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tor\Dropbox\_PROJECTS\FantasyCube\_Spreadsheets FC FF\2021\"/>
    </mc:Choice>
  </mc:AlternateContent>
  <xr:revisionPtr revIDLastSave="0" documentId="13_ncr:1_{BAC2163C-7CBA-4225-8613-5733771E617D}" xr6:coauthVersionLast="47" xr6:coauthVersionMax="47" xr10:uidLastSave="{00000000-0000-0000-0000-000000000000}"/>
  <bookViews>
    <workbookView xWindow="1635" yWindow="1365" windowWidth="30705" windowHeight="18855" xr2:uid="{00000000-000D-0000-FFFF-FFFF00000000}"/>
  </bookViews>
  <sheets>
    <sheet name="Offense_Proj" sheetId="23" r:id="rId1"/>
    <sheet name="Offense_2020" sheetId="33" r:id="rId2"/>
    <sheet name="Reference_Sheet" sheetId="16" r:id="rId3"/>
    <sheet name="lkpTables" sheetId="32" state="hidden" r:id="rId4"/>
  </sheets>
  <definedNames>
    <definedName name="_xlnm._FilterDatabase" localSheetId="1" hidden="1">Offense_2020!$A$4:$AP$312</definedName>
    <definedName name="_xlnm._FilterDatabase" localSheetId="0" hidden="1">Offense_Proj!$A$4:$AO$4</definedName>
    <definedName name="byeweek">#REF!</definedName>
    <definedName name="DraftPosition" localSheetId="1">#REF!</definedName>
    <definedName name="DraftPosition">#REF!</definedName>
    <definedName name="lkpBye">Reference_Sheet!$V$17:$V$48</definedName>
    <definedName name="lkpByeTeam">Reference_Sheet!$U$17:$U$48</definedName>
    <definedName name="lkpCopyright">lkpTables!$J$4</definedName>
    <definedName name="lkpSubheading" localSheetId="1">lkpTables!#REF!</definedName>
    <definedName name="lkpSubheading">lkpTables!#REF!</definedName>
    <definedName name="lkpTeam">lkpTables!$B$5:$B$36</definedName>
    <definedName name="lkpTeamName">lkpTables!$C$5:$C$36</definedName>
    <definedName name="LkpTeamTable">lkpTables!$B$5:$C$36</definedName>
    <definedName name="lkpYear">lkpTables!$G$4</definedName>
    <definedName name="NumRounds" localSheetId="1">#REF!</definedName>
    <definedName name="NumRounds">#REF!</definedName>
    <definedName name="NumTeams" localSheetId="1">#REF!</definedName>
    <definedName name="NumTeams">#REF!</definedName>
    <definedName name="_xlnm.Print_Titles" localSheetId="1">Offense_2020!$1:$4</definedName>
    <definedName name="_xlnm.Print_Titles" localSheetId="0">Offense_Proj!$1:$4</definedName>
    <definedName name="RosterSpots" localSheetId="1">#REF!</definedName>
    <definedName name="RosterSpots">#REF!</definedName>
    <definedName name="tea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06" i="23" l="1"/>
  <c r="N306" i="23"/>
  <c r="K306" i="23"/>
  <c r="H306" i="23"/>
  <c r="AO229" i="23"/>
  <c r="AO5" i="23"/>
  <c r="AO6" i="23"/>
  <c r="AO7" i="23"/>
  <c r="AO8" i="23"/>
  <c r="AO9" i="23"/>
  <c r="AO10" i="23"/>
  <c r="AO11" i="23"/>
  <c r="AO12" i="23"/>
  <c r="AO13" i="23"/>
  <c r="AO14" i="23"/>
  <c r="AO15" i="23"/>
  <c r="AO16" i="23"/>
  <c r="AO17" i="23"/>
  <c r="AO18" i="23"/>
  <c r="AO19" i="23"/>
  <c r="AO20" i="23"/>
  <c r="AO21" i="23"/>
  <c r="AO22" i="23"/>
  <c r="AO23" i="23"/>
  <c r="AO24" i="23"/>
  <c r="AO25" i="23"/>
  <c r="AO26" i="23"/>
  <c r="AO27" i="23"/>
  <c r="AO28" i="23"/>
  <c r="AO29" i="23"/>
  <c r="AO30" i="23"/>
  <c r="AO31" i="23"/>
  <c r="AO32" i="23"/>
  <c r="AO33" i="23"/>
  <c r="AO34" i="23"/>
  <c r="AO35" i="23"/>
  <c r="AO36" i="23"/>
  <c r="AO37" i="23"/>
  <c r="AO38" i="23"/>
  <c r="AO39" i="23"/>
  <c r="AO40" i="23"/>
  <c r="AO41" i="23"/>
  <c r="AO42" i="23"/>
  <c r="AO43" i="23"/>
  <c r="AO44" i="23"/>
  <c r="AO45" i="23"/>
  <c r="AO46" i="23"/>
  <c r="AO47" i="23"/>
  <c r="AO48" i="23"/>
  <c r="AO49" i="23"/>
  <c r="AO50" i="23"/>
  <c r="AO51" i="23"/>
  <c r="AO52" i="23"/>
  <c r="AO53" i="23"/>
  <c r="AO54" i="23"/>
  <c r="AO55" i="23"/>
  <c r="AO56" i="23"/>
  <c r="AO57" i="23"/>
  <c r="AO58" i="23"/>
  <c r="AO59" i="23"/>
  <c r="AO60" i="23"/>
  <c r="AO61" i="23"/>
  <c r="AO62" i="23"/>
  <c r="AO63" i="23"/>
  <c r="AO64" i="23"/>
  <c r="AO65" i="23"/>
  <c r="AO66" i="23"/>
  <c r="AO67" i="23"/>
  <c r="AO68" i="23"/>
  <c r="AO69" i="23"/>
  <c r="AO70" i="23"/>
  <c r="AO71" i="23"/>
  <c r="AO72" i="23"/>
  <c r="AO73" i="23"/>
  <c r="AO74" i="23"/>
  <c r="AO75" i="23"/>
  <c r="AO76" i="23"/>
  <c r="AO77" i="23"/>
  <c r="AO78" i="23"/>
  <c r="AO79" i="23"/>
  <c r="AO80" i="23"/>
  <c r="AO81" i="23"/>
  <c r="AO82" i="23"/>
  <c r="AO83" i="23"/>
  <c r="AO84" i="23"/>
  <c r="AO85" i="23"/>
  <c r="AO86" i="23"/>
  <c r="AO87" i="23"/>
  <c r="AO88" i="23"/>
  <c r="AO89" i="23"/>
  <c r="AO90" i="23"/>
  <c r="AO91" i="23"/>
  <c r="AO92" i="23"/>
  <c r="AO93" i="23"/>
  <c r="AO94" i="23"/>
  <c r="AO95" i="23"/>
  <c r="AO96" i="23"/>
  <c r="AO97" i="23"/>
  <c r="AO98" i="23"/>
  <c r="AO99" i="23"/>
  <c r="AO100" i="23"/>
  <c r="AO101" i="23"/>
  <c r="AO102" i="23"/>
  <c r="AO103" i="23"/>
  <c r="AO104" i="23"/>
  <c r="AO105" i="23"/>
  <c r="AO106" i="23"/>
  <c r="AO107" i="23"/>
  <c r="AO108" i="23"/>
  <c r="AO109" i="23"/>
  <c r="AO110" i="23"/>
  <c r="AO111" i="23"/>
  <c r="AO112" i="23"/>
  <c r="AO113" i="23"/>
  <c r="AO114" i="23"/>
  <c r="AO115" i="23"/>
  <c r="AO116" i="23"/>
  <c r="AO117" i="23"/>
  <c r="AO118" i="23"/>
  <c r="AO119" i="23"/>
  <c r="AO120" i="23"/>
  <c r="AO121" i="23"/>
  <c r="AO122" i="23"/>
  <c r="AO123" i="23"/>
  <c r="AO124" i="23"/>
  <c r="AO125" i="23"/>
  <c r="AO126" i="23"/>
  <c r="AO127" i="23"/>
  <c r="AO128" i="23"/>
  <c r="AO129" i="23"/>
  <c r="AO130" i="23"/>
  <c r="AO131" i="23"/>
  <c r="AO132" i="23"/>
  <c r="AO133" i="23"/>
  <c r="AO134" i="23"/>
  <c r="AO135" i="23"/>
  <c r="AO136" i="23"/>
  <c r="AO137" i="23"/>
  <c r="AO138" i="23"/>
  <c r="AO139" i="23"/>
  <c r="AO140" i="23"/>
  <c r="AO141" i="23"/>
  <c r="AO142" i="23"/>
  <c r="AO143" i="23"/>
  <c r="AO144" i="23"/>
  <c r="AO145" i="23"/>
  <c r="AO146" i="23"/>
  <c r="AO147" i="23"/>
  <c r="AO148" i="23"/>
  <c r="AO149" i="23"/>
  <c r="AO150" i="23"/>
  <c r="AO151" i="23"/>
  <c r="AO152" i="23"/>
  <c r="AO153" i="23"/>
  <c r="AO154" i="23"/>
  <c r="AO155" i="23"/>
  <c r="AO156" i="23"/>
  <c r="AO157" i="23"/>
  <c r="AO158" i="23"/>
  <c r="AO159" i="23"/>
  <c r="AO160" i="23"/>
  <c r="AO161" i="23"/>
  <c r="AO162" i="23"/>
  <c r="AO163" i="23"/>
  <c r="AO164" i="23"/>
  <c r="AO165" i="23"/>
  <c r="AO166" i="23"/>
  <c r="AO167" i="23"/>
  <c r="AO168" i="23"/>
  <c r="AO169" i="23"/>
  <c r="AO170" i="23"/>
  <c r="AO171" i="23"/>
  <c r="AO172" i="23"/>
  <c r="AO173" i="23"/>
  <c r="AO174" i="23"/>
  <c r="AO175" i="23"/>
  <c r="AO176" i="23"/>
  <c r="AO177" i="23"/>
  <c r="AO178" i="23"/>
  <c r="AO179" i="23"/>
  <c r="AO180" i="23"/>
  <c r="AO181" i="23"/>
  <c r="AO182" i="23"/>
  <c r="AO183" i="23"/>
  <c r="AO184" i="23"/>
  <c r="AO185" i="23"/>
  <c r="AO186" i="23"/>
  <c r="AO187" i="23"/>
  <c r="AO188" i="23"/>
  <c r="AO189" i="23"/>
  <c r="AO190" i="23"/>
  <c r="AO191" i="23"/>
  <c r="AO192" i="23"/>
  <c r="AO193" i="23"/>
  <c r="AO194" i="23"/>
  <c r="AO195" i="23"/>
  <c r="AO196" i="23"/>
  <c r="AO197" i="23"/>
  <c r="AO198" i="23"/>
  <c r="AO199" i="23"/>
  <c r="AO200" i="23"/>
  <c r="AO201" i="23"/>
  <c r="AO202" i="23"/>
  <c r="AO203" i="23"/>
  <c r="AO204" i="23"/>
  <c r="AO205" i="23"/>
  <c r="AO206" i="23"/>
  <c r="AO207" i="23"/>
  <c r="AO208" i="23"/>
  <c r="AO209" i="23"/>
  <c r="AO210" i="23"/>
  <c r="AO211" i="23"/>
  <c r="AO212" i="23"/>
  <c r="AO213" i="23"/>
  <c r="AO214" i="23"/>
  <c r="AO215" i="23"/>
  <c r="AO216" i="23"/>
  <c r="AO217" i="23"/>
  <c r="AO218" i="23"/>
  <c r="AO219" i="23"/>
  <c r="AO220" i="23"/>
  <c r="AO221" i="23"/>
  <c r="AO222" i="23"/>
  <c r="AO223" i="23"/>
  <c r="AO224" i="23"/>
  <c r="AO225" i="23"/>
  <c r="AO226" i="23"/>
  <c r="AO227" i="23"/>
  <c r="AO228" i="23"/>
  <c r="AO230" i="23"/>
  <c r="AO231" i="23"/>
  <c r="AO232" i="23"/>
  <c r="AO233" i="23"/>
  <c r="AO234" i="23"/>
  <c r="AO235" i="23"/>
  <c r="AO236" i="23"/>
  <c r="AO237" i="23"/>
  <c r="AO238" i="23"/>
  <c r="AO239" i="23"/>
  <c r="AO240" i="23"/>
  <c r="AO241" i="23"/>
  <c r="AO242" i="23"/>
  <c r="AO243" i="23"/>
  <c r="AO244" i="23"/>
  <c r="AO245" i="23"/>
  <c r="AO246" i="23"/>
  <c r="AO247" i="23"/>
  <c r="AO248" i="23"/>
  <c r="AO249" i="23"/>
  <c r="AO250" i="23"/>
  <c r="AO251" i="23"/>
  <c r="AO252" i="23"/>
  <c r="AO253" i="23"/>
  <c r="AO254" i="23"/>
  <c r="AO255" i="23"/>
  <c r="AO256" i="23"/>
  <c r="AO257" i="23"/>
  <c r="AO258" i="23"/>
  <c r="AO259" i="23"/>
  <c r="AO260" i="23"/>
  <c r="AO261" i="23"/>
  <c r="AO262" i="23"/>
  <c r="AO263" i="23"/>
  <c r="AO264" i="23"/>
  <c r="AO265" i="23"/>
  <c r="AO266" i="23"/>
  <c r="AO267" i="23"/>
  <c r="AO268" i="23"/>
  <c r="AO269" i="23"/>
  <c r="AO270" i="23"/>
  <c r="AO271" i="23"/>
  <c r="AO272" i="23"/>
  <c r="AO273" i="23"/>
  <c r="AO274" i="23"/>
  <c r="AO275" i="23"/>
  <c r="AO276" i="23"/>
  <c r="AO277" i="23"/>
  <c r="AO278" i="23"/>
  <c r="AO279" i="23"/>
  <c r="AO280" i="23"/>
  <c r="AO281" i="23"/>
  <c r="AO282" i="23"/>
  <c r="AO283" i="23"/>
  <c r="AO284" i="23"/>
  <c r="AO285" i="23"/>
  <c r="AO286" i="23"/>
  <c r="AO287" i="23"/>
  <c r="AO288" i="23"/>
  <c r="AO289" i="23"/>
  <c r="AO290" i="23"/>
  <c r="AO291" i="23"/>
  <c r="AO292" i="23"/>
  <c r="AO293" i="23"/>
  <c r="AO294" i="23"/>
  <c r="AO295" i="23"/>
  <c r="AO296" i="23"/>
  <c r="AO297" i="23"/>
  <c r="AO298" i="23"/>
  <c r="AO299" i="23"/>
  <c r="AO300" i="23"/>
  <c r="AO301" i="23"/>
  <c r="AO302" i="23"/>
  <c r="AO303" i="23"/>
  <c r="AO304" i="23"/>
  <c r="AO305" i="23"/>
  <c r="E1" i="33"/>
  <c r="E1" i="23"/>
  <c r="X16" i="16"/>
  <c r="A2" i="33" l="1"/>
  <c r="B48" i="16" l="1"/>
  <c r="B47" i="16"/>
  <c r="V47" i="16" s="1"/>
  <c r="B46" i="16"/>
  <c r="V46" i="16" s="1"/>
  <c r="B45" i="16"/>
  <c r="B44" i="16"/>
  <c r="B43" i="16"/>
  <c r="B42" i="16"/>
  <c r="B41" i="16"/>
  <c r="V41" i="16" s="1"/>
  <c r="B40" i="16"/>
  <c r="V40" i="16" s="1"/>
  <c r="B39" i="16"/>
  <c r="V39" i="16" s="1"/>
  <c r="B38" i="16"/>
  <c r="V38" i="16" s="1"/>
  <c r="B37" i="16"/>
  <c r="B36" i="16"/>
  <c r="B35" i="16"/>
  <c r="B34" i="16"/>
  <c r="B33" i="16"/>
  <c r="V33" i="16" s="1"/>
  <c r="B32" i="16"/>
  <c r="B31" i="16"/>
  <c r="V31" i="16" s="1"/>
  <c r="B30" i="16"/>
  <c r="V30" i="16" s="1"/>
  <c r="B29" i="16"/>
  <c r="B28" i="16"/>
  <c r="B27" i="16"/>
  <c r="B26" i="16"/>
  <c r="B25" i="16"/>
  <c r="V25" i="16" s="1"/>
  <c r="B24" i="16"/>
  <c r="B23" i="16"/>
  <c r="V23" i="16" s="1"/>
  <c r="B22" i="16"/>
  <c r="V22" i="16" s="1"/>
  <c r="B21" i="16"/>
  <c r="B20" i="16"/>
  <c r="B19" i="16"/>
  <c r="B18" i="16"/>
  <c r="B17" i="16"/>
  <c r="V17" i="16" s="1"/>
  <c r="V48" i="16"/>
  <c r="V45" i="16"/>
  <c r="V44" i="16"/>
  <c r="V43" i="16"/>
  <c r="V42" i="16"/>
  <c r="V37" i="16"/>
  <c r="V36" i="16"/>
  <c r="V35" i="16"/>
  <c r="V34" i="16"/>
  <c r="V32" i="16"/>
  <c r="V29" i="16"/>
  <c r="V28" i="16"/>
  <c r="V27" i="16"/>
  <c r="V26" i="16"/>
  <c r="V24" i="16"/>
  <c r="V21" i="16"/>
  <c r="V20" i="16"/>
  <c r="V19" i="16"/>
  <c r="V18" i="16"/>
  <c r="H119" i="33" l="1"/>
  <c r="H47" i="33"/>
  <c r="H15" i="33"/>
  <c r="H310" i="33"/>
  <c r="H278" i="33"/>
  <c r="H254" i="33"/>
  <c r="H246" i="33"/>
  <c r="H214" i="33"/>
  <c r="H190" i="33"/>
  <c r="H182" i="33"/>
  <c r="H150" i="33"/>
  <c r="H126" i="33"/>
  <c r="H118" i="33"/>
  <c r="H86" i="33"/>
  <c r="H62" i="33"/>
  <c r="H54" i="33"/>
  <c r="H22" i="33"/>
  <c r="H277" i="33"/>
  <c r="H213" i="33"/>
  <c r="H189" i="33"/>
  <c r="H181" i="33"/>
  <c r="H173" i="33"/>
  <c r="H125" i="33"/>
  <c r="H109" i="33"/>
  <c r="H69" i="33"/>
  <c r="H53" i="33"/>
  <c r="H45" i="33"/>
  <c r="H13" i="33"/>
  <c r="H5" i="33"/>
  <c r="H300" i="33"/>
  <c r="H276" i="33"/>
  <c r="H268" i="33"/>
  <c r="H252" i="33"/>
  <c r="H236" i="33"/>
  <c r="H212" i="33"/>
  <c r="H204" i="33"/>
  <c r="H188" i="33"/>
  <c r="H156" i="33"/>
  <c r="H148" i="33"/>
  <c r="H132" i="33"/>
  <c r="H124" i="33"/>
  <c r="H92" i="33"/>
  <c r="H68" i="33"/>
  <c r="H36" i="33"/>
  <c r="H12" i="33"/>
  <c r="H307" i="33"/>
  <c r="H299" i="33"/>
  <c r="H291" i="33"/>
  <c r="H283" i="33"/>
  <c r="H275" i="33"/>
  <c r="H267" i="33"/>
  <c r="H259" i="33"/>
  <c r="H251" i="33"/>
  <c r="H243" i="33"/>
  <c r="H235" i="33"/>
  <c r="H227" i="33"/>
  <c r="H219" i="33"/>
  <c r="H211" i="33"/>
  <c r="H203" i="33"/>
  <c r="H195" i="33"/>
  <c r="H187" i="33"/>
  <c r="H179" i="33"/>
  <c r="H171" i="33"/>
  <c r="H163" i="33"/>
  <c r="H155" i="33"/>
  <c r="H147" i="33"/>
  <c r="H131" i="33"/>
  <c r="H123" i="33"/>
  <c r="H115" i="33"/>
  <c r="H107" i="33"/>
  <c r="H99" i="33"/>
  <c r="H91" i="33"/>
  <c r="H83" i="33"/>
  <c r="H75" i="33"/>
  <c r="H67" i="33"/>
  <c r="H59" i="33"/>
  <c r="H51" i="33"/>
  <c r="H43" i="33"/>
  <c r="H35" i="33"/>
  <c r="H27" i="33"/>
  <c r="H19" i="33"/>
  <c r="H11" i="33"/>
  <c r="H298" i="33"/>
  <c r="H290" i="33"/>
  <c r="H282" i="33"/>
  <c r="H274" i="33"/>
  <c r="H266" i="33"/>
  <c r="H258" i="33"/>
  <c r="H250" i="33"/>
  <c r="H234" i="33"/>
  <c r="H226" i="33"/>
  <c r="H218" i="33"/>
  <c r="H210" i="33"/>
  <c r="H202" i="33"/>
  <c r="H194" i="33"/>
  <c r="H186" i="33"/>
  <c r="H170" i="33"/>
  <c r="H162" i="33"/>
  <c r="H154" i="33"/>
  <c r="H146" i="33"/>
  <c r="H138" i="33"/>
  <c r="H130" i="33"/>
  <c r="H122" i="33"/>
  <c r="H106" i="33"/>
  <c r="H98" i="33"/>
  <c r="H90" i="33"/>
  <c r="H82" i="33"/>
  <c r="H74" i="33"/>
  <c r="H66" i="33"/>
  <c r="H58" i="33"/>
  <c r="H42" i="33"/>
  <c r="H34" i="33"/>
  <c r="H26" i="33"/>
  <c r="H18" i="33"/>
  <c r="H10" i="33"/>
  <c r="H305" i="33"/>
  <c r="H297" i="33"/>
  <c r="H257" i="33"/>
  <c r="H241" i="33"/>
  <c r="H233" i="33"/>
  <c r="H193" i="33"/>
  <c r="H177" i="33"/>
  <c r="H169" i="33"/>
  <c r="H161" i="33"/>
  <c r="H137" i="33"/>
  <c r="H113" i="33"/>
  <c r="H97" i="33"/>
  <c r="H81" i="33"/>
  <c r="H73" i="33"/>
  <c r="H65" i="33"/>
  <c r="H57" i="33"/>
  <c r="H49" i="33"/>
  <c r="H41" i="33"/>
  <c r="H33" i="33"/>
  <c r="H312" i="33"/>
  <c r="H311" i="33"/>
  <c r="H309" i="33"/>
  <c r="H308" i="33"/>
  <c r="H306" i="33"/>
  <c r="H304" i="33"/>
  <c r="H303" i="33"/>
  <c r="H302" i="33"/>
  <c r="H301" i="33"/>
  <c r="H296" i="33"/>
  <c r="H295" i="33"/>
  <c r="H294" i="33"/>
  <c r="H293" i="33"/>
  <c r="H292" i="33"/>
  <c r="H289" i="33"/>
  <c r="H288" i="33"/>
  <c r="H287" i="33"/>
  <c r="H286" i="33"/>
  <c r="H285" i="33"/>
  <c r="H284" i="33"/>
  <c r="H281" i="33"/>
  <c r="H280" i="33"/>
  <c r="H279" i="33"/>
  <c r="H273" i="33"/>
  <c r="H272" i="33"/>
  <c r="H271" i="33"/>
  <c r="H270" i="33"/>
  <c r="H269" i="33"/>
  <c r="H265" i="33"/>
  <c r="H264" i="33"/>
  <c r="H263" i="33"/>
  <c r="H262" i="33"/>
  <c r="H261" i="33"/>
  <c r="H260" i="33"/>
  <c r="H256" i="33"/>
  <c r="H255" i="33"/>
  <c r="H253" i="33"/>
  <c r="H249" i="33"/>
  <c r="H248" i="33"/>
  <c r="H247" i="33"/>
  <c r="H245" i="33"/>
  <c r="H244" i="33"/>
  <c r="H242" i="33"/>
  <c r="H240" i="33"/>
  <c r="H239" i="33"/>
  <c r="H238" i="33"/>
  <c r="H237" i="33"/>
  <c r="H232" i="33"/>
  <c r="H231" i="33"/>
  <c r="H230" i="33"/>
  <c r="H229" i="33"/>
  <c r="H228" i="33"/>
  <c r="H225" i="33"/>
  <c r="H224" i="33"/>
  <c r="H223" i="33"/>
  <c r="H222" i="33"/>
  <c r="H221" i="33"/>
  <c r="H220" i="33"/>
  <c r="H217" i="33"/>
  <c r="H216" i="33"/>
  <c r="H215" i="33"/>
  <c r="H209" i="33"/>
  <c r="H208" i="33"/>
  <c r="H207" i="33"/>
  <c r="H206" i="33"/>
  <c r="H205" i="33"/>
  <c r="H201" i="33"/>
  <c r="H200" i="33"/>
  <c r="H199" i="33"/>
  <c r="H198" i="33"/>
  <c r="H197" i="33"/>
  <c r="H196" i="33"/>
  <c r="H192" i="33"/>
  <c r="H191" i="33"/>
  <c r="H185" i="33"/>
  <c r="H184" i="33"/>
  <c r="H183" i="33"/>
  <c r="H180" i="33"/>
  <c r="H178" i="33"/>
  <c r="H176" i="33"/>
  <c r="H175" i="33"/>
  <c r="H174" i="33"/>
  <c r="H172" i="33"/>
  <c r="H168" i="33"/>
  <c r="H167" i="33"/>
  <c r="H166" i="33"/>
  <c r="H165" i="33"/>
  <c r="H164" i="33"/>
  <c r="H160" i="33"/>
  <c r="H159" i="33"/>
  <c r="H158" i="33"/>
  <c r="H157" i="33"/>
  <c r="H153" i="33"/>
  <c r="H152" i="33"/>
  <c r="H151" i="33"/>
  <c r="H149" i="33"/>
  <c r="H145" i="33"/>
  <c r="H144" i="33"/>
  <c r="H143" i="33"/>
  <c r="H142" i="33"/>
  <c r="H141" i="33"/>
  <c r="H140" i="33"/>
  <c r="H139" i="33"/>
  <c r="H136" i="33"/>
  <c r="H135" i="33"/>
  <c r="H134" i="33"/>
  <c r="H133" i="33"/>
  <c r="H129" i="33"/>
  <c r="H128" i="33"/>
  <c r="H127" i="33"/>
  <c r="H121" i="33"/>
  <c r="H120" i="33"/>
  <c r="H117" i="33"/>
  <c r="H116" i="33"/>
  <c r="H114" i="33"/>
  <c r="H112" i="33"/>
  <c r="H111" i="33"/>
  <c r="H110" i="33"/>
  <c r="H108" i="33"/>
  <c r="H105" i="33"/>
  <c r="H104" i="33"/>
  <c r="H103" i="33"/>
  <c r="H102" i="33"/>
  <c r="H101" i="33"/>
  <c r="H100" i="33"/>
  <c r="H96" i="33"/>
  <c r="H95" i="33"/>
  <c r="H94" i="33"/>
  <c r="H93" i="33"/>
  <c r="H89" i="33"/>
  <c r="H88" i="33"/>
  <c r="H87" i="33"/>
  <c r="H85" i="33"/>
  <c r="H84" i="33"/>
  <c r="H80" i="33"/>
  <c r="H79" i="33"/>
  <c r="H78" i="33"/>
  <c r="H77" i="33"/>
  <c r="H76" i="33"/>
  <c r="H72" i="33"/>
  <c r="H71" i="33"/>
  <c r="H70" i="33"/>
  <c r="H64" i="33"/>
  <c r="H63" i="33"/>
  <c r="H61" i="33"/>
  <c r="H60" i="33"/>
  <c r="H56" i="33"/>
  <c r="H55" i="33"/>
  <c r="H52" i="33"/>
  <c r="H50" i="33"/>
  <c r="H48" i="33"/>
  <c r="H46" i="33"/>
  <c r="H44" i="33"/>
  <c r="H40" i="33"/>
  <c r="H39" i="33"/>
  <c r="H38" i="33"/>
  <c r="H37" i="33"/>
  <c r="H32" i="33"/>
  <c r="H31" i="33"/>
  <c r="H30" i="33"/>
  <c r="H29" i="33"/>
  <c r="H28" i="33"/>
  <c r="H25" i="33"/>
  <c r="H24" i="33"/>
  <c r="H23" i="33"/>
  <c r="H21" i="33"/>
  <c r="H20" i="33"/>
  <c r="H17" i="33"/>
  <c r="H16" i="33"/>
  <c r="H14" i="33"/>
  <c r="H9" i="33"/>
  <c r="H8" i="33"/>
  <c r="H7" i="33"/>
  <c r="H6" i="3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274" i="23"/>
  <c r="H273" i="23"/>
  <c r="H272" i="23"/>
  <c r="H271" i="23"/>
  <c r="H270" i="23"/>
  <c r="H269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15" i="23"/>
  <c r="H214" i="23"/>
  <c r="H213" i="23"/>
  <c r="H212" i="23"/>
  <c r="H211" i="23"/>
  <c r="H210" i="23"/>
  <c r="H209" i="23"/>
  <c r="H208" i="23"/>
  <c r="H207" i="23"/>
  <c r="H206" i="23"/>
  <c r="H205" i="23"/>
  <c r="H204" i="23"/>
  <c r="H203" i="23"/>
  <c r="H202" i="23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B14" i="16" l="1"/>
  <c r="AN2" i="33" l="1"/>
  <c r="AM2" i="33"/>
  <c r="AL2" i="33"/>
  <c r="AK2" i="33"/>
  <c r="AJ2" i="33"/>
  <c r="AI2" i="33"/>
  <c r="AH2" i="33"/>
  <c r="AG2" i="33"/>
  <c r="AF2" i="33"/>
  <c r="AE2" i="33"/>
  <c r="AD2" i="33"/>
  <c r="AC2" i="33"/>
  <c r="AB2" i="33"/>
  <c r="AA2" i="33"/>
  <c r="Z2" i="33"/>
  <c r="Y2" i="33"/>
  <c r="W2" i="33"/>
  <c r="V2" i="33"/>
  <c r="U2" i="33"/>
  <c r="T2" i="33"/>
  <c r="S2" i="33"/>
  <c r="AO5" i="33" l="1"/>
  <c r="AO13" i="33"/>
  <c r="AO21" i="33"/>
  <c r="AO29" i="33"/>
  <c r="AO37" i="33"/>
  <c r="AO45" i="33"/>
  <c r="AO53" i="33"/>
  <c r="AO61" i="33"/>
  <c r="AP61" i="33" s="1"/>
  <c r="AO69" i="33"/>
  <c r="AO77" i="33"/>
  <c r="AO85" i="33"/>
  <c r="AO93" i="33"/>
  <c r="AO101" i="33"/>
  <c r="AO109" i="33"/>
  <c r="AO117" i="33"/>
  <c r="AO125" i="33"/>
  <c r="AP125" i="33" s="1"/>
  <c r="AO133" i="33"/>
  <c r="AO141" i="33"/>
  <c r="AO149" i="33"/>
  <c r="AO157" i="33"/>
  <c r="AO165" i="33"/>
  <c r="AO173" i="33"/>
  <c r="AO181" i="33"/>
  <c r="AP181" i="33" s="1"/>
  <c r="AO189" i="33"/>
  <c r="AP189" i="33" s="1"/>
  <c r="AO197" i="33"/>
  <c r="AO205" i="33"/>
  <c r="AO213" i="33"/>
  <c r="AO221" i="33"/>
  <c r="AO229" i="33"/>
  <c r="AO237" i="33"/>
  <c r="AO245" i="33"/>
  <c r="AO253" i="33"/>
  <c r="AP253" i="33" s="1"/>
  <c r="AO261" i="33"/>
  <c r="AP261" i="33" s="1"/>
  <c r="AO269" i="33"/>
  <c r="AO277" i="33"/>
  <c r="AO285" i="33"/>
  <c r="AO293" i="33"/>
  <c r="AO301" i="33"/>
  <c r="AO309" i="33"/>
  <c r="AO235" i="33"/>
  <c r="AP235" i="33" s="1"/>
  <c r="AO36" i="33"/>
  <c r="AP36" i="33" s="1"/>
  <c r="AO92" i="33"/>
  <c r="AO148" i="33"/>
  <c r="AO196" i="33"/>
  <c r="AO228" i="33"/>
  <c r="AO268" i="33"/>
  <c r="AO292" i="33"/>
  <c r="AO6" i="33"/>
  <c r="AP6" i="33" s="1"/>
  <c r="AO14" i="33"/>
  <c r="AO22" i="33"/>
  <c r="AO30" i="33"/>
  <c r="AO38" i="33"/>
  <c r="AO46" i="33"/>
  <c r="AO54" i="33"/>
  <c r="AO62" i="33"/>
  <c r="AP62" i="33" s="1"/>
  <c r="AO70" i="33"/>
  <c r="AO78" i="33"/>
  <c r="AP78" i="33" s="1"/>
  <c r="AO86" i="33"/>
  <c r="AO94" i="33"/>
  <c r="AO102" i="33"/>
  <c r="AO110" i="33"/>
  <c r="AO118" i="33"/>
  <c r="AO126" i="33"/>
  <c r="AO134" i="33"/>
  <c r="AP134" i="33" s="1"/>
  <c r="AO142" i="33"/>
  <c r="AO150" i="33"/>
  <c r="AO158" i="33"/>
  <c r="AO166" i="33"/>
  <c r="AO174" i="33"/>
  <c r="AO182" i="33"/>
  <c r="AO190" i="33"/>
  <c r="AP190" i="33" s="1"/>
  <c r="AO198" i="33"/>
  <c r="AP198" i="33" s="1"/>
  <c r="AO206" i="33"/>
  <c r="AP206" i="33" s="1"/>
  <c r="AO214" i="33"/>
  <c r="AO222" i="33"/>
  <c r="AP222" i="33" s="1"/>
  <c r="AO230" i="33"/>
  <c r="AO238" i="33"/>
  <c r="AO246" i="33"/>
  <c r="AO254" i="33"/>
  <c r="AO262" i="33"/>
  <c r="AP262" i="33" s="1"/>
  <c r="AO270" i="33"/>
  <c r="AO278" i="33"/>
  <c r="AO286" i="33"/>
  <c r="AP286" i="33" s="1"/>
  <c r="AO294" i="33"/>
  <c r="AO302" i="33"/>
  <c r="AO310" i="33"/>
  <c r="AO243" i="33"/>
  <c r="AP243" i="33" s="1"/>
  <c r="AO307" i="33"/>
  <c r="AP307" i="33" s="1"/>
  <c r="AO76" i="33"/>
  <c r="AO140" i="33"/>
  <c r="AO212" i="33"/>
  <c r="AP212" i="33" s="1"/>
  <c r="AO284" i="33"/>
  <c r="AO7" i="33"/>
  <c r="AO15" i="33"/>
  <c r="AO23" i="33"/>
  <c r="AO31" i="33"/>
  <c r="AP31" i="33" s="1"/>
  <c r="AO39" i="33"/>
  <c r="AO47" i="33"/>
  <c r="AO55" i="33"/>
  <c r="AO63" i="33"/>
  <c r="AO71" i="33"/>
  <c r="AO79" i="33"/>
  <c r="AO87" i="33"/>
  <c r="AO95" i="33"/>
  <c r="AP95" i="33" s="1"/>
  <c r="AO103" i="33"/>
  <c r="AP103" i="33" s="1"/>
  <c r="AO111" i="33"/>
  <c r="AO119" i="33"/>
  <c r="AO127" i="33"/>
  <c r="AO135" i="33"/>
  <c r="AO143" i="33"/>
  <c r="AO151" i="33"/>
  <c r="AP151" i="33" s="1"/>
  <c r="AO159" i="33"/>
  <c r="AP159" i="33" s="1"/>
  <c r="AO167" i="33"/>
  <c r="AP167" i="33" s="1"/>
  <c r="AO175" i="33"/>
  <c r="AO183" i="33"/>
  <c r="AP183" i="33" s="1"/>
  <c r="AO191" i="33"/>
  <c r="AO199" i="33"/>
  <c r="AP199" i="33" s="1"/>
  <c r="AO207" i="33"/>
  <c r="AO215" i="33"/>
  <c r="AO223" i="33"/>
  <c r="AP223" i="33" s="1"/>
  <c r="AO231" i="33"/>
  <c r="AP231" i="33" s="1"/>
  <c r="AO239" i="33"/>
  <c r="AO247" i="33"/>
  <c r="AP247" i="33" s="1"/>
  <c r="AO255" i="33"/>
  <c r="AO263" i="33"/>
  <c r="AO271" i="33"/>
  <c r="AO279" i="33"/>
  <c r="AO287" i="33"/>
  <c r="AP287" i="33" s="1"/>
  <c r="AO295" i="33"/>
  <c r="AP295" i="33" s="1"/>
  <c r="AO303" i="33"/>
  <c r="AO311" i="33"/>
  <c r="AP311" i="33" s="1"/>
  <c r="AO219" i="33"/>
  <c r="AO28" i="33"/>
  <c r="AO84" i="33"/>
  <c r="AO132" i="33"/>
  <c r="AO172" i="33"/>
  <c r="AP172" i="33" s="1"/>
  <c r="AO204" i="33"/>
  <c r="AP204" i="33" s="1"/>
  <c r="AO244" i="33"/>
  <c r="AO276" i="33"/>
  <c r="AP276" i="33" s="1"/>
  <c r="AO8" i="33"/>
  <c r="AO16" i="33"/>
  <c r="AP16" i="33" s="1"/>
  <c r="AO24" i="33"/>
  <c r="AO32" i="33"/>
  <c r="AP32" i="33" s="1"/>
  <c r="AO40" i="33"/>
  <c r="AP40" i="33" s="1"/>
  <c r="AO48" i="33"/>
  <c r="AP48" i="33" s="1"/>
  <c r="AO56" i="33"/>
  <c r="AO64" i="33"/>
  <c r="AO72" i="33"/>
  <c r="AO80" i="33"/>
  <c r="AP80" i="33" s="1"/>
  <c r="AO88" i="33"/>
  <c r="AO96" i="33"/>
  <c r="AO104" i="33"/>
  <c r="AP104" i="33" s="1"/>
  <c r="AO112" i="33"/>
  <c r="AP112" i="33" s="1"/>
  <c r="AO120" i="33"/>
  <c r="AO128" i="33"/>
  <c r="AP128" i="33" s="1"/>
  <c r="AO136" i="33"/>
  <c r="AO144" i="33"/>
  <c r="AO152" i="33"/>
  <c r="AO160" i="33"/>
  <c r="AP160" i="33" s="1"/>
  <c r="AO168" i="33"/>
  <c r="AP168" i="33" s="1"/>
  <c r="AO176" i="33"/>
  <c r="AP176" i="33" s="1"/>
  <c r="AO184" i="33"/>
  <c r="AO192" i="33"/>
  <c r="AO200" i="33"/>
  <c r="AO208" i="33"/>
  <c r="AP208" i="33" s="1"/>
  <c r="AO216" i="33"/>
  <c r="AO224" i="33"/>
  <c r="AP224" i="33" s="1"/>
  <c r="AO232" i="33"/>
  <c r="AP232" i="33" s="1"/>
  <c r="AO240" i="33"/>
  <c r="AP240" i="33" s="1"/>
  <c r="AO248" i="33"/>
  <c r="AP248" i="33" s="1"/>
  <c r="AO256" i="33"/>
  <c r="AP256" i="33" s="1"/>
  <c r="AO264" i="33"/>
  <c r="AO272" i="33"/>
  <c r="AO280" i="33"/>
  <c r="AO288" i="33"/>
  <c r="AP288" i="33" s="1"/>
  <c r="AO296" i="33"/>
  <c r="AP296" i="33" s="1"/>
  <c r="AO304" i="33"/>
  <c r="AP304" i="33" s="1"/>
  <c r="AO312" i="33"/>
  <c r="AO227" i="33"/>
  <c r="AP227" i="33" s="1"/>
  <c r="AO299" i="33"/>
  <c r="AO52" i="33"/>
  <c r="AP52" i="33" s="1"/>
  <c r="AO116" i="33"/>
  <c r="AO188" i="33"/>
  <c r="AO260" i="33"/>
  <c r="AP260" i="33" s="1"/>
  <c r="AO9" i="33"/>
  <c r="AO17" i="33"/>
  <c r="AP17" i="33" s="1"/>
  <c r="AO25" i="33"/>
  <c r="AP25" i="33" s="1"/>
  <c r="AO33" i="33"/>
  <c r="AO41" i="33"/>
  <c r="AO49" i="33"/>
  <c r="AO57" i="33"/>
  <c r="AP57" i="33" s="1"/>
  <c r="AO65" i="33"/>
  <c r="AP65" i="33" s="1"/>
  <c r="AO73" i="33"/>
  <c r="AP73" i="33" s="1"/>
  <c r="AO81" i="33"/>
  <c r="AP81" i="33" s="1"/>
  <c r="AO89" i="33"/>
  <c r="AO97" i="33"/>
  <c r="AO105" i="33"/>
  <c r="AO113" i="33"/>
  <c r="AP113" i="33" s="1"/>
  <c r="AO121" i="33"/>
  <c r="AO129" i="33"/>
  <c r="AP129" i="33" s="1"/>
  <c r="AO137" i="33"/>
  <c r="AP137" i="33" s="1"/>
  <c r="AO145" i="33"/>
  <c r="AP145" i="33" s="1"/>
  <c r="AO153" i="33"/>
  <c r="AO161" i="33"/>
  <c r="AO169" i="33"/>
  <c r="AO177" i="33"/>
  <c r="AO185" i="33"/>
  <c r="AP185" i="33" s="1"/>
  <c r="AO193" i="33"/>
  <c r="AP193" i="33" s="1"/>
  <c r="AO201" i="33"/>
  <c r="AP201" i="33" s="1"/>
  <c r="AO209" i="33"/>
  <c r="AP209" i="33" s="1"/>
  <c r="AO217" i="33"/>
  <c r="AP217" i="33" s="1"/>
  <c r="AO225" i="33"/>
  <c r="AO233" i="33"/>
  <c r="AO241" i="33"/>
  <c r="AO249" i="33"/>
  <c r="AO257" i="33"/>
  <c r="AP257" i="33" s="1"/>
  <c r="AO265" i="33"/>
  <c r="AP265" i="33" s="1"/>
  <c r="AO273" i="33"/>
  <c r="AP273" i="33" s="1"/>
  <c r="AO281" i="33"/>
  <c r="AP281" i="33" s="1"/>
  <c r="AO289" i="33"/>
  <c r="AO297" i="33"/>
  <c r="AP297" i="33" s="1"/>
  <c r="AO305" i="33"/>
  <c r="AO267" i="33"/>
  <c r="AP267" i="33" s="1"/>
  <c r="AO291" i="33"/>
  <c r="AP291" i="33" s="1"/>
  <c r="AO12" i="33"/>
  <c r="AP12" i="33" s="1"/>
  <c r="AO68" i="33"/>
  <c r="AO108" i="33"/>
  <c r="AP108" i="33" s="1"/>
  <c r="AO156" i="33"/>
  <c r="AP156" i="33" s="1"/>
  <c r="AO220" i="33"/>
  <c r="AP220" i="33" s="1"/>
  <c r="AO308" i="33"/>
  <c r="AO10" i="33"/>
  <c r="AP10" i="33" s="1"/>
  <c r="AO18" i="33"/>
  <c r="AP18" i="33" s="1"/>
  <c r="AO26" i="33"/>
  <c r="AP26" i="33" s="1"/>
  <c r="AO34" i="33"/>
  <c r="AP34" i="33" s="1"/>
  <c r="AO42" i="33"/>
  <c r="AP42" i="33" s="1"/>
  <c r="AO50" i="33"/>
  <c r="AO58" i="33"/>
  <c r="AP58" i="33" s="1"/>
  <c r="AO66" i="33"/>
  <c r="AO74" i="33"/>
  <c r="AP74" i="33" s="1"/>
  <c r="AO82" i="33"/>
  <c r="AP82" i="33" s="1"/>
  <c r="AO90" i="33"/>
  <c r="AP90" i="33" s="1"/>
  <c r="AO98" i="33"/>
  <c r="AP98" i="33" s="1"/>
  <c r="AO106" i="33"/>
  <c r="AP106" i="33" s="1"/>
  <c r="AO114" i="33"/>
  <c r="AO122" i="33"/>
  <c r="AP122" i="33" s="1"/>
  <c r="AO130" i="33"/>
  <c r="AO138" i="33"/>
  <c r="AP138" i="33" s="1"/>
  <c r="AO146" i="33"/>
  <c r="AP146" i="33" s="1"/>
  <c r="AO154" i="33"/>
  <c r="AP154" i="33" s="1"/>
  <c r="AO162" i="33"/>
  <c r="AP162" i="33" s="1"/>
  <c r="AO170" i="33"/>
  <c r="AP170" i="33" s="1"/>
  <c r="AO178" i="33"/>
  <c r="AP178" i="33" s="1"/>
  <c r="AO186" i="33"/>
  <c r="AP186" i="33" s="1"/>
  <c r="AO194" i="33"/>
  <c r="AP194" i="33" s="1"/>
  <c r="AO202" i="33"/>
  <c r="AP202" i="33" s="1"/>
  <c r="AO210" i="33"/>
  <c r="AP210" i="33" s="1"/>
  <c r="AO218" i="33"/>
  <c r="AP218" i="33" s="1"/>
  <c r="AO226" i="33"/>
  <c r="AP226" i="33" s="1"/>
  <c r="AO234" i="33"/>
  <c r="AP234" i="33" s="1"/>
  <c r="AO242" i="33"/>
  <c r="AP242" i="33" s="1"/>
  <c r="AO250" i="33"/>
  <c r="AP250" i="33" s="1"/>
  <c r="AO258" i="33"/>
  <c r="AP258" i="33" s="1"/>
  <c r="AO266" i="33"/>
  <c r="AP266" i="33" s="1"/>
  <c r="AO274" i="33"/>
  <c r="AP274" i="33" s="1"/>
  <c r="AO282" i="33"/>
  <c r="AP282" i="33" s="1"/>
  <c r="AO290" i="33"/>
  <c r="AP290" i="33" s="1"/>
  <c r="AO298" i="33"/>
  <c r="AP298" i="33" s="1"/>
  <c r="AO306" i="33"/>
  <c r="AO259" i="33"/>
  <c r="AP259" i="33" s="1"/>
  <c r="AO283" i="33"/>
  <c r="AO20" i="33"/>
  <c r="AO60" i="33"/>
  <c r="AP60" i="33" s="1"/>
  <c r="AO100" i="33"/>
  <c r="AP100" i="33" s="1"/>
  <c r="AO164" i="33"/>
  <c r="AP164" i="33" s="1"/>
  <c r="AO236" i="33"/>
  <c r="AP236" i="33" s="1"/>
  <c r="AO300" i="33"/>
  <c r="AP300" i="33" s="1"/>
  <c r="AO11" i="33"/>
  <c r="AP11" i="33" s="1"/>
  <c r="AO19" i="33"/>
  <c r="AP19" i="33" s="1"/>
  <c r="AO27" i="33"/>
  <c r="AP27" i="33" s="1"/>
  <c r="AO35" i="33"/>
  <c r="AP35" i="33" s="1"/>
  <c r="AO43" i="33"/>
  <c r="AP43" i="33" s="1"/>
  <c r="AO51" i="33"/>
  <c r="AP51" i="33" s="1"/>
  <c r="AO59" i="33"/>
  <c r="AP59" i="33" s="1"/>
  <c r="AO67" i="33"/>
  <c r="AO75" i="33"/>
  <c r="AP75" i="33" s="1"/>
  <c r="AO83" i="33"/>
  <c r="AP83" i="33" s="1"/>
  <c r="AO91" i="33"/>
  <c r="AP91" i="33" s="1"/>
  <c r="AO99" i="33"/>
  <c r="AP99" i="33" s="1"/>
  <c r="AO107" i="33"/>
  <c r="AP107" i="33" s="1"/>
  <c r="AO115" i="33"/>
  <c r="AP115" i="33" s="1"/>
  <c r="AO123" i="33"/>
  <c r="AP123" i="33" s="1"/>
  <c r="AO131" i="33"/>
  <c r="AP131" i="33" s="1"/>
  <c r="AO139" i="33"/>
  <c r="AP139" i="33" s="1"/>
  <c r="AO147" i="33"/>
  <c r="AP147" i="33" s="1"/>
  <c r="AO155" i="33"/>
  <c r="AP155" i="33" s="1"/>
  <c r="AO163" i="33"/>
  <c r="AO171" i="33"/>
  <c r="AP171" i="33" s="1"/>
  <c r="AO179" i="33"/>
  <c r="AP179" i="33" s="1"/>
  <c r="AO187" i="33"/>
  <c r="AP187" i="33" s="1"/>
  <c r="AO195" i="33"/>
  <c r="AP195" i="33" s="1"/>
  <c r="AO203" i="33"/>
  <c r="AP203" i="33" s="1"/>
  <c r="AO211" i="33"/>
  <c r="AP211" i="33" s="1"/>
  <c r="AO251" i="33"/>
  <c r="AP251" i="33" s="1"/>
  <c r="AO275" i="33"/>
  <c r="AP275" i="33" s="1"/>
  <c r="AO44" i="33"/>
  <c r="AP44" i="33" s="1"/>
  <c r="AO124" i="33"/>
  <c r="AP124" i="33" s="1"/>
  <c r="AO180" i="33"/>
  <c r="AP180" i="33" s="1"/>
  <c r="AO252" i="33"/>
  <c r="AP252" i="33" s="1"/>
  <c r="AP305" i="33"/>
  <c r="AP283" i="33"/>
  <c r="AP249" i="33"/>
  <c r="AP239" i="33"/>
  <c r="AP213" i="33"/>
  <c r="AP166" i="33"/>
  <c r="AP144" i="33"/>
  <c r="AP142" i="33"/>
  <c r="AP126" i="33"/>
  <c r="AP121" i="33"/>
  <c r="AP88" i="33"/>
  <c r="AP53" i="33"/>
  <c r="AP45" i="33"/>
  <c r="AP64" i="33"/>
  <c r="AP33" i="33"/>
  <c r="AP15" i="33"/>
  <c r="AP7" i="33"/>
  <c r="AP270" i="33"/>
  <c r="AP149" i="33"/>
  <c r="AP101" i="33"/>
  <c r="AP84" i="33"/>
  <c r="AP66" i="33"/>
  <c r="AP284" i="33"/>
  <c r="AP132" i="33"/>
  <c r="AP93" i="33"/>
  <c r="AP56" i="33"/>
  <c r="AP312" i="33"/>
  <c r="AP238" i="33"/>
  <c r="AP230" i="33"/>
  <c r="AP175" i="33"/>
  <c r="AP153" i="33"/>
  <c r="AP143" i="33"/>
  <c r="AP244" i="33"/>
  <c r="AP117" i="33"/>
  <c r="AP133" i="33"/>
  <c r="AP120" i="33"/>
  <c r="AP105" i="33"/>
  <c r="AP86" i="33"/>
  <c r="AP110" i="33"/>
  <c r="AP72" i="33"/>
  <c r="AP41" i="33"/>
  <c r="AP308" i="33"/>
  <c r="AP303" i="33"/>
  <c r="AP294" i="33"/>
  <c r="AP28" i="33"/>
  <c r="AP114" i="33"/>
  <c r="AP289" i="33"/>
  <c r="AP264" i="33"/>
  <c r="AP255" i="33"/>
  <c r="AP237" i="33"/>
  <c r="AP229" i="33"/>
  <c r="AP221" i="33"/>
  <c r="AP192" i="33"/>
  <c r="AP173" i="33"/>
  <c r="AP163" i="33"/>
  <c r="AP152" i="33"/>
  <c r="AP141" i="33"/>
  <c r="AP174" i="33"/>
  <c r="AP63" i="33"/>
  <c r="AP116" i="33"/>
  <c r="AP50" i="33"/>
  <c r="AP69" i="33"/>
  <c r="AP216" i="33"/>
  <c r="AP292" i="33"/>
  <c r="AP47" i="33"/>
  <c r="AP37" i="33"/>
  <c r="AP278" i="33"/>
  <c r="AP197" i="33"/>
  <c r="AP158" i="33"/>
  <c r="AP87" i="33"/>
  <c r="AP293" i="33"/>
  <c r="AP46" i="33"/>
  <c r="AP24" i="33"/>
  <c r="AP268" i="33"/>
  <c r="AP135" i="33"/>
  <c r="AP310" i="33"/>
  <c r="AP280" i="33"/>
  <c r="AP272" i="33"/>
  <c r="AP263" i="33"/>
  <c r="AP254" i="33"/>
  <c r="AP246" i="33"/>
  <c r="AP228" i="33"/>
  <c r="AP200" i="33"/>
  <c r="AP191" i="33"/>
  <c r="AP182" i="33"/>
  <c r="AP161" i="33"/>
  <c r="AP140" i="33"/>
  <c r="AP136" i="33"/>
  <c r="AP109" i="33"/>
  <c r="AP102" i="33"/>
  <c r="AP96" i="33"/>
  <c r="AP39" i="33"/>
  <c r="AP118" i="33"/>
  <c r="AP92" i="33"/>
  <c r="AP77" i="33"/>
  <c r="AP68" i="33"/>
  <c r="AP38" i="33"/>
  <c r="AP22" i="33"/>
  <c r="AP20" i="33"/>
  <c r="AP169" i="33"/>
  <c r="AP301" i="33"/>
  <c r="AP214" i="33"/>
  <c r="AP177" i="33"/>
  <c r="AP241" i="33"/>
  <c r="AP89" i="33"/>
  <c r="AP97" i="33"/>
  <c r="AP79" i="33"/>
  <c r="AP21" i="33"/>
  <c r="AP309" i="33"/>
  <c r="AP279" i="33"/>
  <c r="AP271" i="33"/>
  <c r="AP245" i="33"/>
  <c r="AP150" i="33"/>
  <c r="AP302" i="33"/>
  <c r="AP111" i="33"/>
  <c r="AP130" i="33"/>
  <c r="AP94" i="33"/>
  <c r="AP67" i="33"/>
  <c r="AP55" i="33"/>
  <c r="AP13" i="33"/>
  <c r="AP9" i="33"/>
  <c r="AP184" i="33"/>
  <c r="AP70" i="33"/>
  <c r="AP29" i="33"/>
  <c r="AP285" i="33"/>
  <c r="AP277" i="33"/>
  <c r="AP269" i="33"/>
  <c r="AP233" i="33"/>
  <c r="AP225" i="33"/>
  <c r="AP215" i="33"/>
  <c r="AP205" i="33"/>
  <c r="AP196" i="33"/>
  <c r="AP188" i="33"/>
  <c r="AP157" i="33"/>
  <c r="AP219" i="33"/>
  <c r="AP165" i="33"/>
  <c r="AP299" i="33"/>
  <c r="AP207" i="33"/>
  <c r="AP148" i="33"/>
  <c r="AP71" i="33"/>
  <c r="AP76" i="33"/>
  <c r="AP49" i="33"/>
  <c r="AP30" i="33"/>
  <c r="AP23" i="33"/>
  <c r="AP306" i="33"/>
  <c r="AP119" i="33"/>
  <c r="AP85" i="33"/>
  <c r="AP127" i="33"/>
  <c r="AP54" i="33"/>
  <c r="AP14" i="33"/>
  <c r="AP5" i="33"/>
  <c r="AP8" i="33"/>
  <c r="AO1" i="33"/>
  <c r="D1" i="16"/>
  <c r="X1" i="16"/>
  <c r="J1" i="32"/>
  <c r="AO1" i="23"/>
  <c r="N301" i="33" l="1"/>
  <c r="N228" i="33"/>
  <c r="N210" i="33"/>
  <c r="K311" i="33"/>
  <c r="K287" i="33"/>
  <c r="K279" i="33"/>
  <c r="K263" i="33"/>
  <c r="K247" i="33"/>
  <c r="N308" i="33"/>
  <c r="N299" i="33"/>
  <c r="N290" i="33"/>
  <c r="N280" i="33"/>
  <c r="N244" i="33"/>
  <c r="K309" i="33"/>
  <c r="K301" i="33"/>
  <c r="K285" i="33"/>
  <c r="K269" i="33"/>
  <c r="N287" i="33"/>
  <c r="N269" i="33"/>
  <c r="N251" i="33"/>
  <c r="N242" i="33"/>
  <c r="N223" i="33"/>
  <c r="N214" i="33"/>
  <c r="K307" i="33"/>
  <c r="K299" i="33"/>
  <c r="K291" i="33"/>
  <c r="K251" i="33"/>
  <c r="K211" i="33"/>
  <c r="K203" i="33"/>
  <c r="N312" i="33"/>
  <c r="N285" i="33"/>
  <c r="N276" i="33"/>
  <c r="N248" i="33"/>
  <c r="N203" i="33"/>
  <c r="K297" i="33"/>
  <c r="K233" i="33"/>
  <c r="K201" i="33"/>
  <c r="K193" i="33"/>
  <c r="N304" i="33"/>
  <c r="N263" i="33"/>
  <c r="K186" i="33"/>
  <c r="N204" i="33"/>
  <c r="N186" i="33"/>
  <c r="N311" i="33"/>
  <c r="N238" i="33"/>
  <c r="K304" i="33"/>
  <c r="K288" i="33"/>
  <c r="N309" i="33"/>
  <c r="N291" i="33"/>
  <c r="N236" i="33"/>
  <c r="K214" i="33"/>
  <c r="N284" i="33"/>
  <c r="K312" i="33"/>
  <c r="K284" i="33"/>
  <c r="K223" i="33"/>
  <c r="K192" i="33"/>
  <c r="N279" i="33"/>
  <c r="K308" i="33"/>
  <c r="K238" i="33"/>
  <c r="K280" i="33"/>
  <c r="K236" i="33"/>
  <c r="K204" i="33"/>
  <c r="N215" i="33"/>
  <c r="K276" i="33"/>
  <c r="N307" i="33"/>
  <c r="N211" i="33"/>
  <c r="K215" i="33"/>
  <c r="K248" i="33"/>
  <c r="N305" i="23"/>
  <c r="N247" i="33"/>
  <c r="K244" i="33"/>
  <c r="K228" i="33"/>
  <c r="K210" i="33"/>
  <c r="N288" i="33"/>
  <c r="N192" i="33"/>
  <c r="K290" i="33"/>
  <c r="K242" i="33"/>
  <c r="K305" i="23"/>
  <c r="N201" i="33"/>
  <c r="K164" i="33"/>
  <c r="K148" i="33"/>
  <c r="K47" i="33"/>
  <c r="K149" i="33"/>
  <c r="K119" i="33"/>
  <c r="K131" i="33"/>
  <c r="N164" i="33"/>
  <c r="K135" i="33"/>
  <c r="K33" i="33"/>
  <c r="K121" i="33"/>
  <c r="N233" i="33"/>
  <c r="N297" i="33"/>
  <c r="K52" i="33"/>
  <c r="K116" i="33"/>
  <c r="K117" i="33"/>
  <c r="K124" i="33"/>
  <c r="K57" i="33"/>
  <c r="N193" i="33"/>
  <c r="N252" i="33" l="1"/>
  <c r="N234" i="33"/>
  <c r="N297" i="23"/>
  <c r="N293" i="23"/>
  <c r="N176" i="33"/>
  <c r="N273" i="23"/>
  <c r="N261" i="23"/>
  <c r="N178" i="33"/>
  <c r="N253" i="23"/>
  <c r="N245" i="23"/>
  <c r="N187" i="33"/>
  <c r="N185" i="33"/>
  <c r="N229" i="23"/>
  <c r="N221" i="23"/>
  <c r="N213" i="23"/>
  <c r="N182" i="33"/>
  <c r="N205" i="23"/>
  <c r="N197" i="23"/>
  <c r="N170" i="33"/>
  <c r="N181" i="23"/>
  <c r="N191" i="33"/>
  <c r="N173" i="23"/>
  <c r="N149" i="23"/>
  <c r="N194" i="33"/>
  <c r="N171" i="33"/>
  <c r="N181" i="33"/>
  <c r="N121" i="23"/>
  <c r="N117" i="23"/>
  <c r="N113" i="23"/>
  <c r="N253" i="33"/>
  <c r="N288" i="23"/>
  <c r="N284" i="23"/>
  <c r="N276" i="23"/>
  <c r="N236" i="23"/>
  <c r="N224" i="23"/>
  <c r="N184" i="33"/>
  <c r="N208" i="23"/>
  <c r="N204" i="23"/>
  <c r="N200" i="23"/>
  <c r="N192" i="23"/>
  <c r="N172" i="33"/>
  <c r="N175" i="33"/>
  <c r="N177" i="33"/>
  <c r="N112" i="23"/>
  <c r="N100" i="23"/>
  <c r="N96" i="23"/>
  <c r="N198" i="33"/>
  <c r="N292" i="33"/>
  <c r="N300" i="33"/>
  <c r="N271" i="23"/>
  <c r="N263" i="23"/>
  <c r="N259" i="23"/>
  <c r="N247" i="23"/>
  <c r="N239" i="23"/>
  <c r="N235" i="23"/>
  <c r="N219" i="23"/>
  <c r="N215" i="23"/>
  <c r="N195" i="33"/>
  <c r="N166" i="33"/>
  <c r="N190" i="33"/>
  <c r="N183" i="33"/>
  <c r="N75" i="23"/>
  <c r="N180" i="33"/>
  <c r="N31" i="23"/>
  <c r="N298" i="33"/>
  <c r="N303" i="33"/>
  <c r="N298" i="23"/>
  <c r="N294" i="23"/>
  <c r="N282" i="23"/>
  <c r="N270" i="23"/>
  <c r="N254" i="23"/>
  <c r="N238" i="23"/>
  <c r="N234" i="23"/>
  <c r="N230" i="23"/>
  <c r="N218" i="23"/>
  <c r="N210" i="23"/>
  <c r="N188" i="33"/>
  <c r="N179" i="33"/>
  <c r="N189" i="33"/>
  <c r="N174" i="33"/>
  <c r="N173" i="33"/>
  <c r="N156" i="33"/>
  <c r="N169" i="33"/>
  <c r="N41" i="23"/>
  <c r="K252" i="33"/>
  <c r="K234" i="33"/>
  <c r="K297" i="23"/>
  <c r="K293" i="23"/>
  <c r="K273" i="23"/>
  <c r="K253" i="23"/>
  <c r="K245" i="23"/>
  <c r="K213" i="23"/>
  <c r="K205" i="23"/>
  <c r="K181" i="23"/>
  <c r="K173" i="23"/>
  <c r="K149" i="23"/>
  <c r="K121" i="23"/>
  <c r="K117" i="23"/>
  <c r="K113" i="23"/>
  <c r="K41" i="23"/>
  <c r="K253" i="33"/>
  <c r="K288" i="23"/>
  <c r="K284" i="23"/>
  <c r="K224" i="23"/>
  <c r="K192" i="23"/>
  <c r="K112" i="23"/>
  <c r="K100" i="23"/>
  <c r="K96" i="23"/>
  <c r="K198" i="33"/>
  <c r="K292" i="33"/>
  <c r="K300" i="33"/>
  <c r="K271" i="23"/>
  <c r="K263" i="23"/>
  <c r="K247" i="23"/>
  <c r="K239" i="23"/>
  <c r="K235" i="23"/>
  <c r="K219" i="23"/>
  <c r="K215" i="23"/>
  <c r="K75" i="23"/>
  <c r="K294" i="23"/>
  <c r="K298" i="33"/>
  <c r="K254" i="23"/>
  <c r="K218" i="23"/>
  <c r="K270" i="23"/>
  <c r="K31" i="23"/>
  <c r="K303" i="33"/>
  <c r="K298" i="23"/>
  <c r="K234" i="23"/>
  <c r="K210" i="23"/>
  <c r="K205" i="33" l="1"/>
  <c r="K278" i="23"/>
  <c r="K63" i="33"/>
  <c r="K70" i="23"/>
  <c r="K165" i="33"/>
  <c r="K119" i="23"/>
  <c r="K219" i="33"/>
  <c r="K151" i="23"/>
  <c r="K220" i="33"/>
  <c r="K183" i="23"/>
  <c r="K271" i="33"/>
  <c r="K279" i="23"/>
  <c r="K34" i="33"/>
  <c r="K36" i="23"/>
  <c r="K82" i="23"/>
  <c r="K78" i="33"/>
  <c r="K242" i="23"/>
  <c r="K237" i="33"/>
  <c r="K128" i="33"/>
  <c r="K138" i="23"/>
  <c r="K13" i="33"/>
  <c r="K11" i="23"/>
  <c r="K179" i="33"/>
  <c r="K174" i="23"/>
  <c r="K86" i="23"/>
  <c r="K81" i="33"/>
  <c r="K105" i="33"/>
  <c r="K186" i="23"/>
  <c r="K62" i="23"/>
  <c r="K61" i="33"/>
  <c r="K162" i="23"/>
  <c r="K189" i="33"/>
  <c r="K144" i="33"/>
  <c r="K134" i="23"/>
  <c r="K63" i="23"/>
  <c r="K62" i="33"/>
  <c r="K95" i="33"/>
  <c r="K95" i="23"/>
  <c r="K133" i="33"/>
  <c r="K127" i="23"/>
  <c r="K159" i="23"/>
  <c r="K190" i="33"/>
  <c r="K76" i="33"/>
  <c r="K191" i="23"/>
  <c r="K254" i="33"/>
  <c r="K223" i="23"/>
  <c r="K255" i="23"/>
  <c r="K287" i="23"/>
  <c r="K12" i="23"/>
  <c r="K10" i="33"/>
  <c r="K48" i="33"/>
  <c r="K44" i="23"/>
  <c r="K99" i="33"/>
  <c r="K76" i="23"/>
  <c r="K108" i="23"/>
  <c r="K120" i="33"/>
  <c r="K177" i="33"/>
  <c r="K140" i="23"/>
  <c r="K281" i="33"/>
  <c r="K172" i="23"/>
  <c r="K98" i="33"/>
  <c r="K204" i="23"/>
  <c r="K59" i="33"/>
  <c r="K236" i="23"/>
  <c r="K296" i="33"/>
  <c r="K268" i="23"/>
  <c r="K310" i="33"/>
  <c r="K300" i="23"/>
  <c r="K32" i="33"/>
  <c r="K29" i="23"/>
  <c r="K143" i="33"/>
  <c r="K61" i="23"/>
  <c r="K67" i="33"/>
  <c r="K93" i="23"/>
  <c r="K181" i="33"/>
  <c r="K125" i="23"/>
  <c r="K157" i="23"/>
  <c r="K277" i="33"/>
  <c r="K293" i="33"/>
  <c r="K189" i="23"/>
  <c r="K221" i="23"/>
  <c r="K163" i="33"/>
  <c r="K285" i="23"/>
  <c r="K176" i="33"/>
  <c r="N194" i="23"/>
  <c r="N213" i="33"/>
  <c r="N226" i="23"/>
  <c r="N258" i="23"/>
  <c r="N199" i="33"/>
  <c r="N290" i="23"/>
  <c r="N302" i="33"/>
  <c r="N147" i="23"/>
  <c r="N227" i="33"/>
  <c r="N211" i="23"/>
  <c r="N243" i="23"/>
  <c r="N283" i="33"/>
  <c r="N275" i="23"/>
  <c r="N268" i="33"/>
  <c r="N164" i="23"/>
  <c r="N289" i="33"/>
  <c r="N196" i="23"/>
  <c r="N265" i="33"/>
  <c r="N228" i="23"/>
  <c r="N261" i="33"/>
  <c r="N260" i="23"/>
  <c r="N222" i="33"/>
  <c r="N292" i="23"/>
  <c r="N241" i="23"/>
  <c r="K227" i="23"/>
  <c r="K162" i="33"/>
  <c r="K259" i="23"/>
  <c r="K241" i="33"/>
  <c r="K291" i="23"/>
  <c r="K15" i="33"/>
  <c r="K16" i="23"/>
  <c r="K48" i="23"/>
  <c r="K41" i="33"/>
  <c r="K80" i="23"/>
  <c r="K60" i="33"/>
  <c r="K267" i="33"/>
  <c r="K144" i="23"/>
  <c r="K145" i="33"/>
  <c r="K176" i="23"/>
  <c r="K208" i="23"/>
  <c r="K138" i="33"/>
  <c r="K240" i="23"/>
  <c r="K256" i="33"/>
  <c r="K272" i="23"/>
  <c r="K250" i="33"/>
  <c r="K304" i="23"/>
  <c r="K259" i="33"/>
  <c r="K40" i="33"/>
  <c r="K33" i="23"/>
  <c r="K65" i="23"/>
  <c r="K53" i="33"/>
  <c r="K97" i="23"/>
  <c r="K74" i="33"/>
  <c r="K113" i="33"/>
  <c r="K129" i="23"/>
  <c r="K161" i="23"/>
  <c r="K153" i="33"/>
  <c r="K147" i="33"/>
  <c r="K193" i="23"/>
  <c r="K225" i="23"/>
  <c r="K240" i="33"/>
  <c r="K178" i="33"/>
  <c r="K257" i="23"/>
  <c r="K289" i="23"/>
  <c r="K246" i="33"/>
  <c r="N198" i="23"/>
  <c r="N262" i="23"/>
  <c r="N232" i="33"/>
  <c r="N151" i="23"/>
  <c r="N219" i="33"/>
  <c r="N183" i="23"/>
  <c r="N220" i="33"/>
  <c r="N279" i="23"/>
  <c r="N271" i="33"/>
  <c r="N168" i="23"/>
  <c r="N274" i="33"/>
  <c r="N232" i="23"/>
  <c r="N217" i="33"/>
  <c r="N264" i="23"/>
  <c r="N282" i="33"/>
  <c r="N296" i="23"/>
  <c r="N278" i="33"/>
  <c r="N277" i="23"/>
  <c r="K266" i="33"/>
  <c r="K266" i="23"/>
  <c r="K51" i="33"/>
  <c r="K54" i="23"/>
  <c r="K206" i="23"/>
  <c r="K260" i="33"/>
  <c r="K100" i="33"/>
  <c r="K118" i="23"/>
  <c r="K7" i="33"/>
  <c r="K14" i="23"/>
  <c r="K122" i="33"/>
  <c r="K94" i="23"/>
  <c r="K213" i="33"/>
  <c r="K194" i="23"/>
  <c r="K166" i="23"/>
  <c r="K146" i="33"/>
  <c r="K111" i="33"/>
  <c r="K67" i="23"/>
  <c r="K99" i="23"/>
  <c r="K82" i="33"/>
  <c r="K127" i="33"/>
  <c r="K131" i="23"/>
  <c r="K229" i="33"/>
  <c r="K163" i="23"/>
  <c r="K195" i="23"/>
  <c r="K39" i="33"/>
  <c r="K43" i="23"/>
  <c r="K178" i="23"/>
  <c r="K23" i="33"/>
  <c r="K10" i="23"/>
  <c r="K155" i="33"/>
  <c r="K238" i="23"/>
  <c r="K150" i="23"/>
  <c r="K173" i="33"/>
  <c r="K35" i="23"/>
  <c r="K29" i="33"/>
  <c r="K226" i="33"/>
  <c r="K250" i="23"/>
  <c r="K197" i="33"/>
  <c r="K126" i="23"/>
  <c r="K9" i="33"/>
  <c r="K6" i="23"/>
  <c r="K226" i="23"/>
  <c r="K8" i="33"/>
  <c r="K7" i="23"/>
  <c r="K198" i="23"/>
  <c r="K71" i="23"/>
  <c r="K71" i="33"/>
  <c r="K209" i="33"/>
  <c r="K103" i="23"/>
  <c r="K102" i="33"/>
  <c r="K135" i="23"/>
  <c r="K167" i="23"/>
  <c r="K130" i="33"/>
  <c r="K239" i="33"/>
  <c r="K199" i="23"/>
  <c r="K231" i="23"/>
  <c r="K305" i="33"/>
  <c r="K295" i="23"/>
  <c r="K20" i="33"/>
  <c r="K20" i="23"/>
  <c r="K52" i="23"/>
  <c r="K56" i="33"/>
  <c r="K55" i="33"/>
  <c r="K84" i="23"/>
  <c r="K116" i="23"/>
  <c r="K112" i="33"/>
  <c r="K148" i="23"/>
  <c r="K221" i="33"/>
  <c r="K115" i="33"/>
  <c r="K180" i="23"/>
  <c r="K184" i="33"/>
  <c r="K212" i="23"/>
  <c r="K202" i="33"/>
  <c r="K244" i="23"/>
  <c r="K167" i="33"/>
  <c r="K276" i="23"/>
  <c r="K5" i="33"/>
  <c r="K5" i="23"/>
  <c r="K37" i="23"/>
  <c r="K30" i="33"/>
  <c r="K69" i="23"/>
  <c r="K77" i="33"/>
  <c r="K93" i="33"/>
  <c r="K101" i="23"/>
  <c r="K171" i="33"/>
  <c r="K133" i="23"/>
  <c r="K125" i="33"/>
  <c r="K165" i="23"/>
  <c r="K158" i="33"/>
  <c r="K197" i="23"/>
  <c r="K123" i="33"/>
  <c r="K229" i="23"/>
  <c r="K168" i="33"/>
  <c r="K261" i="23"/>
  <c r="N170" i="23"/>
  <c r="N200" i="33"/>
  <c r="N266" i="23"/>
  <c r="N266" i="33"/>
  <c r="N187" i="23"/>
  <c r="N286" i="33"/>
  <c r="N251" i="23"/>
  <c r="N212" i="33"/>
  <c r="N283" i="23"/>
  <c r="N172" i="23"/>
  <c r="N281" i="33"/>
  <c r="N268" i="23"/>
  <c r="N296" i="33"/>
  <c r="N300" i="23"/>
  <c r="N310" i="33"/>
  <c r="N217" i="23"/>
  <c r="N206" i="33"/>
  <c r="N249" i="23"/>
  <c r="N243" i="33"/>
  <c r="N281" i="23"/>
  <c r="N235" i="33"/>
  <c r="K14" i="33"/>
  <c r="K18" i="23"/>
  <c r="K230" i="23"/>
  <c r="K104" i="33"/>
  <c r="K91" i="33"/>
  <c r="K107" i="23"/>
  <c r="K183" i="33"/>
  <c r="K139" i="23"/>
  <c r="K166" i="33"/>
  <c r="K171" i="23"/>
  <c r="K264" i="33"/>
  <c r="K203" i="23"/>
  <c r="K267" i="23"/>
  <c r="K299" i="23"/>
  <c r="K31" i="33"/>
  <c r="K24" i="23"/>
  <c r="K56" i="23"/>
  <c r="K54" i="33"/>
  <c r="K109" i="33"/>
  <c r="K88" i="23"/>
  <c r="K152" i="33"/>
  <c r="K120" i="23"/>
  <c r="K152" i="23"/>
  <c r="K207" i="33"/>
  <c r="K216" i="33"/>
  <c r="K184" i="23"/>
  <c r="K216" i="23"/>
  <c r="K270" i="33"/>
  <c r="K248" i="23"/>
  <c r="K258" i="33"/>
  <c r="K280" i="23"/>
  <c r="K12" i="33"/>
  <c r="K9" i="23"/>
  <c r="K65" i="33"/>
  <c r="K73" i="23"/>
  <c r="K118" i="33"/>
  <c r="K105" i="23"/>
  <c r="K194" i="33"/>
  <c r="K137" i="23"/>
  <c r="K136" i="33"/>
  <c r="K169" i="23"/>
  <c r="K225" i="33"/>
  <c r="K201" i="23"/>
  <c r="K185" i="33"/>
  <c r="K233" i="23"/>
  <c r="K294" i="33"/>
  <c r="K265" i="23"/>
  <c r="N206" i="23"/>
  <c r="N260" i="33"/>
  <c r="N302" i="23"/>
  <c r="N245" i="33"/>
  <c r="N223" i="23"/>
  <c r="N254" i="33"/>
  <c r="N255" i="23"/>
  <c r="N287" i="23"/>
  <c r="N144" i="23"/>
  <c r="N267" i="33"/>
  <c r="N240" i="23"/>
  <c r="N256" i="33"/>
  <c r="N272" i="23"/>
  <c r="N250" i="33"/>
  <c r="N304" i="23"/>
  <c r="N259" i="33"/>
  <c r="N157" i="23"/>
  <c r="N277" i="33"/>
  <c r="N189" i="23"/>
  <c r="N293" i="33"/>
  <c r="K19" i="23"/>
  <c r="K22" i="33"/>
  <c r="K30" i="23"/>
  <c r="K37" i="33"/>
  <c r="K140" i="33"/>
  <c r="K146" i="23"/>
  <c r="K295" i="33"/>
  <c r="K182" i="23"/>
  <c r="K50" i="33"/>
  <c r="K46" i="23"/>
  <c r="K161" i="33"/>
  <c r="K282" i="23"/>
  <c r="K158" i="23"/>
  <c r="K230" i="33"/>
  <c r="K21" i="33"/>
  <c r="K27" i="23"/>
  <c r="K258" i="23"/>
  <c r="K199" i="33"/>
  <c r="K188" i="33"/>
  <c r="K202" i="23"/>
  <c r="K90" i="33"/>
  <c r="K106" i="23"/>
  <c r="K273" i="33"/>
  <c r="K274" i="23"/>
  <c r="K70" i="33"/>
  <c r="K51" i="23"/>
  <c r="K110" i="33"/>
  <c r="K42" i="23"/>
  <c r="K245" i="33"/>
  <c r="K302" i="23"/>
  <c r="K224" i="33"/>
  <c r="K214" i="23"/>
  <c r="K58" i="23"/>
  <c r="K45" i="33"/>
  <c r="K190" i="23"/>
  <c r="K108" i="33"/>
  <c r="K28" i="33"/>
  <c r="K38" i="23"/>
  <c r="K302" i="33"/>
  <c r="K290" i="23"/>
  <c r="K27" i="33"/>
  <c r="K39" i="23"/>
  <c r="K232" i="33"/>
  <c r="K262" i="23"/>
  <c r="K79" i="23"/>
  <c r="K97" i="33"/>
  <c r="K126" i="33"/>
  <c r="K111" i="23"/>
  <c r="K101" i="33"/>
  <c r="K143" i="23"/>
  <c r="K196" i="33"/>
  <c r="K175" i="23"/>
  <c r="K207" i="23"/>
  <c r="K195" i="33"/>
  <c r="K275" i="33"/>
  <c r="K303" i="23"/>
  <c r="K64" i="33"/>
  <c r="K28" i="23"/>
  <c r="K42" i="33"/>
  <c r="K60" i="23"/>
  <c r="K92" i="23"/>
  <c r="K92" i="33"/>
  <c r="K272" i="33"/>
  <c r="K124" i="23"/>
  <c r="K134" i="33"/>
  <c r="K156" i="23"/>
  <c r="K172" i="33"/>
  <c r="K188" i="23"/>
  <c r="K208" i="33"/>
  <c r="K220" i="23"/>
  <c r="K252" i="23"/>
  <c r="K262" i="33"/>
  <c r="K25" i="33"/>
  <c r="K13" i="23"/>
  <c r="K45" i="23"/>
  <c r="K38" i="33"/>
  <c r="K66" i="33"/>
  <c r="K77" i="23"/>
  <c r="K157" i="33"/>
  <c r="K109" i="23"/>
  <c r="K89" i="33"/>
  <c r="K141" i="23"/>
  <c r="K237" i="23"/>
  <c r="K187" i="33"/>
  <c r="K257" i="33"/>
  <c r="K269" i="23"/>
  <c r="K301" i="23"/>
  <c r="K255" i="33"/>
  <c r="N178" i="23"/>
  <c r="N242" i="23"/>
  <c r="N237" i="33"/>
  <c r="N274" i="23"/>
  <c r="N273" i="33"/>
  <c r="N163" i="23"/>
  <c r="N229" i="33"/>
  <c r="N195" i="23"/>
  <c r="N227" i="23"/>
  <c r="N291" i="23"/>
  <c r="N241" i="33"/>
  <c r="N148" i="23"/>
  <c r="N221" i="33"/>
  <c r="N244" i="23"/>
  <c r="N202" i="33"/>
  <c r="N225" i="23"/>
  <c r="N240" i="33"/>
  <c r="N289" i="23"/>
  <c r="N246" i="33"/>
  <c r="K156" i="33"/>
  <c r="K110" i="23"/>
  <c r="K75" i="33"/>
  <c r="K74" i="23"/>
  <c r="K200" i="33"/>
  <c r="K170" i="23"/>
  <c r="K78" i="23"/>
  <c r="K79" i="33"/>
  <c r="K26" i="33"/>
  <c r="K23" i="23"/>
  <c r="K249" i="33"/>
  <c r="K246" i="23"/>
  <c r="K106" i="33"/>
  <c r="K90" i="23"/>
  <c r="K16" i="33"/>
  <c r="K15" i="23"/>
  <c r="K306" i="33"/>
  <c r="K222" i="23"/>
  <c r="K66" i="23"/>
  <c r="K85" i="33"/>
  <c r="K35" i="33"/>
  <c r="K50" i="23"/>
  <c r="K107" i="33"/>
  <c r="K83" i="23"/>
  <c r="K150" i="33"/>
  <c r="K115" i="23"/>
  <c r="K227" i="33"/>
  <c r="K147" i="23"/>
  <c r="K80" i="33"/>
  <c r="K179" i="23"/>
  <c r="K211" i="23"/>
  <c r="K283" i="33"/>
  <c r="K243" i="23"/>
  <c r="K268" i="33"/>
  <c r="K275" i="23"/>
  <c r="K43" i="33"/>
  <c r="K32" i="23"/>
  <c r="K69" i="33"/>
  <c r="K64" i="23"/>
  <c r="K137" i="33"/>
  <c r="K128" i="23"/>
  <c r="K175" i="33"/>
  <c r="K160" i="23"/>
  <c r="K231" i="33"/>
  <c r="K256" i="23"/>
  <c r="K11" i="33"/>
  <c r="K17" i="23"/>
  <c r="K44" i="33"/>
  <c r="K49" i="23"/>
  <c r="K83" i="33"/>
  <c r="K81" i="23"/>
  <c r="K145" i="23"/>
  <c r="K139" i="33"/>
  <c r="K191" i="33"/>
  <c r="K177" i="23"/>
  <c r="K182" i="33"/>
  <c r="K209" i="23"/>
  <c r="K241" i="23"/>
  <c r="N22" i="23"/>
  <c r="N218" i="33"/>
  <c r="N182" i="23"/>
  <c r="N295" i="33"/>
  <c r="N214" i="23"/>
  <c r="N224" i="33"/>
  <c r="N246" i="23"/>
  <c r="N249" i="33"/>
  <c r="N278" i="23"/>
  <c r="N205" i="33"/>
  <c r="N103" i="23"/>
  <c r="N209" i="33"/>
  <c r="N199" i="23"/>
  <c r="N239" i="33"/>
  <c r="N231" i="23"/>
  <c r="N295" i="23"/>
  <c r="N305" i="33"/>
  <c r="N152" i="23"/>
  <c r="N207" i="33"/>
  <c r="N184" i="23"/>
  <c r="N216" i="33"/>
  <c r="N216" i="23"/>
  <c r="N248" i="23"/>
  <c r="N270" i="33"/>
  <c r="N280" i="23"/>
  <c r="N258" i="33"/>
  <c r="K289" i="33"/>
  <c r="K164" i="23"/>
  <c r="K196" i="23"/>
  <c r="K265" i="33"/>
  <c r="K261" i="33"/>
  <c r="K228" i="23"/>
  <c r="K260" i="23"/>
  <c r="K222" i="33"/>
  <c r="K292" i="23"/>
  <c r="K21" i="23"/>
  <c r="K17" i="33"/>
  <c r="K87" i="33"/>
  <c r="K53" i="23"/>
  <c r="K94" i="33"/>
  <c r="K85" i="23"/>
  <c r="K277" i="23"/>
  <c r="N250" i="23"/>
  <c r="N226" i="33"/>
  <c r="N203" i="23"/>
  <c r="N264" i="33"/>
  <c r="N267" i="23"/>
  <c r="N299" i="23"/>
  <c r="N124" i="23"/>
  <c r="N272" i="33"/>
  <c r="N220" i="23"/>
  <c r="N208" i="33"/>
  <c r="N252" i="23"/>
  <c r="N262" i="33"/>
  <c r="N201" i="23"/>
  <c r="N225" i="33"/>
  <c r="N265" i="23"/>
  <c r="N294" i="33"/>
  <c r="K18" i="33"/>
  <c r="K34" i="23"/>
  <c r="K122" i="23"/>
  <c r="K142" i="33"/>
  <c r="K84" i="33"/>
  <c r="K26" i="23"/>
  <c r="K86" i="33"/>
  <c r="K98" i="23"/>
  <c r="K73" i="33"/>
  <c r="K87" i="23"/>
  <c r="K68" i="23"/>
  <c r="K36" i="33"/>
  <c r="K103" i="33"/>
  <c r="K132" i="23"/>
  <c r="K22" i="23"/>
  <c r="K218" i="33"/>
  <c r="K160" i="33"/>
  <c r="K114" i="23"/>
  <c r="K142" i="23"/>
  <c r="K159" i="33"/>
  <c r="K55" i="23"/>
  <c r="K72" i="33"/>
  <c r="K174" i="33"/>
  <c r="K154" i="23"/>
  <c r="K47" i="23"/>
  <c r="K24" i="33"/>
  <c r="K286" i="23"/>
  <c r="K114" i="33"/>
  <c r="K130" i="23"/>
  <c r="K102" i="23"/>
  <c r="K169" i="33"/>
  <c r="K180" i="33"/>
  <c r="K59" i="23"/>
  <c r="K91" i="23"/>
  <c r="K96" i="33"/>
  <c r="K88" i="33"/>
  <c r="K123" i="23"/>
  <c r="K155" i="23"/>
  <c r="K68" i="33"/>
  <c r="K286" i="33"/>
  <c r="K187" i="23"/>
  <c r="K212" i="33"/>
  <c r="K251" i="23"/>
  <c r="K283" i="23"/>
  <c r="K6" i="33"/>
  <c r="K8" i="23"/>
  <c r="K40" i="23"/>
  <c r="K46" i="33"/>
  <c r="K58" i="33"/>
  <c r="K72" i="23"/>
  <c r="K141" i="33"/>
  <c r="K104" i="23"/>
  <c r="K154" i="33"/>
  <c r="K136" i="23"/>
  <c r="K274" i="33"/>
  <c r="K168" i="23"/>
  <c r="K151" i="33"/>
  <c r="K200" i="23"/>
  <c r="K232" i="23"/>
  <c r="K217" i="33"/>
  <c r="K282" i="33"/>
  <c r="K264" i="23"/>
  <c r="K296" i="23"/>
  <c r="K278" i="33"/>
  <c r="K19" i="33"/>
  <c r="K25" i="23"/>
  <c r="K57" i="23"/>
  <c r="K49" i="33"/>
  <c r="K89" i="23"/>
  <c r="K132" i="33"/>
  <c r="K129" i="33"/>
  <c r="K153" i="23"/>
  <c r="K170" i="33"/>
  <c r="K185" i="23"/>
  <c r="K206" i="33"/>
  <c r="K217" i="23"/>
  <c r="K243" i="33"/>
  <c r="K249" i="23"/>
  <c r="K235" i="33"/>
  <c r="K281" i="23"/>
  <c r="N126" i="23"/>
  <c r="N197" i="33"/>
  <c r="N158" i="23"/>
  <c r="N230" i="33"/>
  <c r="N222" i="23"/>
  <c r="N306" i="33"/>
  <c r="N286" i="23"/>
  <c r="N175" i="23"/>
  <c r="N196" i="33"/>
  <c r="N303" i="23"/>
  <c r="N275" i="33"/>
  <c r="N256" i="23"/>
  <c r="N231" i="33"/>
  <c r="N269" i="23"/>
  <c r="N257" i="33"/>
  <c r="N301" i="23"/>
  <c r="N255" i="33"/>
  <c r="N116" i="33"/>
  <c r="N132" i="23"/>
  <c r="N76" i="33"/>
  <c r="N81" i="23"/>
  <c r="N124" i="33"/>
  <c r="N145" i="23"/>
  <c r="N163" i="33"/>
  <c r="N177" i="23"/>
  <c r="N151" i="33"/>
  <c r="N209" i="23"/>
  <c r="N17" i="33"/>
  <c r="N17" i="23"/>
  <c r="N6" i="33"/>
  <c r="N6" i="23"/>
  <c r="N38" i="23"/>
  <c r="N36" i="33"/>
  <c r="N66" i="33"/>
  <c r="N70" i="23"/>
  <c r="N134" i="33"/>
  <c r="N102" i="23"/>
  <c r="N117" i="33"/>
  <c r="N134" i="23"/>
  <c r="N131" i="33"/>
  <c r="N166" i="23"/>
  <c r="N22" i="33"/>
  <c r="N23" i="23"/>
  <c r="N52" i="33"/>
  <c r="N55" i="23"/>
  <c r="N87" i="23"/>
  <c r="N82" i="33"/>
  <c r="N107" i="33"/>
  <c r="N119" i="23"/>
  <c r="N8" i="33"/>
  <c r="N8" i="23"/>
  <c r="N38" i="33"/>
  <c r="N40" i="23"/>
  <c r="N68" i="33"/>
  <c r="N72" i="23"/>
  <c r="N95" i="33"/>
  <c r="N104" i="23"/>
  <c r="N119" i="33"/>
  <c r="N136" i="23"/>
  <c r="N80" i="33"/>
  <c r="N85" i="23"/>
  <c r="N99" i="33"/>
  <c r="N108" i="23"/>
  <c r="N144" i="33"/>
  <c r="N140" i="23"/>
  <c r="N57" i="23"/>
  <c r="N54" i="33"/>
  <c r="N84" i="33"/>
  <c r="N89" i="23"/>
  <c r="N126" i="33"/>
  <c r="N153" i="23"/>
  <c r="N135" i="33"/>
  <c r="N185" i="23"/>
  <c r="N13" i="33"/>
  <c r="N13" i="23"/>
  <c r="N62" i="33"/>
  <c r="N66" i="23"/>
  <c r="N159" i="33"/>
  <c r="N162" i="23"/>
  <c r="N19" i="33"/>
  <c r="N19" i="23"/>
  <c r="N39" i="33"/>
  <c r="N42" i="23"/>
  <c r="N26" i="33"/>
  <c r="N27" i="23"/>
  <c r="N110" i="33"/>
  <c r="N123" i="23"/>
  <c r="N155" i="23"/>
  <c r="N127" i="33"/>
  <c r="N12" i="33"/>
  <c r="N12" i="23"/>
  <c r="N14" i="33"/>
  <c r="N14" i="23"/>
  <c r="N73" i="33"/>
  <c r="N78" i="23"/>
  <c r="N122" i="33"/>
  <c r="N142" i="23"/>
  <c r="N142" i="33"/>
  <c r="N176" i="23"/>
  <c r="N57" i="33"/>
  <c r="N61" i="23"/>
  <c r="N88" i="33"/>
  <c r="N93" i="23"/>
  <c r="N150" i="33"/>
  <c r="N125" i="23"/>
  <c r="N143" i="33"/>
  <c r="N285" i="23"/>
  <c r="N31" i="33"/>
  <c r="N33" i="23"/>
  <c r="N34" i="33"/>
  <c r="N36" i="23"/>
  <c r="N45" i="23"/>
  <c r="N42" i="33"/>
  <c r="N24" i="33"/>
  <c r="N25" i="23"/>
  <c r="N70" i="33"/>
  <c r="N74" i="23"/>
  <c r="N5" i="23"/>
  <c r="N5" i="33"/>
  <c r="N43" i="33"/>
  <c r="N46" i="23"/>
  <c r="N101" i="33"/>
  <c r="N110" i="23"/>
  <c r="N147" i="33"/>
  <c r="N174" i="23"/>
  <c r="N59" i="33"/>
  <c r="N63" i="23"/>
  <c r="N90" i="33"/>
  <c r="N95" i="23"/>
  <c r="N111" i="33"/>
  <c r="N127" i="23"/>
  <c r="N161" i="33"/>
  <c r="N159" i="23"/>
  <c r="N162" i="33"/>
  <c r="N191" i="23"/>
  <c r="N16" i="33"/>
  <c r="N16" i="23"/>
  <c r="N48" i="23"/>
  <c r="N45" i="33"/>
  <c r="N75" i="33"/>
  <c r="N80" i="23"/>
  <c r="N35" i="33"/>
  <c r="N37" i="23"/>
  <c r="N28" i="33"/>
  <c r="N29" i="23"/>
  <c r="N18" i="23"/>
  <c r="N18" i="33"/>
  <c r="N47" i="33"/>
  <c r="N50" i="23"/>
  <c r="N77" i="33"/>
  <c r="N82" i="23"/>
  <c r="N103" i="33"/>
  <c r="N114" i="23"/>
  <c r="N125" i="33"/>
  <c r="N146" i="23"/>
  <c r="N33" i="33"/>
  <c r="N35" i="23"/>
  <c r="N67" i="23"/>
  <c r="N63" i="33"/>
  <c r="N93" i="33"/>
  <c r="N99" i="23"/>
  <c r="N115" i="33"/>
  <c r="N131" i="23"/>
  <c r="N20" i="33"/>
  <c r="N20" i="23"/>
  <c r="N49" i="33"/>
  <c r="N52" i="23"/>
  <c r="N79" i="33"/>
  <c r="N84" i="23"/>
  <c r="N105" i="33"/>
  <c r="N116" i="23"/>
  <c r="N148" i="33"/>
  <c r="N180" i="23"/>
  <c r="N153" i="33"/>
  <c r="N212" i="23"/>
  <c r="N61" i="33"/>
  <c r="N65" i="23"/>
  <c r="N97" i="23"/>
  <c r="N91" i="33"/>
  <c r="N113" i="33"/>
  <c r="N129" i="23"/>
  <c r="N129" i="33"/>
  <c r="N161" i="23"/>
  <c r="N165" i="33"/>
  <c r="N193" i="23"/>
  <c r="N145" i="33"/>
  <c r="N257" i="23"/>
  <c r="N32" i="33"/>
  <c r="N34" i="23"/>
  <c r="N48" i="33"/>
  <c r="N51" i="23"/>
  <c r="N104" i="33"/>
  <c r="N115" i="23"/>
  <c r="N64" i="33"/>
  <c r="N68" i="23"/>
  <c r="N10" i="33"/>
  <c r="N10" i="23"/>
  <c r="N86" i="33"/>
  <c r="N91" i="23"/>
  <c r="N51" i="33"/>
  <c r="N54" i="23"/>
  <c r="N106" i="33"/>
  <c r="N118" i="23"/>
  <c r="N108" i="33"/>
  <c r="N120" i="23"/>
  <c r="N65" i="33"/>
  <c r="N69" i="23"/>
  <c r="N94" i="33"/>
  <c r="N101" i="23"/>
  <c r="N137" i="33"/>
  <c r="N133" i="23"/>
  <c r="N130" i="33"/>
  <c r="N165" i="23"/>
  <c r="N41" i="33"/>
  <c r="N44" i="23"/>
  <c r="N81" i="33"/>
  <c r="N86" i="23"/>
  <c r="N7" i="33"/>
  <c r="N7" i="23"/>
  <c r="N37" i="33"/>
  <c r="N39" i="23"/>
  <c r="N67" i="33"/>
  <c r="N71" i="23"/>
  <c r="N118" i="33"/>
  <c r="N135" i="23"/>
  <c r="N132" i="33"/>
  <c r="N167" i="23"/>
  <c r="N23" i="33"/>
  <c r="N24" i="23"/>
  <c r="N53" i="33"/>
  <c r="N56" i="23"/>
  <c r="N83" i="33"/>
  <c r="N88" i="23"/>
  <c r="N21" i="33"/>
  <c r="N21" i="23"/>
  <c r="N25" i="33"/>
  <c r="N26" i="23"/>
  <c r="N55" i="33"/>
  <c r="N58" i="23"/>
  <c r="N85" i="33"/>
  <c r="N90" i="23"/>
  <c r="N122" i="23"/>
  <c r="N109" i="33"/>
  <c r="N140" i="33"/>
  <c r="N154" i="23"/>
  <c r="N186" i="23"/>
  <c r="N155" i="33"/>
  <c r="N11" i="33"/>
  <c r="N11" i="23"/>
  <c r="N40" i="33"/>
  <c r="N43" i="23"/>
  <c r="N98" i="33"/>
  <c r="N107" i="23"/>
  <c r="N152" i="33"/>
  <c r="N139" i="23"/>
  <c r="N136" i="33"/>
  <c r="N171" i="23"/>
  <c r="N27" i="33"/>
  <c r="N28" i="23"/>
  <c r="N56" i="33"/>
  <c r="N60" i="23"/>
  <c r="N87" i="33"/>
  <c r="N92" i="23"/>
  <c r="N128" i="33"/>
  <c r="N156" i="23"/>
  <c r="N138" i="33"/>
  <c r="N188" i="23"/>
  <c r="N69" i="33"/>
  <c r="N73" i="23"/>
  <c r="N96" i="33"/>
  <c r="N105" i="23"/>
  <c r="N167" i="33"/>
  <c r="N137" i="23"/>
  <c r="N133" i="33"/>
  <c r="N169" i="23"/>
  <c r="N154" i="33"/>
  <c r="N233" i="23"/>
  <c r="N92" i="33"/>
  <c r="N98" i="23"/>
  <c r="N114" i="33"/>
  <c r="N130" i="23"/>
  <c r="N78" i="33"/>
  <c r="N83" i="23"/>
  <c r="N146" i="33"/>
  <c r="N179" i="23"/>
  <c r="N46" i="33"/>
  <c r="N49" i="23"/>
  <c r="N97" i="33"/>
  <c r="N106" i="23"/>
  <c r="N120" i="33"/>
  <c r="N138" i="23"/>
  <c r="N158" i="33"/>
  <c r="N202" i="23"/>
  <c r="N149" i="33"/>
  <c r="N59" i="23"/>
  <c r="N71" i="33"/>
  <c r="N76" i="23"/>
  <c r="N9" i="23"/>
  <c r="N9" i="33"/>
  <c r="N139" i="33"/>
  <c r="N150" i="23"/>
  <c r="N50" i="33"/>
  <c r="N53" i="23"/>
  <c r="N29" i="33"/>
  <c r="N30" i="23"/>
  <c r="N58" i="33"/>
  <c r="N62" i="23"/>
  <c r="N89" i="33"/>
  <c r="N94" i="23"/>
  <c r="N160" i="33"/>
  <c r="N190" i="23"/>
  <c r="N15" i="33"/>
  <c r="N15" i="23"/>
  <c r="N44" i="33"/>
  <c r="N47" i="23"/>
  <c r="N74" i="33"/>
  <c r="N79" i="23"/>
  <c r="N102" i="33"/>
  <c r="N111" i="23"/>
  <c r="N123" i="33"/>
  <c r="N143" i="23"/>
  <c r="N168" i="33"/>
  <c r="N207" i="23"/>
  <c r="N30" i="33"/>
  <c r="N32" i="23"/>
  <c r="N60" i="33"/>
  <c r="N64" i="23"/>
  <c r="N112" i="33"/>
  <c r="N128" i="23"/>
  <c r="N141" i="33"/>
  <c r="N160" i="23"/>
  <c r="N72" i="33"/>
  <c r="N77" i="23"/>
  <c r="N100" i="33"/>
  <c r="N109" i="23"/>
  <c r="N121" i="33"/>
  <c r="N141" i="23"/>
  <c r="N157" i="33"/>
  <c r="N237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Aziyo Consulting Inc.</author>
    <author>Good Picnic Consulting Inc</author>
    <author xml:space="preserve"> </author>
    <author>Aziyo</author>
    <author>V</author>
  </authors>
  <commentList>
    <comment ref="T2" authorId="0" shapeId="0" xr:uid="{00000000-0006-0000-0000-000001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U2" authorId="0" shapeId="0" xr:uid="{00000000-0006-0000-0000-000002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W2" authorId="0" shapeId="0" xr:uid="{00000000-0006-0000-0000-000003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Y2" authorId="0" shapeId="0" xr:uid="{00000000-0006-0000-0000-000004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A2" authorId="0" shapeId="0" xr:uid="{00000000-0006-0000-0000-000005000000}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AB2" authorId="0" shapeId="0" xr:uid="{00000000-0006-0000-0000-000006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F2" authorId="0" shapeId="0" xr:uid="{00000000-0006-0000-0000-000007000000}">
      <text>
        <r>
          <rPr>
            <sz val="9"/>
            <color indexed="81"/>
            <rFont val="Tahoma"/>
            <family val="2"/>
          </rPr>
          <t>For PPR leagues</t>
        </r>
      </text>
    </comment>
    <comment ref="AG2" authorId="0" shapeId="0" xr:uid="{00000000-0006-0000-0000-000008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J2" authorId="0" shapeId="0" xr:uid="{00000000-0006-0000-0000-000009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M2" authorId="0" shapeId="0" xr:uid="{00000000-0006-0000-0000-00000A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N2" authorId="0" shapeId="0" xr:uid="{00000000-0006-0000-0000-00000B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4" authorId="0" shapeId="0" xr:uid="{00000000-0006-0000-0000-00000C000000}">
      <text>
        <r>
          <rPr>
            <sz val="9"/>
            <color indexed="81"/>
            <rFont val="Tahoma"/>
            <family val="2"/>
          </rPr>
          <t>Click to Filter</t>
        </r>
      </text>
    </comment>
    <comment ref="F4" authorId="1" shapeId="0" xr:uid="{E91DE47A-9ECF-4110-BE4E-8BD512282858}">
      <text>
        <r>
          <rPr>
            <sz val="9"/>
            <color indexed="81"/>
            <rFont val="Tahoma"/>
            <family val="2"/>
          </rPr>
          <t>Enter your ranking here!</t>
        </r>
      </text>
    </comment>
    <comment ref="G4" authorId="2" shapeId="0" xr:uid="{00000000-0006-0000-0000-00000D000000}">
      <text>
        <r>
          <rPr>
            <sz val="9"/>
            <color indexed="81"/>
            <rFont val="Tahoma"/>
            <family val="2"/>
          </rPr>
          <t>Yahoo! Sports projected draft position provided by Rotowire (300 max to normalize the difference calculations)</t>
        </r>
      </text>
    </comment>
    <comment ref="H4" authorId="3" shapeId="0" xr:uid="{00000000-0006-0000-0000-00000E000000}">
      <text>
        <r>
          <rPr>
            <sz val="9"/>
            <color indexed="81"/>
            <rFont val="Tahoma"/>
            <family val="2"/>
          </rPr>
          <t>Yahoo! Sports Projected draft position change 
from last FantasyCube update</t>
        </r>
      </text>
    </comment>
    <comment ref="I4" authorId="3" shapeId="0" xr:uid="{00000000-0006-0000-0000-00000F000000}">
      <text>
        <r>
          <rPr>
            <sz val="9"/>
            <color indexed="81"/>
            <rFont val="Tahoma"/>
            <family val="2"/>
          </rPr>
          <t>Yahoo! Sports Projected draft position from last FantasyCube update</t>
        </r>
      </text>
    </comment>
    <comment ref="J4" authorId="4" shapeId="0" xr:uid="{00000000-0006-0000-0000-000010000000}">
      <text>
        <r>
          <rPr>
            <sz val="9"/>
            <color indexed="81"/>
            <rFont val="Tahoma"/>
            <family val="2"/>
          </rPr>
          <t>FantasyPros Expert Consensus Ranking (ECR) - Standard Scoring</t>
        </r>
      </text>
    </comment>
    <comment ref="K4" authorId="4" shapeId="0" xr:uid="{00000000-0006-0000-0000-000011000000}">
      <text>
        <r>
          <rPr>
            <sz val="9"/>
            <color indexed="81"/>
            <rFont val="Tahoma"/>
            <family val="2"/>
          </rPr>
          <t>Projection change from last update.</t>
        </r>
      </text>
    </comment>
    <comment ref="L4" authorId="4" shapeId="0" xr:uid="{00000000-0006-0000-0000-000012000000}">
      <text>
        <r>
          <rPr>
            <sz val="9"/>
            <color indexed="81"/>
            <rFont val="Tahoma"/>
            <family val="2"/>
          </rPr>
          <t>FantasyPros Expert Consensus Ranking (ECR) - Standard Scoring since last update</t>
        </r>
      </text>
    </comment>
    <comment ref="M4" authorId="4" shapeId="0" xr:uid="{00000000-0006-0000-0000-000013000000}">
      <text>
        <r>
          <rPr>
            <sz val="9"/>
            <color indexed="81"/>
            <rFont val="Tahoma"/>
            <family val="2"/>
          </rPr>
          <t>FantasyPros Expert Consensus Ranking (ECR) - Points Per Reception Scoring</t>
        </r>
      </text>
    </comment>
    <comment ref="N4" authorId="4" shapeId="0" xr:uid="{00000000-0006-0000-0000-000014000000}">
      <text>
        <r>
          <rPr>
            <sz val="9"/>
            <color indexed="81"/>
            <rFont val="Tahoma"/>
            <family val="2"/>
          </rPr>
          <t>Projection change from last update.</t>
        </r>
      </text>
    </comment>
    <comment ref="O4" authorId="4" shapeId="0" xr:uid="{00000000-0006-0000-0000-000015000000}">
      <text>
        <r>
          <rPr>
            <sz val="9"/>
            <color indexed="81"/>
            <rFont val="Tahoma"/>
            <family val="2"/>
          </rPr>
          <t>FantasyPros Consensus Rankings - PPR from last FantasyCube update</t>
        </r>
      </text>
    </comment>
    <comment ref="P4" authorId="2" shapeId="0" xr:uid="{00000000-0006-0000-0000-000016000000}">
      <text>
        <r>
          <rPr>
            <sz val="9"/>
            <color indexed="81"/>
            <rFont val="Tahoma"/>
            <family val="2"/>
          </rPr>
          <t>Yahoo! Sports % Rostered</t>
        </r>
      </text>
    </comment>
    <comment ref="AO4" authorId="0" shapeId="0" xr:uid="{00000000-0006-0000-0000-000017000000}">
      <text>
        <r>
          <rPr>
            <sz val="9"/>
            <color indexed="81"/>
            <rFont val="Tahoma"/>
            <family val="2"/>
          </rPr>
          <t>To sort, click a heading, then click Excel's AZ/ZA sort buttons in the toolbar.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Aziyo Consulting Inc.</author>
    <author>Good Picnic Consulting Inc</author>
    <author xml:space="preserve"> </author>
    <author>Aziyo</author>
    <author>V</author>
  </authors>
  <commentList>
    <comment ref="T2" authorId="0" shapeId="0" xr:uid="{00000000-0006-0000-0100-000001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U2" authorId="0" shapeId="0" xr:uid="{00000000-0006-0000-0100-000002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W2" authorId="0" shapeId="0" xr:uid="{00000000-0006-0000-0100-000003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Y2" authorId="0" shapeId="0" xr:uid="{00000000-0006-0000-0100-000004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A2" authorId="0" shapeId="0" xr:uid="{00000000-0006-0000-0100-000005000000}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AB2" authorId="0" shapeId="0" xr:uid="{00000000-0006-0000-0100-000006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F2" authorId="0" shapeId="0" xr:uid="{00000000-0006-0000-0100-000007000000}">
      <text>
        <r>
          <rPr>
            <sz val="9"/>
            <color indexed="81"/>
            <rFont val="Tahoma"/>
            <family val="2"/>
          </rPr>
          <t>For PPR leagues</t>
        </r>
      </text>
    </comment>
    <comment ref="AG2" authorId="0" shapeId="0" xr:uid="{00000000-0006-0000-0100-000008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J2" authorId="0" shapeId="0" xr:uid="{00000000-0006-0000-0100-000009000000}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M2" authorId="0" shapeId="0" xr:uid="{00000000-0006-0000-0100-00000A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N2" authorId="0" shapeId="0" xr:uid="{00000000-0006-0000-0100-00000B000000}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4" authorId="0" shapeId="0" xr:uid="{00000000-0006-0000-0100-00000C000000}">
      <text>
        <r>
          <rPr>
            <sz val="9"/>
            <color indexed="81"/>
            <rFont val="Tahoma"/>
            <family val="2"/>
          </rPr>
          <t>Click to Filter</t>
        </r>
      </text>
    </comment>
    <comment ref="F4" authorId="1" shapeId="0" xr:uid="{28011C71-7F03-43A0-9AE8-5D3663CC8303}">
      <text>
        <r>
          <rPr>
            <sz val="9"/>
            <color indexed="81"/>
            <rFont val="Tahoma"/>
            <family val="2"/>
          </rPr>
          <t>Enter your ranking here!</t>
        </r>
      </text>
    </comment>
    <comment ref="G4" authorId="2" shapeId="0" xr:uid="{55EBD2C2-6903-4B7C-AFEB-AF316A42F855}">
      <text>
        <r>
          <rPr>
            <sz val="9"/>
            <color indexed="81"/>
            <rFont val="Tahoma"/>
            <family val="2"/>
          </rPr>
          <t>Yahoo! Sports projected draft position provided by Rotowire (300 max to normalize the difference calculations)</t>
        </r>
      </text>
    </comment>
    <comment ref="H4" authorId="3" shapeId="0" xr:uid="{00000000-0006-0000-0100-00000E000000}">
      <text>
        <r>
          <rPr>
            <sz val="9"/>
            <color indexed="81"/>
            <rFont val="Tahoma"/>
            <family val="2"/>
          </rPr>
          <t>Yahoo! Sports Projected draft position change 
from last FantasyCube update (June 29, 2014)</t>
        </r>
      </text>
    </comment>
    <comment ref="I4" authorId="3" shapeId="0" xr:uid="{00000000-0006-0000-0100-00000F000000}">
      <text>
        <r>
          <rPr>
            <sz val="9"/>
            <color indexed="81"/>
            <rFont val="Tahoma"/>
            <family val="2"/>
          </rPr>
          <t>Yahoo! Sports Projected draft position from last FantasyCube update (June 29, 2014)</t>
        </r>
      </text>
    </comment>
    <comment ref="J4" authorId="4" shapeId="0" xr:uid="{00000000-0006-0000-0100-000010000000}">
      <text>
        <r>
          <rPr>
            <sz val="9"/>
            <color indexed="81"/>
            <rFont val="Tahoma"/>
            <family val="2"/>
          </rPr>
          <t>FantasyPros Consensus Rankings - Standard Scoring</t>
        </r>
      </text>
    </comment>
    <comment ref="K4" authorId="4" shapeId="0" xr:uid="{00000000-0006-0000-0100-000011000000}">
      <text>
        <r>
          <rPr>
            <sz val="9"/>
            <color indexed="81"/>
            <rFont val="Tahoma"/>
            <family val="2"/>
          </rPr>
          <t>Projection change from last update.</t>
        </r>
      </text>
    </comment>
    <comment ref="L4" authorId="4" shapeId="0" xr:uid="{00000000-0006-0000-0100-000012000000}">
      <text>
        <r>
          <rPr>
            <sz val="9"/>
            <color indexed="81"/>
            <rFont val="Tahoma"/>
            <family val="2"/>
          </rPr>
          <t>FantasyPros Consensus Rankings - Standard Scoring from last FantasyCube update</t>
        </r>
      </text>
    </comment>
    <comment ref="M4" authorId="4" shapeId="0" xr:uid="{00000000-0006-0000-0100-000013000000}">
      <text>
        <r>
          <rPr>
            <sz val="9"/>
            <color indexed="81"/>
            <rFont val="Tahoma"/>
            <family val="2"/>
          </rPr>
          <t>FantasyPros Consensus Rankings - PPR</t>
        </r>
      </text>
    </comment>
    <comment ref="N4" authorId="4" shapeId="0" xr:uid="{00000000-0006-0000-0100-000014000000}">
      <text>
        <r>
          <rPr>
            <sz val="9"/>
            <color indexed="81"/>
            <rFont val="Tahoma"/>
            <family val="2"/>
          </rPr>
          <t>Projection change from last update.</t>
        </r>
      </text>
    </comment>
    <comment ref="O4" authorId="4" shapeId="0" xr:uid="{00000000-0006-0000-0100-000015000000}">
      <text>
        <r>
          <rPr>
            <sz val="9"/>
            <color indexed="81"/>
            <rFont val="Tahoma"/>
            <family val="2"/>
          </rPr>
          <t>FantasyPros Consensus Rankings - PPR from last FantasyCube update</t>
        </r>
      </text>
    </comment>
    <comment ref="P4" authorId="2" shapeId="0" xr:uid="{00000000-0006-0000-0100-000016000000}">
      <text>
        <r>
          <rPr>
            <sz val="9"/>
            <color indexed="81"/>
            <rFont val="Tahoma"/>
            <family val="2"/>
          </rPr>
          <t xml:space="preserve">Yahoo! Sports % Rostered. </t>
        </r>
      </text>
    </comment>
    <comment ref="AO4" authorId="0" shapeId="0" xr:uid="{00000000-0006-0000-0100-000017000000}">
      <text>
        <r>
          <rPr>
            <sz val="9"/>
            <color indexed="81"/>
            <rFont val="Tahoma"/>
            <family val="2"/>
          </rPr>
          <t>To sort, click a heading, then click Excel's AZ/ZA sort buttons in the toolbar.</t>
        </r>
      </text>
    </comment>
    <comment ref="AP4" authorId="3" shapeId="0" xr:uid="{00000000-0006-0000-0100-000018000000}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<sst xmlns="http://schemas.openxmlformats.org/spreadsheetml/2006/main" count="3820" uniqueCount="508">
  <si>
    <t>Player</t>
  </si>
  <si>
    <t>Comp</t>
  </si>
  <si>
    <t>Inc</t>
  </si>
  <si>
    <t>Yds</t>
  </si>
  <si>
    <t>TD</t>
  </si>
  <si>
    <t>Int</t>
  </si>
  <si>
    <t>Rec</t>
  </si>
  <si>
    <t>2PT</t>
  </si>
  <si>
    <t>Lost</t>
  </si>
  <si>
    <t>Fan Pts</t>
  </si>
  <si>
    <t>Team</t>
  </si>
  <si>
    <t>SF</t>
  </si>
  <si>
    <t>NYJ</t>
  </si>
  <si>
    <t>NE</t>
  </si>
  <si>
    <t>NO</t>
  </si>
  <si>
    <t>GB</t>
  </si>
  <si>
    <t>KC</t>
  </si>
  <si>
    <t>NYG</t>
  </si>
  <si>
    <t>Pos</t>
  </si>
  <si>
    <t>TB</t>
  </si>
  <si>
    <t>PASSING</t>
  </si>
  <si>
    <t>RECEIVING</t>
  </si>
  <si>
    <t>RUSHING</t>
  </si>
  <si>
    <t>RETURN</t>
  </si>
  <si>
    <t>MISC</t>
  </si>
  <si>
    <t>FUM</t>
  </si>
  <si>
    <t>Scoring Settings (League Value):</t>
  </si>
  <si>
    <t>DAL</t>
  </si>
  <si>
    <t>TEN</t>
  </si>
  <si>
    <t>HOU</t>
  </si>
  <si>
    <t>BUF</t>
  </si>
  <si>
    <t>ARI</t>
  </si>
  <si>
    <t>@ATL</t>
  </si>
  <si>
    <t>@SEA</t>
  </si>
  <si>
    <t>@MIN</t>
  </si>
  <si>
    <t>SEA</t>
  </si>
  <si>
    <t>@KC</t>
  </si>
  <si>
    <t>DEN</t>
  </si>
  <si>
    <t>@CAR</t>
  </si>
  <si>
    <t>@SF</t>
  </si>
  <si>
    <t>ATL</t>
  </si>
  <si>
    <t>@PIT</t>
  </si>
  <si>
    <t>@NO</t>
  </si>
  <si>
    <t>@CLE</t>
  </si>
  <si>
    <t>@PHI</t>
  </si>
  <si>
    <t>CIN</t>
  </si>
  <si>
    <t>BAL</t>
  </si>
  <si>
    <t>@TB</t>
  </si>
  <si>
    <t>CAR</t>
  </si>
  <si>
    <t>@NYJ</t>
  </si>
  <si>
    <t>@CIN</t>
  </si>
  <si>
    <t>CLE</t>
  </si>
  <si>
    <t>@NE</t>
  </si>
  <si>
    <t>MIA</t>
  </si>
  <si>
    <t>PIT</t>
  </si>
  <si>
    <t>@HOU</t>
  </si>
  <si>
    <t>@GB</t>
  </si>
  <si>
    <t>@BAL</t>
  </si>
  <si>
    <t>CHI</t>
  </si>
  <si>
    <t>DET</t>
  </si>
  <si>
    <t>@MIA</t>
  </si>
  <si>
    <t>@NYG</t>
  </si>
  <si>
    <t>@DAL</t>
  </si>
  <si>
    <t>@BUF</t>
  </si>
  <si>
    <t>MIN</t>
  </si>
  <si>
    <t>PHI</t>
  </si>
  <si>
    <t>@DET</t>
  </si>
  <si>
    <t>@IND</t>
  </si>
  <si>
    <t>@ARI</t>
  </si>
  <si>
    <t>IND</t>
  </si>
  <si>
    <t>@TEN</t>
  </si>
  <si>
    <t>@CHI</t>
  </si>
  <si>
    <t>@DEN</t>
  </si>
  <si>
    <t>Team Name</t>
  </si>
  <si>
    <t>Bye Weeks: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</si>
  <si>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</si>
  <si>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</si>
  <si>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</si>
  <si>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</si>
  <si>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</si>
  <si>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</si>
  <si>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PPR</t>
  </si>
  <si>
    <t>Std</t>
  </si>
  <si>
    <t>MY NOTES &amp; RANKING</t>
  </si>
  <si>
    <t>Notes</t>
  </si>
  <si>
    <t>Rank</t>
  </si>
  <si>
    <t>Y! Old</t>
  </si>
  <si>
    <t>Std Old</t>
  </si>
  <si>
    <t>PPR Old</t>
  </si>
  <si>
    <t>Δ</t>
  </si>
  <si>
    <t>Bye</t>
  </si>
  <si>
    <t>% Own</t>
  </si>
  <si>
    <t>Total</t>
  </si>
  <si>
    <t>Att</t>
  </si>
  <si>
    <t>Sks</t>
  </si>
  <si>
    <t>BYE</t>
  </si>
  <si>
    <t>GS</t>
  </si>
  <si>
    <t>GP</t>
  </si>
  <si>
    <t>GAMES</t>
  </si>
  <si>
    <t>PPG</t>
  </si>
  <si>
    <t>FANTASY POINTS</t>
  </si>
  <si>
    <t>1st</t>
  </si>
  <si>
    <t>Tgt</t>
  </si>
  <si>
    <t>TOTAL</t>
  </si>
  <si>
    <t>Week 6:</t>
  </si>
  <si>
    <t>Week 7:</t>
  </si>
  <si>
    <t>Week 8:</t>
  </si>
  <si>
    <t>Week 9:</t>
  </si>
  <si>
    <t>Week 10:</t>
  </si>
  <si>
    <t>Week 11:</t>
  </si>
  <si>
    <t>JAX</t>
  </si>
  <si>
    <t>@LAR</t>
  </si>
  <si>
    <t>LAR</t>
  </si>
  <si>
    <t>@WSH</t>
  </si>
  <si>
    <t>@JAX</t>
  </si>
  <si>
    <t>@LAC</t>
  </si>
  <si>
    <t>LAC</t>
  </si>
  <si>
    <t>WSH</t>
  </si>
  <si>
    <t>RB</t>
  </si>
  <si>
    <t>L. Bell</t>
  </si>
  <si>
    <t>A. Brown</t>
  </si>
  <si>
    <t>WR</t>
  </si>
  <si>
    <t>M. Evans</t>
  </si>
  <si>
    <t>D. Freeman</t>
  </si>
  <si>
    <t>M. Thomas</t>
  </si>
  <si>
    <t>L. Fournette</t>
  </si>
  <si>
    <t>A. Rodgers</t>
  </si>
  <si>
    <t>QB</t>
  </si>
  <si>
    <t>R. Gronkowski</t>
  </si>
  <si>
    <t>TE</t>
  </si>
  <si>
    <t>T. Kelce</t>
  </si>
  <si>
    <t>T. Brady</t>
  </si>
  <si>
    <t>T. Hill</t>
  </si>
  <si>
    <t>D. Adams</t>
  </si>
  <si>
    <t>J. Winston</t>
  </si>
  <si>
    <t>C. Newton</t>
  </si>
  <si>
    <t>L. Murray</t>
  </si>
  <si>
    <t>R. Cobb</t>
  </si>
  <si>
    <t>D. Carr</t>
  </si>
  <si>
    <t>J. Brown</t>
  </si>
  <si>
    <t>J. White</t>
  </si>
  <si>
    <t>G. Bernard</t>
  </si>
  <si>
    <t>A. Kamara</t>
  </si>
  <si>
    <t>O. Howard</t>
  </si>
  <si>
    <t>T. Smith</t>
  </si>
  <si>
    <t>D. Williams</t>
  </si>
  <si>
    <t>J. McKinnon</t>
  </si>
  <si>
    <t>K. Drake</t>
  </si>
  <si>
    <t>A. Jones</t>
  </si>
  <si>
    <t>C. Godwin</t>
  </si>
  <si>
    <t>N. Agholor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</si>
  <si>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</si>
  <si>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</si>
  <si>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</si>
  <si>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</si>
  <si>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</si>
  <si>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</si>
  <si>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</si>
  <si>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</si>
  <si>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</si>
  <si>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</si>
  <si>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</si>
  <si>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</si>
  <si>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</si>
  <si>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</si>
  <si>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</si>
  <si>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</si>
  <si>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</si>
  <si>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</si>
  <si>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</si>
  <si>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</si>
  <si>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</si>
  <si>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</si>
  <si>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</si>
  <si>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</si>
  <si>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</si>
  <si>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</si>
  <si>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Seattle Seahawks</t>
  </si>
  <si>
    <t>San Francisco 49ers</t>
  </si>
  <si>
    <t>Tampa Bay Buccaneers</t>
  </si>
  <si>
    <t>Tennessee Titans</t>
  </si>
  <si>
    <t>Ind</t>
  </si>
  <si>
    <t>Atl</t>
  </si>
  <si>
    <t>Sea</t>
  </si>
  <si>
    <t>Was</t>
  </si>
  <si>
    <t>Det</t>
  </si>
  <si>
    <t>Dal</t>
  </si>
  <si>
    <t>Car</t>
  </si>
  <si>
    <t>Ten</t>
  </si>
  <si>
    <t>Cin</t>
  </si>
  <si>
    <t>Buf</t>
  </si>
  <si>
    <t>Jax</t>
  </si>
  <si>
    <t>Bal</t>
  </si>
  <si>
    <t>Ari</t>
  </si>
  <si>
    <t>Phi</t>
  </si>
  <si>
    <t>Pit</t>
  </si>
  <si>
    <t>Min</t>
  </si>
  <si>
    <t>Chi</t>
  </si>
  <si>
    <t>Mia</t>
  </si>
  <si>
    <t>Hou</t>
  </si>
  <si>
    <t>Cle</t>
  </si>
  <si>
    <t>Den</t>
  </si>
  <si>
    <t>Week 12:</t>
  </si>
  <si>
    <t>J. Garoppolo</t>
  </si>
  <si>
    <t>R. Jones II</t>
  </si>
  <si>
    <t>G. Kittle</t>
  </si>
  <si>
    <t>D. Harris</t>
  </si>
  <si>
    <t>J. Smith</t>
  </si>
  <si>
    <t>D. Waller</t>
  </si>
  <si>
    <t>M. Valdes-Scantling</t>
  </si>
  <si>
    <t>P. Mahomes</t>
  </si>
  <si>
    <t>K. Bourne</t>
  </si>
  <si>
    <t>D. Robinson</t>
  </si>
  <si>
    <t>J. Wilson Jr.</t>
  </si>
  <si>
    <t>R. Mostert</t>
  </si>
  <si>
    <t>R. Tonyan</t>
  </si>
  <si>
    <t>J. Johnson</t>
  </si>
  <si>
    <t>H. Henry</t>
  </si>
  <si>
    <t>J. Jacobs</t>
  </si>
  <si>
    <t>N. Harry</t>
  </si>
  <si>
    <t>D. Samuel</t>
  </si>
  <si>
    <t>M. Hardman</t>
  </si>
  <si>
    <t>PROJECTIONS (Y! Std, Fantasy Pros Std &amp; PPR)</t>
  </si>
  <si>
    <t>S. Miller</t>
  </si>
  <si>
    <t>Atlanta Falcons, New Orleans Saints, New York Jets Jets, San Francisco 49ers</t>
  </si>
  <si>
    <t>Buffalo Bills, Dallas Cowboys, Jacksonville Jaguars, Minnesota Vikings, Pittsburgh Steelers, Los Angeles Chargers</t>
  </si>
  <si>
    <t>Baltimore Ravens, Las Vegas Raiders</t>
  </si>
  <si>
    <t>Detroit Lions, Seattle Seahawks, Tampa Bay Buccaneers, Washington Football Team</t>
  </si>
  <si>
    <t>Denver Broncos, Los Angeles Rams</t>
  </si>
  <si>
    <t>Arizona Cardinals, Kansas City Chiefs</t>
  </si>
  <si>
    <t>Carolina Panthers, Cleveland Browns, Green Bay Packers, Tennessee Titans</t>
  </si>
  <si>
    <t>Indianapolis Colts, Miami Dolphins, New England Patriots, Philadelphia Eagles</t>
  </si>
  <si>
    <t>Week 13:</t>
  </si>
  <si>
    <t>Week 14:</t>
  </si>
  <si>
    <t>@LV</t>
  </si>
  <si>
    <t>LV</t>
  </si>
  <si>
    <t>Weeks 14-17 Strength of Schedule
(1 = Easiest)</t>
  </si>
  <si>
    <t>Las Vegas Raiders</t>
  </si>
  <si>
    <t>Washington Football Team</t>
  </si>
  <si>
    <t>Pic6</t>
  </si>
  <si>
    <t>C. Edwards-Helaire</t>
  </si>
  <si>
    <t>B. Aiyuk</t>
  </si>
  <si>
    <t>T. Sermon</t>
  </si>
  <si>
    <t>A. Dillon</t>
  </si>
  <si>
    <t>M. Callaway</t>
  </si>
  <si>
    <t>T. Lance</t>
  </si>
  <si>
    <t>H. Ruggs III</t>
  </si>
  <si>
    <t>A. Trautman</t>
  </si>
  <si>
    <t>J. Meyers</t>
  </si>
  <si>
    <t>R. Stevenson</t>
  </si>
  <si>
    <t>B. Edwards</t>
  </si>
  <si>
    <t>M. Jones</t>
  </si>
  <si>
    <t>A. Lazard</t>
  </si>
  <si>
    <t>WR,TE</t>
  </si>
  <si>
    <t>T. Jones Jr.</t>
  </si>
  <si>
    <t>H. Renfrow</t>
  </si>
  <si>
    <t>WR,RB</t>
  </si>
  <si>
    <t>W. Gallman II</t>
  </si>
  <si>
    <t>K. Vaughn</t>
  </si>
  <si>
    <t>J. Love</t>
  </si>
  <si>
    <t>B. Pringle</t>
  </si>
  <si>
    <t>K. Hill</t>
  </si>
  <si>
    <t>E. Mitchell</t>
  </si>
  <si>
    <t>-</t>
  </si>
  <si>
    <t>Y! Roto</t>
  </si>
  <si>
    <t>Chicago Bears, Cincinnati Bengals, New York Giants, Houston Texans</t>
  </si>
  <si>
    <t xml:space="preserve"> * The "Strength of Fantasy Playoff Schedule" is ranked by the average defensive strength of their opponents in Weeks 14-17. Green cells indicate an easy schedule, red cells a difficult schedule.</t>
  </si>
  <si>
    <t xml:space="preserve">    It does not take into account passing vs rushing defense or individual positions, and is only intended a quick reference. </t>
  </si>
  <si>
    <t>FA</t>
  </si>
  <si>
    <t>D. Cook</t>
  </si>
  <si>
    <t>E. Elliott</t>
  </si>
  <si>
    <t>C. Ridley</t>
  </si>
  <si>
    <t>K. Murray</t>
  </si>
  <si>
    <t>J. Allen</t>
  </si>
  <si>
    <t>S. Barkley</t>
  </si>
  <si>
    <t>R. Wilson</t>
  </si>
  <si>
    <t>C. McCaffrey</t>
  </si>
  <si>
    <t>S. Diggs</t>
  </si>
  <si>
    <t>A. Ekeler</t>
  </si>
  <si>
    <t>L. Jackson</t>
  </si>
  <si>
    <t>D. Hopkins</t>
  </si>
  <si>
    <t>K. Allen</t>
  </si>
  <si>
    <t>J. Jefferson</t>
  </si>
  <si>
    <t>J. Taylor</t>
  </si>
  <si>
    <t>A. Gibson</t>
  </si>
  <si>
    <t>T. McLaurin</t>
  </si>
  <si>
    <t>N. Chubb</t>
  </si>
  <si>
    <t>D. Metcalf</t>
  </si>
  <si>
    <t>D. Henry</t>
  </si>
  <si>
    <t>J. Herbert</t>
  </si>
  <si>
    <t>M. Andrews</t>
  </si>
  <si>
    <t>J. Mixon</t>
  </si>
  <si>
    <t>C. Carson</t>
  </si>
  <si>
    <t>K. Pitts</t>
  </si>
  <si>
    <t>T. Hockenson</t>
  </si>
  <si>
    <t>C. Lamb</t>
  </si>
  <si>
    <t>D. Montgomery</t>
  </si>
  <si>
    <t>D. Prescott</t>
  </si>
  <si>
    <t>N. Harris</t>
  </si>
  <si>
    <t>J. Dobbins</t>
  </si>
  <si>
    <t>A. Robinson II</t>
  </si>
  <si>
    <t>C. Kupp</t>
  </si>
  <si>
    <t>J. Jones</t>
  </si>
  <si>
    <t>T. Lockett</t>
  </si>
  <si>
    <t>M. Sanders</t>
  </si>
  <si>
    <t>A. Thielen</t>
  </si>
  <si>
    <t>A. Cooper</t>
  </si>
  <si>
    <t>D. Moore</t>
  </si>
  <si>
    <t>R. Woods</t>
  </si>
  <si>
    <t>D. Swift</t>
  </si>
  <si>
    <t>K. Hunt</t>
  </si>
  <si>
    <t>D. Henderson Jr.</t>
  </si>
  <si>
    <t>T. Higbee</t>
  </si>
  <si>
    <t>D. Johnson</t>
  </si>
  <si>
    <t>M. Stafford</t>
  </si>
  <si>
    <t>N. Fant</t>
  </si>
  <si>
    <t>O. Beckham Jr.</t>
  </si>
  <si>
    <t>J. Robinson</t>
  </si>
  <si>
    <t>J. Hurts</t>
  </si>
  <si>
    <t>R. Tannehill</t>
  </si>
  <si>
    <t>M. Gaskin</t>
  </si>
  <si>
    <t>M. Davis</t>
  </si>
  <si>
    <t>D. Goedert</t>
  </si>
  <si>
    <t>L. Thomas</t>
  </si>
  <si>
    <t>C. Claypool</t>
  </si>
  <si>
    <t>T. Higgins</t>
  </si>
  <si>
    <t>J. Smith-Schuster</t>
  </si>
  <si>
    <t>R. Anderson</t>
  </si>
  <si>
    <t>C. Edmonds</t>
  </si>
  <si>
    <t>K. Golladay</t>
  </si>
  <si>
    <t>J. Jeudy</t>
  </si>
  <si>
    <t>J. Chase</t>
  </si>
  <si>
    <t>J. Williams</t>
  </si>
  <si>
    <t>M. Gesicki</t>
  </si>
  <si>
    <t>C. Sutton</t>
  </si>
  <si>
    <t>M. Gordon III</t>
  </si>
  <si>
    <t>J. Burrow</t>
  </si>
  <si>
    <t>T. Boyd</t>
  </si>
  <si>
    <t>J. Conner</t>
  </si>
  <si>
    <t>B. Cooks</t>
  </si>
  <si>
    <t>I. Smith Jr.</t>
  </si>
  <si>
    <t>D. Chark Jr.</t>
  </si>
  <si>
    <t>Z. Moss</t>
  </si>
  <si>
    <t>C. Davis</t>
  </si>
  <si>
    <t>J. Landry</t>
  </si>
  <si>
    <t>T. Lawrence</t>
  </si>
  <si>
    <t>M. Ryan</t>
  </si>
  <si>
    <t>D. Smith</t>
  </si>
  <si>
    <t>D. Singletary</t>
  </si>
  <si>
    <t>B. Mayfield</t>
  </si>
  <si>
    <t>M. Carter</t>
  </si>
  <si>
    <t>K. Cousins</t>
  </si>
  <si>
    <t>G. Edwards</t>
  </si>
  <si>
    <t>W. Fuller V</t>
  </si>
  <si>
    <t>M. Williams</t>
  </si>
  <si>
    <t>M. Gallup</t>
  </si>
  <si>
    <t>L. Shenault Jr.</t>
  </si>
  <si>
    <t>N. Hines</t>
  </si>
  <si>
    <t>J. Waddle</t>
  </si>
  <si>
    <t>C. Samuel</t>
  </si>
  <si>
    <t>M. Jones Jr.</t>
  </si>
  <si>
    <t>E. Engram</t>
  </si>
  <si>
    <t>T. Pollard</t>
  </si>
  <si>
    <t>M. Pittman Jr.</t>
  </si>
  <si>
    <t>A. Hooper</t>
  </si>
  <si>
    <t>D. Mooney</t>
  </si>
  <si>
    <t>R. Fitzpatrick</t>
  </si>
  <si>
    <t>M. Brown</t>
  </si>
  <si>
    <t>J. Fields</t>
  </si>
  <si>
    <t>D. Watson</t>
  </si>
  <si>
    <t>T. Etienne</t>
  </si>
  <si>
    <t>S. Michel</t>
  </si>
  <si>
    <t>P. Lindsay</t>
  </si>
  <si>
    <t>D. Parker</t>
  </si>
  <si>
    <t>J. Crowder</t>
  </si>
  <si>
    <t>B. Roethlisberger</t>
  </si>
  <si>
    <t>T. Hilton</t>
  </si>
  <si>
    <t>C. Beasley</t>
  </si>
  <si>
    <t>A. Mattison</t>
  </si>
  <si>
    <t>D. Jones</t>
  </si>
  <si>
    <t>G. Everett</t>
  </si>
  <si>
    <t>J. McKissic</t>
  </si>
  <si>
    <t>T. Tagovailoa</t>
  </si>
  <si>
    <t>E. Moore</t>
  </si>
  <si>
    <t>S. Shepard</t>
  </si>
  <si>
    <t>J. Cook</t>
  </si>
  <si>
    <t>J. Reagor</t>
  </si>
  <si>
    <t>C. Kmet</t>
  </si>
  <si>
    <t>R. Penny</t>
  </si>
  <si>
    <t>A. Firkser</t>
  </si>
  <si>
    <t>Z. Ertz</t>
  </si>
  <si>
    <t>R. Gage</t>
  </si>
  <si>
    <t>C. Wentz</t>
  </si>
  <si>
    <t>R. Bateman</t>
  </si>
  <si>
    <t>T. Cohen</t>
  </si>
  <si>
    <t>B. Jarwin</t>
  </si>
  <si>
    <t>Z. Wilson</t>
  </si>
  <si>
    <t>C. Kirk</t>
  </si>
  <si>
    <t>E. Sanders</t>
  </si>
  <si>
    <t>T. Coleman</t>
  </si>
  <si>
    <t>S. Darnold</t>
  </si>
  <si>
    <t>A. Green</t>
  </si>
  <si>
    <t>R. Moore</t>
  </si>
  <si>
    <t>C. Hubbard</t>
  </si>
  <si>
    <t>M. Mack</t>
  </si>
  <si>
    <t>T. Marshall Jr.</t>
  </si>
  <si>
    <t>C. Akers</t>
  </si>
  <si>
    <t>A. St. Brown</t>
  </si>
  <si>
    <t>C. Hyde</t>
  </si>
  <si>
    <t>M. Ingram II</t>
  </si>
  <si>
    <t>B. Scott</t>
  </si>
  <si>
    <t>E. Ebron</t>
  </si>
  <si>
    <t>J. Goff</t>
  </si>
  <si>
    <t>S. Watkins</t>
  </si>
  <si>
    <t>G. Davis</t>
  </si>
  <si>
    <t>T. Bridgewater</t>
  </si>
  <si>
    <t>D. Knox</t>
  </si>
  <si>
    <t>H. Hurst</t>
  </si>
  <si>
    <t>P. Freiermuth</t>
  </si>
  <si>
    <t>P. Campbell</t>
  </si>
  <si>
    <t>T. Williams</t>
  </si>
  <si>
    <t>D. Booker</t>
  </si>
  <si>
    <t>D. Slayton</t>
  </si>
  <si>
    <t>X. Jones</t>
  </si>
  <si>
    <t>K. Gainwell</t>
  </si>
  <si>
    <t>B. Perriman</t>
  </si>
  <si>
    <t>S. Ahmed</t>
  </si>
  <si>
    <t>K. Toney</t>
  </si>
  <si>
    <t>T. Gurley II</t>
  </si>
  <si>
    <t>D. Evans</t>
  </si>
  <si>
    <t>D. Mims</t>
  </si>
  <si>
    <t>J. Jackson</t>
  </si>
  <si>
    <t>K. Hamler</t>
  </si>
  <si>
    <t>B. Snell Jr.</t>
  </si>
  <si>
    <t>J. Palmer</t>
  </si>
  <si>
    <t>D. Peoples-Jones</t>
  </si>
  <si>
    <t>D. Jackson</t>
  </si>
  <si>
    <t>D. Lock</t>
  </si>
  <si>
    <t>J. Kelley</t>
  </si>
  <si>
    <t>T. Taylor</t>
  </si>
  <si>
    <t>V. Jefferson Jr.</t>
  </si>
  <si>
    <t>T. Johnson</t>
  </si>
  <si>
    <t>D. Brown</t>
  </si>
  <si>
    <t>N. Collins</t>
  </si>
  <si>
    <t>C. Patterson</t>
  </si>
  <si>
    <t>Q. Ollison</t>
  </si>
  <si>
    <t>J. Funk</t>
  </si>
  <si>
    <t>D. Arnold</t>
  </si>
  <si>
    <t>T. Patrick</t>
  </si>
  <si>
    <t>D. Schultz</t>
  </si>
  <si>
    <t>J. Graham</t>
  </si>
  <si>
    <t>A. Dalton</t>
  </si>
  <si>
    <t>Q. Watkins</t>
  </si>
  <si>
    <t>J. Patterson</t>
  </si>
  <si>
    <t>J. Guyton</t>
  </si>
  <si>
    <t>K. Coutee</t>
  </si>
  <si>
    <t>C. Herndon</t>
  </si>
  <si>
    <t>P. Williams</t>
  </si>
  <si>
    <t>D. Parham Jr.</t>
  </si>
  <si>
    <t>J. Washington</t>
  </si>
  <si>
    <t>T. Fulgham</t>
  </si>
  <si>
    <t>J. Reynolds</t>
  </si>
  <si>
    <t>S. Perine</t>
  </si>
  <si>
    <t>D. Eskridge</t>
  </si>
  <si>
    <t>T. Atwell</t>
  </si>
  <si>
    <t>D. Duvernay</t>
  </si>
  <si>
    <t>A. Miller</t>
  </si>
  <si>
    <t>T. Tebow</t>
  </si>
  <si>
    <t>K. Johnson</t>
  </si>
  <si>
    <t>Z. Pascal</t>
  </si>
  <si>
    <t>K. Rudolph</t>
  </si>
  <si>
    <t>M. Breida</t>
  </si>
  <si>
    <t>J. Doyle</t>
  </si>
  <si>
    <t>K. Cole Sr.</t>
  </si>
  <si>
    <t>R. Higgins</t>
  </si>
  <si>
    <t>M. Alie-Cox</t>
  </si>
  <si>
    <t>A. Humphries</t>
  </si>
  <si>
    <t>L. Rountree III</t>
  </si>
  <si>
    <t>Q. Cephus</t>
  </si>
  <si>
    <t>M. Trubisky</t>
  </si>
  <si>
    <t>T. Wallace</t>
  </si>
  <si>
    <t>A. McFarland Jr.</t>
  </si>
  <si>
    <t>J. Eason</t>
  </si>
  <si>
    <t>L. Perine</t>
  </si>
  <si>
    <t>J. Hawkins</t>
  </si>
  <si>
    <t>C. Evans</t>
  </si>
  <si>
    <t>D. Njoku</t>
  </si>
  <si>
    <t>K. Herbert</t>
  </si>
  <si>
    <t>T. Kroft</t>
  </si>
  <si>
    <t>C. Conley</t>
  </si>
  <si>
    <t>D. Dallas</t>
  </si>
  <si>
    <t>G. Minshew II</t>
  </si>
  <si>
    <t>D. Haskins Jr.</t>
  </si>
  <si>
    <t>L. Bowden Jr.</t>
  </si>
  <si>
    <t>M. Boone</t>
  </si>
  <si>
    <t>T. Heinicke</t>
  </si>
  <si>
    <t>K. Mond</t>
  </si>
  <si>
    <t>JAC</t>
  </si>
  <si>
    <t>WAS</t>
  </si>
  <si>
    <t>Q</t>
  </si>
  <si>
    <t>IR</t>
  </si>
  <si>
    <t>COVID-19</t>
  </si>
  <si>
    <t>PUP-R</t>
  </si>
  <si>
    <t>SUSP</t>
  </si>
  <si>
    <t>NA</t>
  </si>
  <si>
    <t>NFI-R</t>
  </si>
  <si>
    <t>O</t>
  </si>
  <si>
    <t>Updated: September 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</si>
</sst>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&quot;-&quot;;@"/>
    <numFmt numFmtId="165" formatCode="0.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sz val="10"/>
      <name val="Verdana"/>
      <family val="2"/>
    </font>
    <font>
      <sz val="16"/>
      <name val="Trebuchet MS"/>
      <family val="2"/>
    </font>
    <font>
      <sz val="16"/>
      <color indexed="9"/>
      <name val="Trebuchet MS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4"/>
      <name val="Trebuchet MS"/>
      <family val="2"/>
    </font>
    <font>
      <b/>
      <sz val="10"/>
      <color indexed="1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theme="0" tint="-0.499984740745262"/>
      <name val="Calibri"/>
      <family val="2"/>
      <scheme val="minor"/>
    </font>
    <font>
      <sz val="16"/>
      <color theme="0"/>
      <name val="Trebuchet MS"/>
      <family val="2"/>
    </font>
    <font>
      <sz val="10"/>
      <color theme="1" tint="0.499984740745262"/>
      <name val="Calibri"/>
      <family val="2"/>
    </font>
    <font>
      <sz val="10"/>
      <color rgb="FF0066FF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39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1"/>
      <color theme="4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3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n">
        <color indexed="23"/>
      </bottom>
      <diagonal/>
    </border>
    <border>
      <left style="thick">
        <color indexed="23"/>
      </left>
      <right/>
      <top/>
      <bottom/>
      <diagonal/>
    </border>
    <border>
      <left style="thin">
        <color indexed="23"/>
      </left>
      <right style="thick">
        <color indexed="23"/>
      </right>
      <top style="thin">
        <color indexed="23"/>
      </top>
      <bottom/>
      <diagonal/>
    </border>
    <border>
      <left style="thin">
        <color indexed="23"/>
      </left>
      <right style="thick">
        <color indexed="23"/>
      </right>
      <top/>
      <bottom/>
      <diagonal/>
    </border>
    <border>
      <left style="thin">
        <color indexed="23"/>
      </left>
      <right/>
      <top/>
      <bottom style="thick">
        <color indexed="23"/>
      </bottom>
      <diagonal/>
    </border>
    <border>
      <left/>
      <right/>
      <top/>
      <bottom style="thick">
        <color indexed="23"/>
      </bottom>
      <diagonal/>
    </border>
    <border>
      <left style="thin">
        <color indexed="23"/>
      </left>
      <right style="thick">
        <color indexed="23"/>
      </right>
      <top/>
      <bottom style="thick">
        <color indexed="23"/>
      </bottom>
      <diagonal/>
    </border>
    <border>
      <left style="thick">
        <color indexed="23"/>
      </left>
      <right/>
      <top style="thick">
        <color indexed="23"/>
      </top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n">
        <color indexed="23"/>
      </bottom>
      <diagonal/>
    </border>
    <border>
      <left/>
      <right/>
      <top style="thick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n">
        <color indexed="23"/>
      </bottom>
      <diagonal/>
    </border>
    <border>
      <left style="thick">
        <color indexed="23"/>
      </left>
      <right/>
      <top/>
      <bottom style="thick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thin">
        <color theme="0" tint="-0.24994659260841701"/>
      </left>
      <right/>
      <top/>
      <bottom style="thin">
        <color indexed="22"/>
      </bottom>
      <diagonal/>
    </border>
    <border>
      <left/>
      <right style="thin">
        <color theme="0" tint="-0.24994659260841701"/>
      </right>
      <top/>
      <bottom style="thin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68">
    <xf numFmtId="0" fontId="0" fillId="0" borderId="0" xfId="0"/>
    <xf numFmtId="0" fontId="6" fillId="4" borderId="0" xfId="0" applyFont="1" applyFill="1" applyBorder="1" applyAlignment="1">
      <alignment horizontal="left" vertical="center"/>
    </xf>
    <xf numFmtId="1" fontId="9" fillId="4" borderId="0" xfId="1" applyNumberFormat="1" applyFont="1" applyFill="1" applyBorder="1" applyAlignment="1" applyProtection="1">
      <alignment horizontal="right" vertical="center"/>
    </xf>
    <xf numFmtId="0" fontId="10" fillId="0" borderId="0" xfId="0" applyFont="1"/>
    <xf numFmtId="0" fontId="11" fillId="4" borderId="0" xfId="0" applyFont="1" applyFill="1"/>
    <xf numFmtId="1" fontId="12" fillId="4" borderId="0" xfId="1" applyNumberFormat="1" applyFont="1" applyFill="1" applyBorder="1" applyAlignment="1" applyProtection="1">
      <alignment horizontal="right" vertical="center"/>
    </xf>
    <xf numFmtId="0" fontId="13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19" fillId="6" borderId="15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17" fillId="6" borderId="17" xfId="0" applyFont="1" applyFill="1" applyBorder="1" applyAlignment="1">
      <alignment horizontal="center"/>
    </xf>
    <xf numFmtId="0" fontId="17" fillId="6" borderId="18" xfId="0" applyFont="1" applyFill="1" applyBorder="1" applyAlignment="1">
      <alignment horizontal="center"/>
    </xf>
    <xf numFmtId="0" fontId="17" fillId="6" borderId="19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6" borderId="21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17" fillId="7" borderId="0" xfId="0" applyFont="1" applyFill="1"/>
    <xf numFmtId="0" fontId="17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23" fillId="2" borderId="24" xfId="0" applyFont="1" applyFill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3" fillId="2" borderId="25" xfId="0" applyFont="1" applyFill="1" applyBorder="1" applyAlignment="1">
      <alignment horizontal="center"/>
    </xf>
    <xf numFmtId="0" fontId="23" fillId="5" borderId="24" xfId="0" applyFont="1" applyFill="1" applyBorder="1" applyAlignment="1">
      <alignment horizontal="center"/>
    </xf>
    <xf numFmtId="0" fontId="24" fillId="5" borderId="8" xfId="0" applyFont="1" applyFill="1" applyBorder="1" applyAlignment="1">
      <alignment horizontal="center"/>
    </xf>
    <xf numFmtId="0" fontId="24" fillId="5" borderId="0" xfId="0" applyFont="1" applyFill="1" applyBorder="1" applyAlignment="1">
      <alignment horizontal="center"/>
    </xf>
    <xf numFmtId="0" fontId="23" fillId="5" borderId="26" xfId="0" applyFont="1" applyFill="1" applyBorder="1" applyAlignment="1">
      <alignment horizontal="center"/>
    </xf>
    <xf numFmtId="0" fontId="23" fillId="2" borderId="26" xfId="0" applyFont="1" applyFill="1" applyBorder="1" applyAlignment="1">
      <alignment horizontal="center"/>
    </xf>
    <xf numFmtId="0" fontId="24" fillId="5" borderId="27" xfId="0" applyFont="1" applyFill="1" applyBorder="1" applyAlignment="1">
      <alignment horizontal="center"/>
    </xf>
    <xf numFmtId="0" fontId="24" fillId="5" borderId="28" xfId="0" applyFont="1" applyFill="1" applyBorder="1" applyAlignment="1">
      <alignment horizontal="center"/>
    </xf>
    <xf numFmtId="0" fontId="23" fillId="5" borderId="29" xfId="0" applyFont="1" applyFill="1" applyBorder="1" applyAlignment="1">
      <alignment horizontal="center"/>
    </xf>
    <xf numFmtId="0" fontId="15" fillId="8" borderId="30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2" xfId="0" applyFont="1" applyFill="1" applyBorder="1" applyAlignment="1">
      <alignment horizontal="center"/>
    </xf>
    <xf numFmtId="0" fontId="15" fillId="8" borderId="33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 wrapText="1"/>
    </xf>
    <xf numFmtId="0" fontId="14" fillId="8" borderId="23" xfId="0" applyFont="1" applyFill="1" applyBorder="1" applyAlignment="1">
      <alignment horizontal="center" wrapText="1"/>
    </xf>
    <xf numFmtId="0" fontId="23" fillId="2" borderId="0" xfId="0" applyFont="1" applyFill="1" applyBorder="1" applyAlignment="1">
      <alignment horizontal="center"/>
    </xf>
    <xf numFmtId="0" fontId="23" fillId="5" borderId="0" xfId="0" applyFont="1" applyFill="1" applyBorder="1" applyAlignment="1">
      <alignment horizontal="center"/>
    </xf>
    <xf numFmtId="0" fontId="23" fillId="5" borderId="28" xfId="0" applyFont="1" applyFill="1" applyBorder="1" applyAlignment="1">
      <alignment horizontal="center"/>
    </xf>
    <xf numFmtId="0" fontId="25" fillId="0" borderId="0" xfId="0" applyFont="1"/>
    <xf numFmtId="0" fontId="23" fillId="5" borderId="34" xfId="0" applyFont="1" applyFill="1" applyBorder="1" applyAlignment="1">
      <alignment horizontal="center"/>
    </xf>
    <xf numFmtId="0" fontId="17" fillId="0" borderId="0" xfId="0" applyFont="1" applyProtection="1">
      <protection locked="0"/>
    </xf>
    <xf numFmtId="0" fontId="5" fillId="3" borderId="6" xfId="0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7" fillId="0" borderId="9" xfId="0" applyFont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left" vertical="center"/>
    </xf>
    <xf numFmtId="0" fontId="21" fillId="4" borderId="0" xfId="0" applyFont="1" applyFill="1" applyBorder="1" applyAlignment="1" applyProtection="1">
      <alignment horizontal="center"/>
    </xf>
    <xf numFmtId="0" fontId="21" fillId="4" borderId="0" xfId="0" applyFont="1" applyFill="1" applyBorder="1" applyProtection="1"/>
    <xf numFmtId="0" fontId="21" fillId="4" borderId="3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right" vertical="center"/>
    </xf>
    <xf numFmtId="1" fontId="22" fillId="4" borderId="7" xfId="0" applyNumberFormat="1" applyFont="1" applyFill="1" applyBorder="1" applyAlignment="1" applyProtection="1">
      <alignment horizontal="right"/>
    </xf>
    <xf numFmtId="0" fontId="16" fillId="10" borderId="11" xfId="0" applyFont="1" applyFill="1" applyBorder="1" applyAlignment="1" applyProtection="1">
      <alignment horizontal="center" vertical="center"/>
    </xf>
    <xf numFmtId="0" fontId="16" fillId="10" borderId="11" xfId="0" applyFont="1" applyFill="1" applyBorder="1" applyAlignment="1" applyProtection="1">
      <alignment horizontal="centerContinuous" vertical="center"/>
    </xf>
    <xf numFmtId="0" fontId="16" fillId="10" borderId="4" xfId="0" applyFont="1" applyFill="1" applyBorder="1" applyAlignment="1" applyProtection="1">
      <alignment horizontal="centerContinuous" vertical="center"/>
    </xf>
    <xf numFmtId="0" fontId="16" fillId="10" borderId="0" xfId="0" applyFont="1" applyFill="1" applyBorder="1" applyAlignment="1" applyProtection="1">
      <alignment horizontal="centerContinuous" vertical="center"/>
    </xf>
    <xf numFmtId="0" fontId="16" fillId="10" borderId="13" xfId="0" applyFont="1" applyFill="1" applyBorder="1" applyAlignment="1" applyProtection="1">
      <alignment horizontal="centerContinuous" vertical="center"/>
    </xf>
    <xf numFmtId="0" fontId="16" fillId="10" borderId="14" xfId="0" applyFont="1" applyFill="1" applyBorder="1" applyAlignment="1" applyProtection="1">
      <alignment horizontal="centerContinuous" vertical="center"/>
    </xf>
    <xf numFmtId="0" fontId="17" fillId="0" borderId="0" xfId="0" applyFont="1" applyFill="1" applyBorder="1" applyAlignment="1" applyProtection="1">
      <alignment horizontal="right"/>
      <protection locked="0"/>
    </xf>
    <xf numFmtId="0" fontId="16" fillId="9" borderId="3" xfId="0" applyFont="1" applyFill="1" applyBorder="1" applyAlignment="1" applyProtection="1">
      <alignment horizontal="left"/>
    </xf>
    <xf numFmtId="0" fontId="16" fillId="9" borderId="1" xfId="0" applyFont="1" applyFill="1" applyBorder="1" applyAlignment="1" applyProtection="1">
      <alignment horizontal="left"/>
    </xf>
    <xf numFmtId="0" fontId="12" fillId="4" borderId="0" xfId="0" applyFont="1" applyFill="1" applyBorder="1" applyAlignment="1" applyProtection="1">
      <alignment horizontal="right" vertical="center"/>
    </xf>
    <xf numFmtId="0" fontId="26" fillId="4" borderId="0" xfId="0" applyFont="1" applyFill="1" applyBorder="1" applyAlignment="1" applyProtection="1">
      <alignment horizontal="right" vertical="center"/>
    </xf>
    <xf numFmtId="0" fontId="16" fillId="11" borderId="1" xfId="0" applyFont="1" applyFill="1" applyBorder="1" applyAlignment="1" applyProtection="1">
      <alignment horizontal="left"/>
    </xf>
    <xf numFmtId="0" fontId="16" fillId="11" borderId="3" xfId="0" applyFont="1" applyFill="1" applyBorder="1" applyAlignment="1" applyProtection="1">
      <alignment horizontal="left"/>
    </xf>
    <xf numFmtId="1" fontId="16" fillId="11" borderId="2" xfId="0" applyNumberFormat="1" applyFont="1" applyFill="1" applyBorder="1" applyAlignment="1" applyProtection="1">
      <alignment horizontal="left"/>
    </xf>
    <xf numFmtId="1" fontId="16" fillId="9" borderId="2" xfId="0" applyNumberFormat="1" applyFont="1" applyFill="1" applyBorder="1" applyAlignment="1" applyProtection="1">
      <alignment horizontal="left"/>
    </xf>
    <xf numFmtId="0" fontId="16" fillId="9" borderId="3" xfId="0" quotePrefix="1" applyFont="1" applyFill="1" applyBorder="1" applyAlignment="1" applyProtection="1">
      <alignment horizontal="left"/>
    </xf>
    <xf numFmtId="9" fontId="17" fillId="0" borderId="9" xfId="0" applyNumberFormat="1" applyFont="1" applyFill="1" applyBorder="1" applyAlignment="1" applyProtection="1">
      <protection locked="0"/>
    </xf>
    <xf numFmtId="0" fontId="16" fillId="10" borderId="10" xfId="0" applyFont="1" applyFill="1" applyBorder="1" applyAlignment="1" applyProtection="1">
      <alignment horizontal="centerContinuous" vertical="center"/>
    </xf>
    <xf numFmtId="0" fontId="16" fillId="10" borderId="12" xfId="0" applyFont="1" applyFill="1" applyBorder="1" applyAlignment="1" applyProtection="1">
      <alignment horizontal="centerContinuous" vertical="center"/>
    </xf>
    <xf numFmtId="0" fontId="23" fillId="2" borderId="36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  <xf numFmtId="0" fontId="23" fillId="5" borderId="27" xfId="0" applyFont="1" applyFill="1" applyBorder="1" applyAlignment="1">
      <alignment horizontal="center"/>
    </xf>
    <xf numFmtId="0" fontId="24" fillId="5" borderId="0" xfId="0" quotePrefix="1" applyFont="1" applyFill="1" applyBorder="1" applyAlignment="1">
      <alignment horizontal="center"/>
    </xf>
    <xf numFmtId="0" fontId="24" fillId="2" borderId="0" xfId="0" quotePrefix="1" applyFont="1" applyFill="1" applyBorder="1" applyAlignment="1">
      <alignment horizontal="center"/>
    </xf>
    <xf numFmtId="0" fontId="23" fillId="2" borderId="0" xfId="0" quotePrefix="1" applyFont="1" applyFill="1" applyBorder="1" applyAlignment="1">
      <alignment horizontal="center"/>
    </xf>
    <xf numFmtId="0" fontId="23" fillId="5" borderId="0" xfId="0" quotePrefix="1" applyFont="1" applyFill="1" applyBorder="1" applyAlignment="1">
      <alignment horizontal="center"/>
    </xf>
    <xf numFmtId="0" fontId="16" fillId="9" borderId="38" xfId="0" applyFont="1" applyFill="1" applyBorder="1" applyAlignment="1" applyProtection="1">
      <alignment horizontal="left"/>
    </xf>
    <xf numFmtId="0" fontId="16" fillId="10" borderId="37" xfId="0" applyFont="1" applyFill="1" applyBorder="1" applyAlignment="1" applyProtection="1">
      <alignment horizontal="centerContinuous" vertical="center"/>
    </xf>
    <xf numFmtId="0" fontId="16" fillId="9" borderId="35" xfId="0" applyFont="1" applyFill="1" applyBorder="1" applyAlignment="1" applyProtection="1">
      <alignment horizontal="left"/>
    </xf>
    <xf numFmtId="164" fontId="27" fillId="0" borderId="0" xfId="0" applyNumberFormat="1" applyFont="1" applyFill="1" applyBorder="1" applyAlignment="1" applyProtection="1">
      <alignment horizontal="right"/>
    </xf>
    <xf numFmtId="0" fontId="16" fillId="12" borderId="11" xfId="0" applyFont="1" applyFill="1" applyBorder="1" applyAlignment="1" applyProtection="1">
      <alignment horizontal="center" vertical="center"/>
    </xf>
    <xf numFmtId="0" fontId="16" fillId="12" borderId="10" xfId="0" applyFont="1" applyFill="1" applyBorder="1" applyAlignment="1" applyProtection="1">
      <alignment horizontal="centerContinuous" vertical="center"/>
    </xf>
    <xf numFmtId="0" fontId="16" fillId="12" borderId="12" xfId="0" applyFont="1" applyFill="1" applyBorder="1" applyAlignment="1" applyProtection="1">
      <alignment horizontal="centerContinuous" vertical="center"/>
    </xf>
    <xf numFmtId="0" fontId="16" fillId="12" borderId="11" xfId="0" applyFont="1" applyFill="1" applyBorder="1" applyAlignment="1" applyProtection="1">
      <alignment horizontal="centerContinuous" vertical="center"/>
    </xf>
    <xf numFmtId="0" fontId="16" fillId="12" borderId="4" xfId="0" applyFont="1" applyFill="1" applyBorder="1" applyAlignment="1" applyProtection="1">
      <alignment horizontal="centerContinuous" vertical="center"/>
    </xf>
    <xf numFmtId="0" fontId="16" fillId="12" borderId="0" xfId="0" applyFont="1" applyFill="1" applyBorder="1" applyAlignment="1" applyProtection="1">
      <alignment horizontal="centerContinuous" vertical="center"/>
    </xf>
    <xf numFmtId="0" fontId="16" fillId="12" borderId="13" xfId="0" applyFont="1" applyFill="1" applyBorder="1" applyAlignment="1" applyProtection="1">
      <alignment horizontal="centerContinuous" vertical="center"/>
    </xf>
    <xf numFmtId="0" fontId="16" fillId="12" borderId="14" xfId="0" applyFont="1" applyFill="1" applyBorder="1" applyAlignment="1" applyProtection="1">
      <alignment horizontal="centerContinuous" vertical="center"/>
    </xf>
    <xf numFmtId="0" fontId="16" fillId="12" borderId="37" xfId="0" applyFont="1" applyFill="1" applyBorder="1" applyAlignment="1" applyProtection="1">
      <alignment horizontal="centerContinuous" vertical="center"/>
    </xf>
    <xf numFmtId="0" fontId="16" fillId="11" borderId="1" xfId="0" applyFont="1" applyFill="1" applyBorder="1" applyAlignment="1" applyProtection="1"/>
    <xf numFmtId="0" fontId="16" fillId="11" borderId="3" xfId="0" quotePrefix="1" applyFont="1" applyFill="1" applyBorder="1" applyAlignment="1" applyProtection="1">
      <alignment horizontal="left"/>
    </xf>
    <xf numFmtId="0" fontId="16" fillId="11" borderId="35" xfId="0" applyFont="1" applyFill="1" applyBorder="1" applyAlignment="1" applyProtection="1">
      <alignment horizontal="left"/>
    </xf>
    <xf numFmtId="0" fontId="16" fillId="11" borderId="38" xfId="0" applyFont="1" applyFill="1" applyBorder="1" applyAlignment="1" applyProtection="1">
      <alignment horizontal="left"/>
    </xf>
    <xf numFmtId="0" fontId="16" fillId="13" borderId="1" xfId="0" applyFont="1" applyFill="1" applyBorder="1" applyAlignment="1" applyProtection="1">
      <alignment horizontal="center"/>
    </xf>
    <xf numFmtId="0" fontId="16" fillId="13" borderId="35" xfId="0" applyFont="1" applyFill="1" applyBorder="1" applyAlignment="1" applyProtection="1">
      <alignment horizontal="left"/>
    </xf>
    <xf numFmtId="0" fontId="8" fillId="4" borderId="3" xfId="0" applyFont="1" applyFill="1" applyBorder="1" applyAlignment="1" applyProtection="1">
      <alignment horizontal="right" vertical="center"/>
    </xf>
    <xf numFmtId="0" fontId="16" fillId="14" borderId="3" xfId="0" applyFont="1" applyFill="1" applyBorder="1" applyAlignment="1" applyProtection="1">
      <alignment horizontal="left"/>
    </xf>
    <xf numFmtId="0" fontId="16" fillId="15" borderId="3" xfId="0" quotePrefix="1" applyFont="1" applyFill="1" applyBorder="1" applyAlignment="1" applyProtection="1">
      <alignment horizontal="left"/>
    </xf>
    <xf numFmtId="0" fontId="16" fillId="15" borderId="3" xfId="0" applyFont="1" applyFill="1" applyBorder="1" applyAlignment="1" applyProtection="1">
      <alignment horizontal="left"/>
    </xf>
    <xf numFmtId="0" fontId="16" fillId="15" borderId="2" xfId="0" applyFont="1" applyFill="1" applyBorder="1" applyAlignment="1" applyProtection="1">
      <alignment horizontal="left"/>
    </xf>
    <xf numFmtId="0" fontId="16" fillId="10" borderId="9" xfId="0" applyFont="1" applyFill="1" applyBorder="1" applyAlignment="1" applyProtection="1">
      <alignment horizontal="centerContinuous" vertical="center"/>
    </xf>
    <xf numFmtId="0" fontId="16" fillId="12" borderId="10" xfId="0" applyNumberFormat="1" applyFont="1" applyFill="1" applyBorder="1" applyAlignment="1" applyProtection="1">
      <alignment horizontal="centerContinuous" vertical="center"/>
    </xf>
    <xf numFmtId="0" fontId="16" fillId="12" borderId="12" xfId="0" applyNumberFormat="1" applyFont="1" applyFill="1" applyBorder="1" applyAlignment="1" applyProtection="1">
      <alignment horizontal="centerContinuous" vertical="center"/>
    </xf>
    <xf numFmtId="0" fontId="16" fillId="11" borderId="1" xfId="0" applyNumberFormat="1" applyFont="1" applyFill="1" applyBorder="1" applyAlignment="1" applyProtection="1">
      <alignment horizontal="left"/>
    </xf>
    <xf numFmtId="165" fontId="26" fillId="4" borderId="0" xfId="0" applyNumberFormat="1" applyFont="1" applyFill="1" applyBorder="1" applyAlignment="1" applyProtection="1">
      <alignment horizontal="right" vertical="center"/>
    </xf>
    <xf numFmtId="165" fontId="22" fillId="4" borderId="0" xfId="0" applyNumberFormat="1" applyFont="1" applyFill="1" applyBorder="1" applyAlignment="1" applyProtection="1">
      <alignment horizontal="right"/>
    </xf>
    <xf numFmtId="165" fontId="16" fillId="11" borderId="0" xfId="0" applyNumberFormat="1" applyFont="1" applyFill="1" applyBorder="1" applyAlignment="1" applyProtection="1">
      <alignment horizontal="left"/>
    </xf>
    <xf numFmtId="165" fontId="17" fillId="0" borderId="0" xfId="0" applyNumberFormat="1" applyFont="1" applyProtection="1">
      <protection locked="0"/>
    </xf>
    <xf numFmtId="0" fontId="17" fillId="0" borderId="4" xfId="0" applyFont="1" applyFill="1" applyBorder="1" applyAlignment="1" applyProtection="1">
      <alignment horizontal="right"/>
      <protection locked="0"/>
    </xf>
    <xf numFmtId="0" fontId="17" fillId="0" borderId="11" xfId="0" applyFont="1" applyFill="1" applyBorder="1" applyAlignment="1" applyProtection="1">
      <alignment horizontal="right"/>
      <protection locked="0"/>
    </xf>
    <xf numFmtId="0" fontId="17" fillId="0" borderId="9" xfId="0" applyFont="1" applyFill="1" applyBorder="1" applyAlignment="1" applyProtection="1">
      <alignment horizontal="right"/>
      <protection locked="0"/>
    </xf>
    <xf numFmtId="0" fontId="17" fillId="0" borderId="39" xfId="0" applyFont="1" applyFill="1" applyBorder="1" applyAlignment="1" applyProtection="1">
      <alignment horizontal="right"/>
      <protection locked="0"/>
    </xf>
    <xf numFmtId="1" fontId="20" fillId="0" borderId="5" xfId="0" applyNumberFormat="1" applyFont="1" applyFill="1" applyBorder="1" applyAlignment="1" applyProtection="1">
      <alignment horizontal="right"/>
    </xf>
    <xf numFmtId="0" fontId="16" fillId="14" borderId="41" xfId="0" quotePrefix="1" applyFont="1" applyFill="1" applyBorder="1" applyAlignment="1" applyProtection="1">
      <alignment horizontal="left"/>
    </xf>
    <xf numFmtId="0" fontId="16" fillId="14" borderId="42" xfId="0" quotePrefix="1" applyFont="1" applyFill="1" applyBorder="1" applyAlignment="1" applyProtection="1">
      <alignment horizontal="left"/>
    </xf>
    <xf numFmtId="0" fontId="17" fillId="0" borderId="43" xfId="0" applyFont="1" applyFill="1" applyBorder="1" applyAlignment="1" applyProtection="1">
      <alignment horizontal="right"/>
      <protection locked="0"/>
    </xf>
    <xf numFmtId="0" fontId="17" fillId="0" borderId="44" xfId="0" applyFont="1" applyFill="1" applyBorder="1" applyAlignment="1" applyProtection="1">
      <alignment horizontal="right"/>
      <protection locked="0"/>
    </xf>
    <xf numFmtId="165" fontId="20" fillId="0" borderId="9" xfId="0" applyNumberFormat="1" applyFont="1" applyFill="1" applyBorder="1" applyAlignment="1" applyProtection="1">
      <alignment horizontal="right"/>
    </xf>
    <xf numFmtId="0" fontId="16" fillId="10" borderId="45" xfId="0" applyFont="1" applyFill="1" applyBorder="1" applyAlignment="1" applyProtection="1">
      <alignment horizontal="centerContinuous" vertical="center"/>
    </xf>
    <xf numFmtId="0" fontId="16" fillId="16" borderId="4" xfId="0" applyFont="1" applyFill="1" applyBorder="1" applyAlignment="1" applyProtection="1">
      <alignment horizontal="centerContinuous" vertical="center"/>
    </xf>
    <xf numFmtId="0" fontId="16" fillId="16" borderId="0" xfId="0" applyFont="1" applyFill="1" applyBorder="1" applyAlignment="1" applyProtection="1">
      <alignment horizontal="centerContinuous" vertical="center"/>
    </xf>
    <xf numFmtId="0" fontId="16" fillId="16" borderId="45" xfId="0" applyFont="1" applyFill="1" applyBorder="1" applyAlignment="1" applyProtection="1">
      <alignment horizontal="centerContinuous" vertical="center"/>
    </xf>
    <xf numFmtId="0" fontId="16" fillId="16" borderId="40" xfId="0" applyFont="1" applyFill="1" applyBorder="1" applyAlignment="1" applyProtection="1">
      <alignment horizontal="center" vertical="center"/>
    </xf>
    <xf numFmtId="1" fontId="16" fillId="16" borderId="12" xfId="0" applyNumberFormat="1" applyFont="1" applyFill="1" applyBorder="1" applyAlignment="1" applyProtection="1">
      <alignment vertical="center"/>
    </xf>
    <xf numFmtId="0" fontId="16" fillId="12" borderId="45" xfId="0" applyFont="1" applyFill="1" applyBorder="1" applyAlignment="1" applyProtection="1">
      <alignment horizontal="centerContinuous" vertical="center"/>
    </xf>
    <xf numFmtId="0" fontId="16" fillId="17" borderId="4" xfId="0" applyFont="1" applyFill="1" applyBorder="1" applyAlignment="1" applyProtection="1">
      <alignment horizontal="centerContinuous" vertical="center"/>
    </xf>
    <xf numFmtId="0" fontId="16" fillId="17" borderId="0" xfId="0" applyFont="1" applyFill="1" applyBorder="1" applyAlignment="1" applyProtection="1">
      <alignment horizontal="centerContinuous" vertical="center"/>
    </xf>
    <xf numFmtId="0" fontId="16" fillId="17" borderId="40" xfId="0" applyFont="1" applyFill="1" applyBorder="1" applyAlignment="1" applyProtection="1">
      <alignment horizontal="center" vertical="center"/>
    </xf>
    <xf numFmtId="1" fontId="16" fillId="17" borderId="11" xfId="0" applyNumberFormat="1" applyFont="1" applyFill="1" applyBorder="1" applyAlignment="1" applyProtection="1">
      <alignment horizontal="centerContinuous" vertical="center"/>
    </xf>
    <xf numFmtId="165" fontId="16" fillId="17" borderId="0" xfId="0" applyNumberFormat="1" applyFont="1" applyFill="1" applyBorder="1" applyAlignment="1" applyProtection="1">
      <alignment horizontal="centerContinuous" vertical="center"/>
    </xf>
    <xf numFmtId="0" fontId="17" fillId="0" borderId="22" xfId="0" applyFont="1" applyBorder="1" applyAlignment="1" applyProtection="1">
      <alignment horizontal="left"/>
      <protection locked="0"/>
    </xf>
    <xf numFmtId="0" fontId="17" fillId="0" borderId="9" xfId="0" applyFont="1" applyBorder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0" fontId="8" fillId="4" borderId="3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 vertical="center"/>
    </xf>
    <xf numFmtId="0" fontId="16" fillId="10" borderId="22" xfId="0" applyFont="1" applyFill="1" applyBorder="1" applyAlignment="1" applyProtection="1">
      <alignment horizontal="center" vertical="center"/>
    </xf>
    <xf numFmtId="0" fontId="17" fillId="0" borderId="4" xfId="0" applyNumberFormat="1" applyFont="1" applyFill="1" applyBorder="1" applyAlignment="1" applyProtection="1">
      <alignment horizontal="center"/>
      <protection locked="0"/>
    </xf>
    <xf numFmtId="0" fontId="21" fillId="4" borderId="0" xfId="0" applyNumberFormat="1" applyFont="1" applyFill="1" applyBorder="1" applyAlignment="1" applyProtection="1">
      <alignment horizontal="center"/>
    </xf>
    <xf numFmtId="0" fontId="8" fillId="4" borderId="3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Alignment="1" applyProtection="1">
      <alignment horizontal="center"/>
      <protection locked="0"/>
    </xf>
    <xf numFmtId="0" fontId="10" fillId="0" borderId="0" xfId="2" applyFont="1" applyAlignment="1">
      <alignment horizontal="right"/>
    </xf>
    <xf numFmtId="0" fontId="10" fillId="0" borderId="0" xfId="2" applyFont="1"/>
    <xf numFmtId="0" fontId="25" fillId="0" borderId="0" xfId="2" applyFont="1"/>
    <xf numFmtId="0" fontId="24" fillId="5" borderId="8" xfId="0" quotePrefix="1" applyFont="1" applyFill="1" applyBorder="1" applyAlignment="1">
      <alignment horizontal="center"/>
    </xf>
    <xf numFmtId="0" fontId="16" fillId="12" borderId="11" xfId="0" applyFont="1" applyFill="1" applyBorder="1" applyAlignment="1" applyProtection="1">
      <alignment vertical="center"/>
    </xf>
    <xf numFmtId="0" fontId="16" fillId="12" borderId="22" xfId="0" applyFont="1" applyFill="1" applyBorder="1" applyAlignment="1" applyProtection="1">
      <alignment vertical="center"/>
    </xf>
    <xf numFmtId="0" fontId="16" fillId="14" borderId="2" xfId="0" applyFont="1" applyFill="1" applyBorder="1" applyAlignment="1" applyProtection="1">
      <alignment horizontal="left"/>
    </xf>
    <xf numFmtId="9" fontId="17" fillId="0" borderId="22" xfId="0" applyNumberFormat="1" applyFont="1" applyFill="1" applyBorder="1" applyAlignment="1" applyProtection="1">
      <alignment horizontal="right"/>
      <protection locked="0"/>
    </xf>
    <xf numFmtId="9" fontId="17" fillId="0" borderId="9" xfId="0" applyNumberFormat="1" applyFont="1" applyFill="1" applyBorder="1" applyAlignment="1" applyProtection="1">
      <alignment horizontal="right"/>
      <protection locked="0"/>
    </xf>
    <xf numFmtId="0" fontId="29" fillId="4" borderId="0" xfId="0" applyFont="1" applyFill="1" applyBorder="1" applyAlignment="1" applyProtection="1">
      <alignment horizontal="left" vertical="center"/>
    </xf>
    <xf numFmtId="0" fontId="30" fillId="4" borderId="3" xfId="0" applyFont="1" applyFill="1" applyBorder="1" applyAlignment="1" applyProtection="1">
      <alignment horizontal="left" vertical="center"/>
    </xf>
    <xf numFmtId="0" fontId="31" fillId="10" borderId="10" xfId="0" applyFont="1" applyFill="1" applyBorder="1" applyAlignment="1" applyProtection="1">
      <alignment vertical="center"/>
    </xf>
    <xf numFmtId="0" fontId="31" fillId="12" borderId="10" xfId="0" applyFont="1" applyFill="1" applyBorder="1" applyAlignment="1" applyProtection="1">
      <alignment vertical="center"/>
    </xf>
    <xf numFmtId="0" fontId="28" fillId="0" borderId="0" xfId="0" applyFont="1" applyProtection="1">
      <protection locked="0"/>
    </xf>
    <xf numFmtId="0" fontId="32" fillId="0" borderId="0" xfId="1" applyFont="1" applyAlignment="1" applyProtection="1">
      <protection locked="0"/>
    </xf>
    <xf numFmtId="0" fontId="33" fillId="2" borderId="25" xfId="0" applyFont="1" applyFill="1" applyBorder="1" applyAlignment="1">
      <alignment horizontal="center"/>
    </xf>
    <xf numFmtId="0" fontId="33" fillId="5" borderId="26" xfId="0" applyFont="1" applyFill="1" applyBorder="1" applyAlignment="1">
      <alignment horizontal="center"/>
    </xf>
    <xf numFmtId="0" fontId="33" fillId="2" borderId="26" xfId="0" applyFont="1" applyFill="1" applyBorder="1" applyAlignment="1">
      <alignment horizontal="center"/>
    </xf>
    <xf numFmtId="0" fontId="33" fillId="5" borderId="29" xfId="0" applyFont="1" applyFill="1" applyBorder="1" applyAlignment="1">
      <alignment horizontal="center"/>
    </xf>
    <xf numFmtId="0" fontId="32" fillId="0" borderId="0" xfId="1" applyFont="1" applyAlignment="1" applyProtection="1"/>
  </cellXfs>
  <cellStyles count="3">
    <cellStyle name="Hyperlink" xfId="1" builtinId="8"/>
    <cellStyle name="Normal" xfId="0" builtinId="0"/>
    <cellStyle name="Normal 2" xfId="2" xr:uid="{00000000-0005-0000-0000-000002000000}"/>
  </cellStyles>
  <dxfs count="14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FF"/>
      <color rgb="FFCCCCFF"/>
      <color rgb="FF0000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fantasycube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fantasycube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fantasycub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131618</xdr:colOff>
      <xdr:row>0</xdr:row>
      <xdr:rowOff>430149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6227" cy="430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131618</xdr:colOff>
      <xdr:row>0</xdr:row>
      <xdr:rowOff>430149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7093" cy="4301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93518</xdr:colOff>
      <xdr:row>0</xdr:row>
      <xdr:rowOff>430149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7093" cy="430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nfl/players/31051" TargetMode="External"/><Relationship Id="rId299" Type="http://schemas.openxmlformats.org/officeDocument/2006/relationships/hyperlink" Target="https://sports.yahoo.com/nfl/players/33643" TargetMode="External"/><Relationship Id="rId303" Type="http://schemas.openxmlformats.org/officeDocument/2006/relationships/hyperlink" Target="https://sports.yahoo.com/nfl/players/33006/news" TargetMode="External"/><Relationship Id="rId21" Type="http://schemas.openxmlformats.org/officeDocument/2006/relationships/hyperlink" Target="https://sports.yahoo.com/nfl/players/32711" TargetMode="External"/><Relationship Id="rId42" Type="http://schemas.openxmlformats.org/officeDocument/2006/relationships/hyperlink" Target="https://sports.yahoo.com/nfl/players/27535" TargetMode="External"/><Relationship Id="rId63" Type="http://schemas.openxmlformats.org/officeDocument/2006/relationships/hyperlink" Target="https://sports.yahoo.com/nfl/players/31898" TargetMode="External"/><Relationship Id="rId84" Type="http://schemas.openxmlformats.org/officeDocument/2006/relationships/hyperlink" Target="https://sports.yahoo.com/nfl/players/31919" TargetMode="External"/><Relationship Id="rId138" Type="http://schemas.openxmlformats.org/officeDocument/2006/relationships/hyperlink" Target="https://sports.yahoo.com/nfl/players/33413" TargetMode="External"/><Relationship Id="rId159" Type="http://schemas.openxmlformats.org/officeDocument/2006/relationships/hyperlink" Target="https://sports.yahoo.com/nfl/players/9353" TargetMode="External"/><Relationship Id="rId170" Type="http://schemas.openxmlformats.org/officeDocument/2006/relationships/hyperlink" Target="https://sports.yahoo.com/nfl/players/33415" TargetMode="External"/><Relationship Id="rId191" Type="http://schemas.openxmlformats.org/officeDocument/2006/relationships/hyperlink" Target="https://sports.yahoo.com/nfl/players/24815" TargetMode="External"/><Relationship Id="rId205" Type="http://schemas.openxmlformats.org/officeDocument/2006/relationships/hyperlink" Target="https://sports.yahoo.com/nfl/players/33403" TargetMode="External"/><Relationship Id="rId226" Type="http://schemas.openxmlformats.org/officeDocument/2006/relationships/hyperlink" Target="https://sports.yahoo.com/nfl/players/33113" TargetMode="External"/><Relationship Id="rId247" Type="http://schemas.openxmlformats.org/officeDocument/2006/relationships/hyperlink" Target="https://sports.yahoo.com/nfl/players/30891" TargetMode="External"/><Relationship Id="rId107" Type="http://schemas.openxmlformats.org/officeDocument/2006/relationships/hyperlink" Target="https://sports.yahoo.com/nfl/players/33398" TargetMode="External"/><Relationship Id="rId268" Type="http://schemas.openxmlformats.org/officeDocument/2006/relationships/hyperlink" Target="https://sports.yahoo.com/nfl/players/24000" TargetMode="External"/><Relationship Id="rId289" Type="http://schemas.openxmlformats.org/officeDocument/2006/relationships/hyperlink" Target="https://sports.yahoo.com/nfl/players/32794" TargetMode="External"/><Relationship Id="rId11" Type="http://schemas.openxmlformats.org/officeDocument/2006/relationships/hyperlink" Target="https://sports.yahoo.com/nfl/players/30121" TargetMode="External"/><Relationship Id="rId32" Type="http://schemas.openxmlformats.org/officeDocument/2006/relationships/hyperlink" Target="https://sports.yahoo.com/nfl/players/31056" TargetMode="External"/><Relationship Id="rId53" Type="http://schemas.openxmlformats.org/officeDocument/2006/relationships/hyperlink" Target="https://sports.yahoo.com/nfl/players/28392" TargetMode="External"/><Relationship Id="rId74" Type="http://schemas.openxmlformats.org/officeDocument/2006/relationships/hyperlink" Target="https://sports.yahoo.com/nfl/players/32719" TargetMode="External"/><Relationship Id="rId128" Type="http://schemas.openxmlformats.org/officeDocument/2006/relationships/hyperlink" Target="https://sports.yahoo.com/nfl/players/31960" TargetMode="External"/><Relationship Id="rId149" Type="http://schemas.openxmlformats.org/officeDocument/2006/relationships/hyperlink" Target="https://sports.yahoo.com/nfl/players/28408" TargetMode="External"/><Relationship Id="rId5" Type="http://schemas.openxmlformats.org/officeDocument/2006/relationships/hyperlink" Target="https://sports.yahoo.com/nfl/players/30996" TargetMode="External"/><Relationship Id="rId95" Type="http://schemas.openxmlformats.org/officeDocument/2006/relationships/hyperlink" Target="https://sports.yahoo.com/nfl/players/27548" TargetMode="External"/><Relationship Id="rId160" Type="http://schemas.openxmlformats.org/officeDocument/2006/relationships/hyperlink" Target="https://sports.yahoo.com/nfl/players/27564" TargetMode="External"/><Relationship Id="rId181" Type="http://schemas.openxmlformats.org/officeDocument/2006/relationships/hyperlink" Target="https://sports.yahoo.com/nfl/players/27619" TargetMode="External"/><Relationship Id="rId216" Type="http://schemas.openxmlformats.org/officeDocument/2006/relationships/hyperlink" Target="https://sports.yahoo.com/nfl/players/31268" TargetMode="External"/><Relationship Id="rId237" Type="http://schemas.openxmlformats.org/officeDocument/2006/relationships/hyperlink" Target="https://sports.yahoo.com/nfl/players/31981" TargetMode="External"/><Relationship Id="rId258" Type="http://schemas.openxmlformats.org/officeDocument/2006/relationships/hyperlink" Target="https://sports.yahoo.com/nfl/players/32456" TargetMode="External"/><Relationship Id="rId279" Type="http://schemas.openxmlformats.org/officeDocument/2006/relationships/hyperlink" Target="https://sports.yahoo.com/nfl/players/31496" TargetMode="External"/><Relationship Id="rId22" Type="http://schemas.openxmlformats.org/officeDocument/2006/relationships/hyperlink" Target="https://sports.yahoo.com/nfl/players/32736" TargetMode="External"/><Relationship Id="rId43" Type="http://schemas.openxmlformats.org/officeDocument/2006/relationships/hyperlink" Target="https://sports.yahoo.com/nfl/players/33412" TargetMode="External"/><Relationship Id="rId64" Type="http://schemas.openxmlformats.org/officeDocument/2006/relationships/hyperlink" Target="https://sports.yahoo.com/nfl/players/9265" TargetMode="External"/><Relationship Id="rId118" Type="http://schemas.openxmlformats.org/officeDocument/2006/relationships/hyperlink" Target="https://sports.yahoo.com/nfl/players/29269" TargetMode="External"/><Relationship Id="rId139" Type="http://schemas.openxmlformats.org/officeDocument/2006/relationships/hyperlink" Target="https://sports.yahoo.com/nfl/players/31001" TargetMode="External"/><Relationship Id="rId290" Type="http://schemas.openxmlformats.org/officeDocument/2006/relationships/hyperlink" Target="https://sports.yahoo.com/nfl/players/32792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https://sports.yahoo.com/nfl/players/31868" TargetMode="External"/><Relationship Id="rId150" Type="http://schemas.openxmlformats.org/officeDocument/2006/relationships/hyperlink" Target="https://sports.yahoo.com/nfl/players/31838" TargetMode="External"/><Relationship Id="rId171" Type="http://schemas.openxmlformats.org/officeDocument/2006/relationships/hyperlink" Target="https://sports.yahoo.com/nfl/players/30232" TargetMode="External"/><Relationship Id="rId192" Type="http://schemas.openxmlformats.org/officeDocument/2006/relationships/hyperlink" Target="https://sports.yahoo.com/nfl/players/31171" TargetMode="External"/><Relationship Id="rId206" Type="http://schemas.openxmlformats.org/officeDocument/2006/relationships/hyperlink" Target="https://sports.yahoo.com/nfl/players/33443" TargetMode="External"/><Relationship Id="rId227" Type="http://schemas.openxmlformats.org/officeDocument/2006/relationships/hyperlink" Target="https://sports.yahoo.com/nfl/players/32716" TargetMode="External"/><Relationship Id="rId248" Type="http://schemas.openxmlformats.org/officeDocument/2006/relationships/hyperlink" Target="https://sports.yahoo.com/nfl/players/30511" TargetMode="External"/><Relationship Id="rId269" Type="http://schemas.openxmlformats.org/officeDocument/2006/relationships/hyperlink" Target="https://sports.yahoo.com/nfl/players/31013" TargetMode="External"/><Relationship Id="rId12" Type="http://schemas.openxmlformats.org/officeDocument/2006/relationships/hyperlink" Target="https://sports.yahoo.com/nfl/players/28534" TargetMode="External"/><Relationship Id="rId33" Type="http://schemas.openxmlformats.org/officeDocument/2006/relationships/hyperlink" Target="https://sports.yahoo.com/nfl/players/30161" TargetMode="External"/><Relationship Id="rId108" Type="http://schemas.openxmlformats.org/officeDocument/2006/relationships/hyperlink" Target="https://sports.yahoo.com/nfl/players/29307" TargetMode="External"/><Relationship Id="rId129" Type="http://schemas.openxmlformats.org/officeDocument/2006/relationships/hyperlink" Target="https://sports.yahoo.com/nfl/players/33109" TargetMode="External"/><Relationship Id="rId280" Type="http://schemas.openxmlformats.org/officeDocument/2006/relationships/hyperlink" Target="https://sports.yahoo.com/nfl/players/30396" TargetMode="External"/><Relationship Id="rId54" Type="http://schemas.openxmlformats.org/officeDocument/2006/relationships/hyperlink" Target="https://sports.yahoo.com/nfl/players/30994" TargetMode="External"/><Relationship Id="rId75" Type="http://schemas.openxmlformats.org/officeDocument/2006/relationships/hyperlink" Target="https://sports.yahoo.com/nfl/players/32703" TargetMode="External"/><Relationship Id="rId96" Type="http://schemas.openxmlformats.org/officeDocument/2006/relationships/hyperlink" Target="https://sports.yahoo.com/nfl/players/24171" TargetMode="External"/><Relationship Id="rId140" Type="http://schemas.openxmlformats.org/officeDocument/2006/relationships/hyperlink" Target="https://sports.yahoo.com/nfl/players/31379" TargetMode="External"/><Relationship Id="rId161" Type="http://schemas.openxmlformats.org/officeDocument/2006/relationships/hyperlink" Target="https://sports.yahoo.com/nfl/players/32691" TargetMode="External"/><Relationship Id="rId182" Type="http://schemas.openxmlformats.org/officeDocument/2006/relationships/hyperlink" Target="https://sports.yahoo.com/nfl/players/31500" TargetMode="External"/><Relationship Id="rId217" Type="http://schemas.openxmlformats.org/officeDocument/2006/relationships/hyperlink" Target="https://sports.yahoo.com/nfl/players/27624" TargetMode="External"/><Relationship Id="rId6" Type="http://schemas.openxmlformats.org/officeDocument/2006/relationships/hyperlink" Target="https://sports.yahoo.com/nfl/players/31833" TargetMode="External"/><Relationship Id="rId238" Type="http://schemas.openxmlformats.org/officeDocument/2006/relationships/hyperlink" Target="https://sports.yahoo.com/nfl/players/33473" TargetMode="External"/><Relationship Id="rId259" Type="http://schemas.openxmlformats.org/officeDocument/2006/relationships/hyperlink" Target="https://sports.yahoo.com/nfl/players/31030" TargetMode="External"/><Relationship Id="rId23" Type="http://schemas.openxmlformats.org/officeDocument/2006/relationships/hyperlink" Target="https://sports.yahoo.com/nfl/players/30259" TargetMode="External"/><Relationship Id="rId119" Type="http://schemas.openxmlformats.org/officeDocument/2006/relationships/hyperlink" Target="https://sports.yahoo.com/nfl/players/32712" TargetMode="External"/><Relationship Id="rId270" Type="http://schemas.openxmlformats.org/officeDocument/2006/relationships/hyperlink" Target="https://sports.yahoo.com/nfl/players/30502" TargetMode="External"/><Relationship Id="rId291" Type="http://schemas.openxmlformats.org/officeDocument/2006/relationships/hyperlink" Target="https://sports.yahoo.com/nfl/players/32790" TargetMode="External"/><Relationship Id="rId305" Type="http://schemas.openxmlformats.org/officeDocument/2006/relationships/drawing" Target="../drawings/drawing1.xml"/><Relationship Id="rId44" Type="http://schemas.openxmlformats.org/officeDocument/2006/relationships/hyperlink" Target="https://sports.yahoo.com/nfl/players/32725" TargetMode="External"/><Relationship Id="rId65" Type="http://schemas.openxmlformats.org/officeDocument/2006/relationships/hyperlink" Target="https://sports.yahoo.com/nfl/players/31852" TargetMode="External"/><Relationship Id="rId86" Type="http://schemas.openxmlformats.org/officeDocument/2006/relationships/hyperlink" Target="https://sports.yahoo.com/nfl/players/30117" TargetMode="External"/><Relationship Id="rId130" Type="http://schemas.openxmlformats.org/officeDocument/2006/relationships/hyperlink" Target="https://sports.yahoo.com/nfl/players/32704" TargetMode="External"/><Relationship Id="rId151" Type="http://schemas.openxmlformats.org/officeDocument/2006/relationships/hyperlink" Target="https://sports.yahoo.com/nfl/players/30157" TargetMode="External"/><Relationship Id="rId172" Type="http://schemas.openxmlformats.org/officeDocument/2006/relationships/hyperlink" Target="https://sports.yahoo.com/nfl/players/30784" TargetMode="External"/><Relationship Id="rId193" Type="http://schemas.openxmlformats.org/officeDocument/2006/relationships/hyperlink" Target="https://sports.yahoo.com/nfl/players/24788" TargetMode="External"/><Relationship Id="rId207" Type="http://schemas.openxmlformats.org/officeDocument/2006/relationships/hyperlink" Target="https://sports.yahoo.com/nfl/players/31891" TargetMode="External"/><Relationship Id="rId228" Type="http://schemas.openxmlformats.org/officeDocument/2006/relationships/hyperlink" Target="https://sports.yahoo.com/nfl/players/31954" TargetMode="External"/><Relationship Id="rId249" Type="http://schemas.openxmlformats.org/officeDocument/2006/relationships/hyperlink" Target="https://sports.yahoo.com/nfl/players/31107" TargetMode="External"/><Relationship Id="rId13" Type="http://schemas.openxmlformats.org/officeDocument/2006/relationships/hyperlink" Target="https://sports.yahoo.com/nfl/players/30423" TargetMode="External"/><Relationship Id="rId109" Type="http://schemas.openxmlformats.org/officeDocument/2006/relationships/hyperlink" Target="https://sports.yahoo.com/nfl/players/31906" TargetMode="External"/><Relationship Id="rId260" Type="http://schemas.openxmlformats.org/officeDocument/2006/relationships/hyperlink" Target="https://sports.yahoo.com/nfl/players/32016" TargetMode="External"/><Relationship Id="rId281" Type="http://schemas.openxmlformats.org/officeDocument/2006/relationships/hyperlink" Target="https://sports.yahoo.com/nfl/players/29406" TargetMode="External"/><Relationship Id="rId34" Type="http://schemas.openxmlformats.org/officeDocument/2006/relationships/hyperlink" Target="https://sports.yahoo.com/nfl/players/30362" TargetMode="External"/><Relationship Id="rId55" Type="http://schemas.openxmlformats.org/officeDocument/2006/relationships/hyperlink" Target="https://sports.yahoo.com/nfl/players/31856" TargetMode="External"/><Relationship Id="rId76" Type="http://schemas.openxmlformats.org/officeDocument/2006/relationships/hyperlink" Target="https://sports.yahoo.com/nfl/players/30175" TargetMode="External"/><Relationship Id="rId97" Type="http://schemas.openxmlformats.org/officeDocument/2006/relationships/hyperlink" Target="https://sports.yahoo.com/nfl/players/31882" TargetMode="External"/><Relationship Id="rId120" Type="http://schemas.openxmlformats.org/officeDocument/2006/relationships/hyperlink" Target="https://sports.yahoo.com/nfl/players/31074" TargetMode="External"/><Relationship Id="rId141" Type="http://schemas.openxmlformats.org/officeDocument/2006/relationships/hyperlink" Target="https://sports.yahoo.com/nfl/players/28402" TargetMode="External"/><Relationship Id="rId7" Type="http://schemas.openxmlformats.org/officeDocument/2006/relationships/hyperlink" Target="https://sports.yahoo.com/nfl/players/30977" TargetMode="External"/><Relationship Id="rId162" Type="http://schemas.openxmlformats.org/officeDocument/2006/relationships/hyperlink" Target="https://sports.yahoo.com/nfl/players/32713" TargetMode="External"/><Relationship Id="rId183" Type="http://schemas.openxmlformats.org/officeDocument/2006/relationships/hyperlink" Target="https://sports.yahoo.com/nfl/players/24851" TargetMode="External"/><Relationship Id="rId218" Type="http://schemas.openxmlformats.org/officeDocument/2006/relationships/hyperlink" Target="https://sports.yahoo.com/nfl/players/28115" TargetMode="External"/><Relationship Id="rId239" Type="http://schemas.openxmlformats.org/officeDocument/2006/relationships/hyperlink" Target="https://sports.yahoo.com/nfl/players/32018" TargetMode="External"/><Relationship Id="rId250" Type="http://schemas.openxmlformats.org/officeDocument/2006/relationships/hyperlink" Target="https://sports.yahoo.com/nfl/players/24070" TargetMode="External"/><Relationship Id="rId271" Type="http://schemas.openxmlformats.org/officeDocument/2006/relationships/hyperlink" Target="https://sports.yahoo.com/nfl/players/32040" TargetMode="External"/><Relationship Id="rId292" Type="http://schemas.openxmlformats.org/officeDocument/2006/relationships/hyperlink" Target="https://sports.yahoo.com/nfl/players/33731" TargetMode="External"/><Relationship Id="rId306" Type="http://schemas.openxmlformats.org/officeDocument/2006/relationships/vmlDrawing" Target="../drawings/vmlDrawing1.vml"/><Relationship Id="rId24" Type="http://schemas.openxmlformats.org/officeDocument/2006/relationships/hyperlink" Target="https://sports.yahoo.com/nfl/players/27581" TargetMode="External"/><Relationship Id="rId40" Type="http://schemas.openxmlformats.org/officeDocument/2006/relationships/hyperlink" Target="https://sports.yahoo.com/nfl/players/29369" TargetMode="External"/><Relationship Id="rId45" Type="http://schemas.openxmlformats.org/officeDocument/2006/relationships/hyperlink" Target="https://sports.yahoo.com/nfl/players/27589" TargetMode="External"/><Relationship Id="rId66" Type="http://schemas.openxmlformats.org/officeDocument/2006/relationships/hyperlink" Target="https://sports.yahoo.com/nfl/players/27540" TargetMode="External"/><Relationship Id="rId87" Type="http://schemas.openxmlformats.org/officeDocument/2006/relationships/hyperlink" Target="https://sports.yahoo.com/nfl/players/33423" TargetMode="External"/><Relationship Id="rId110" Type="http://schemas.openxmlformats.org/officeDocument/2006/relationships/hyperlink" Target="https://sports.yahoo.com/nfl/players/30971" TargetMode="External"/><Relationship Id="rId115" Type="http://schemas.openxmlformats.org/officeDocument/2006/relationships/hyperlink" Target="https://sports.yahoo.com/nfl/players/28474" TargetMode="External"/><Relationship Id="rId131" Type="http://schemas.openxmlformats.org/officeDocument/2006/relationships/hyperlink" Target="https://sports.yahoo.com/nfl/players/29315" TargetMode="External"/><Relationship Id="rId136" Type="http://schemas.openxmlformats.org/officeDocument/2006/relationships/hyperlink" Target="https://sports.yahoo.com/nfl/players/33399" TargetMode="External"/><Relationship Id="rId157" Type="http://schemas.openxmlformats.org/officeDocument/2006/relationships/hyperlink" Target="https://sports.yahoo.com/nfl/players/28389" TargetMode="External"/><Relationship Id="rId178" Type="http://schemas.openxmlformats.org/officeDocument/2006/relationships/hyperlink" Target="https://sports.yahoo.com/nfl/players/30973" TargetMode="External"/><Relationship Id="rId301" Type="http://schemas.openxmlformats.org/officeDocument/2006/relationships/hyperlink" Target="https://sports.yahoo.com/nfl/players/32814" TargetMode="External"/><Relationship Id="rId61" Type="http://schemas.openxmlformats.org/officeDocument/2006/relationships/hyperlink" Target="https://sports.yahoo.com/nfl/players/29344" TargetMode="External"/><Relationship Id="rId82" Type="http://schemas.openxmlformats.org/officeDocument/2006/relationships/hyperlink" Target="https://sports.yahoo.com/nfl/players/31008" TargetMode="External"/><Relationship Id="rId152" Type="http://schemas.openxmlformats.org/officeDocument/2006/relationships/hyperlink" Target="https://sports.yahoo.com/nfl/players/26804" TargetMode="External"/><Relationship Id="rId173" Type="http://schemas.openxmlformats.org/officeDocument/2006/relationships/hyperlink" Target="https://sports.yahoo.com/nfl/players/33508" TargetMode="External"/><Relationship Id="rId194" Type="http://schemas.openxmlformats.org/officeDocument/2006/relationships/hyperlink" Target="https://sports.yahoo.com/nfl/players/31061" TargetMode="External"/><Relationship Id="rId199" Type="http://schemas.openxmlformats.org/officeDocument/2006/relationships/hyperlink" Target="https://sports.yahoo.com/nfl/players/27590" TargetMode="External"/><Relationship Id="rId203" Type="http://schemas.openxmlformats.org/officeDocument/2006/relationships/hyperlink" Target="https://sports.yahoo.com/nfl/players/31928" TargetMode="External"/><Relationship Id="rId208" Type="http://schemas.openxmlformats.org/officeDocument/2006/relationships/hyperlink" Target="https://sports.yahoo.com/nfl/players/31144" TargetMode="External"/><Relationship Id="rId229" Type="http://schemas.openxmlformats.org/officeDocument/2006/relationships/hyperlink" Target="https://sports.yahoo.com/nfl/players/33465" TargetMode="External"/><Relationship Id="rId19" Type="http://schemas.openxmlformats.org/officeDocument/2006/relationships/hyperlink" Target="https://sports.yahoo.com/nfl/players/26699" TargetMode="External"/><Relationship Id="rId224" Type="http://schemas.openxmlformats.org/officeDocument/2006/relationships/hyperlink" Target="https://sports.yahoo.com/nfl/players/32729" TargetMode="External"/><Relationship Id="rId240" Type="http://schemas.openxmlformats.org/officeDocument/2006/relationships/hyperlink" Target="https://sports.yahoo.com/nfl/players/33470" TargetMode="External"/><Relationship Id="rId245" Type="http://schemas.openxmlformats.org/officeDocument/2006/relationships/hyperlink" Target="https://sports.yahoo.com/nfl/players/30253" TargetMode="External"/><Relationship Id="rId261" Type="http://schemas.openxmlformats.org/officeDocument/2006/relationships/hyperlink" Target="https://sports.yahoo.com/nfl/players/30230" TargetMode="External"/><Relationship Id="rId266" Type="http://schemas.openxmlformats.org/officeDocument/2006/relationships/hyperlink" Target="https://sports.yahoo.com/nfl/players/32398" TargetMode="External"/><Relationship Id="rId287" Type="http://schemas.openxmlformats.org/officeDocument/2006/relationships/hyperlink" Target="https://sports.yahoo.com/nfl/players/30115" TargetMode="External"/><Relationship Id="rId14" Type="http://schemas.openxmlformats.org/officeDocument/2006/relationships/hyperlink" Target="https://sports.yahoo.com/nfl/players/31002" TargetMode="External"/><Relationship Id="rId30" Type="http://schemas.openxmlformats.org/officeDocument/2006/relationships/hyperlink" Target="https://sports.yahoo.com/nfl/players/31883" TargetMode="External"/><Relationship Id="rId35" Type="http://schemas.openxmlformats.org/officeDocument/2006/relationships/hyperlink" Target="https://sports.yahoo.com/nfl/players/30197" TargetMode="External"/><Relationship Id="rId56" Type="http://schemas.openxmlformats.org/officeDocument/2006/relationships/hyperlink" Target="https://sports.yahoo.com/nfl/players/26664" TargetMode="External"/><Relationship Id="rId77" Type="http://schemas.openxmlformats.org/officeDocument/2006/relationships/hyperlink" Target="https://sports.yahoo.com/nfl/players/29785" TargetMode="External"/><Relationship Id="rId100" Type="http://schemas.openxmlformats.org/officeDocument/2006/relationships/hyperlink" Target="https://sports.yahoo.com/nfl/players/32732" TargetMode="External"/><Relationship Id="rId105" Type="http://schemas.openxmlformats.org/officeDocument/2006/relationships/hyperlink" Target="https://sports.yahoo.com/nfl/players/33389" TargetMode="External"/><Relationship Id="rId126" Type="http://schemas.openxmlformats.org/officeDocument/2006/relationships/hyperlink" Target="https://sports.yahoo.com/nfl/players/31888" TargetMode="External"/><Relationship Id="rId147" Type="http://schemas.openxmlformats.org/officeDocument/2006/relationships/hyperlink" Target="https://sports.yahoo.com/nfl/players/26060" TargetMode="External"/><Relationship Id="rId168" Type="http://schemas.openxmlformats.org/officeDocument/2006/relationships/hyperlink" Target="https://sports.yahoo.com/nfl/players/29236" TargetMode="External"/><Relationship Id="rId282" Type="http://schemas.openxmlformats.org/officeDocument/2006/relationships/hyperlink" Target="https://sports.yahoo.com/nfl/players/30112" TargetMode="External"/><Relationship Id="rId8" Type="http://schemas.openxmlformats.org/officeDocument/2006/relationships/hyperlink" Target="https://sports.yahoo.com/nfl/players/30972" TargetMode="External"/><Relationship Id="rId51" Type="http://schemas.openxmlformats.org/officeDocument/2006/relationships/hyperlink" Target="https://sports.yahoo.com/nfl/players/31885" TargetMode="External"/><Relationship Id="rId72" Type="http://schemas.openxmlformats.org/officeDocument/2006/relationships/hyperlink" Target="https://sports.yahoo.com/nfl/players/31019" TargetMode="External"/><Relationship Id="rId93" Type="http://schemas.openxmlformats.org/officeDocument/2006/relationships/hyperlink" Target="https://sports.yahoo.com/nfl/players/29288" TargetMode="External"/><Relationship Id="rId98" Type="http://schemas.openxmlformats.org/officeDocument/2006/relationships/hyperlink" Target="https://sports.yahoo.com/nfl/players/31031" TargetMode="External"/><Relationship Id="rId121" Type="http://schemas.openxmlformats.org/officeDocument/2006/relationships/hyperlink" Target="https://sports.yahoo.com/nfl/players/30213" TargetMode="External"/><Relationship Id="rId142" Type="http://schemas.openxmlformats.org/officeDocument/2006/relationships/hyperlink" Target="https://sports.yahoo.com/nfl/players/32682" TargetMode="External"/><Relationship Id="rId163" Type="http://schemas.openxmlformats.org/officeDocument/2006/relationships/hyperlink" Target="https://sports.yahoo.com/nfl/players/30997" TargetMode="External"/><Relationship Id="rId184" Type="http://schemas.openxmlformats.org/officeDocument/2006/relationships/hyperlink" Target="https://sports.yahoo.com/nfl/players/33514" TargetMode="External"/><Relationship Id="rId189" Type="http://schemas.openxmlformats.org/officeDocument/2006/relationships/hyperlink" Target="https://sports.yahoo.com/nfl/players/33500" TargetMode="External"/><Relationship Id="rId219" Type="http://schemas.openxmlformats.org/officeDocument/2006/relationships/hyperlink" Target="https://sports.yahoo.com/nfl/players/30132" TargetMode="External"/><Relationship Id="rId3" Type="http://schemas.openxmlformats.org/officeDocument/2006/relationships/hyperlink" Target="https://sports.yahoo.com/nfl/players/30154" TargetMode="External"/><Relationship Id="rId214" Type="http://schemas.openxmlformats.org/officeDocument/2006/relationships/hyperlink" Target="https://sports.yahoo.com/nfl/players/33538" TargetMode="External"/><Relationship Id="rId230" Type="http://schemas.openxmlformats.org/officeDocument/2006/relationships/hyperlink" Target="https://sports.yahoo.com/nfl/players/32857" TargetMode="External"/><Relationship Id="rId235" Type="http://schemas.openxmlformats.org/officeDocument/2006/relationships/hyperlink" Target="https://sports.yahoo.com/nfl/players/32727" TargetMode="External"/><Relationship Id="rId251" Type="http://schemas.openxmlformats.org/officeDocument/2006/relationships/hyperlink" Target="https://sports.yahoo.com/nfl/players/24822" TargetMode="External"/><Relationship Id="rId256" Type="http://schemas.openxmlformats.org/officeDocument/2006/relationships/hyperlink" Target="https://sports.yahoo.com/nfl/players/31077" TargetMode="External"/><Relationship Id="rId277" Type="http://schemas.openxmlformats.org/officeDocument/2006/relationships/hyperlink" Target="https://sports.yahoo.com/nfl/players/27299" TargetMode="External"/><Relationship Id="rId298" Type="http://schemas.openxmlformats.org/officeDocument/2006/relationships/hyperlink" Target="https://sports.yahoo.com/nfl/players/28464" TargetMode="External"/><Relationship Id="rId25" Type="http://schemas.openxmlformats.org/officeDocument/2006/relationships/hyperlink" Target="https://sports.yahoo.com/nfl/players/31908" TargetMode="External"/><Relationship Id="rId46" Type="http://schemas.openxmlformats.org/officeDocument/2006/relationships/hyperlink" Target="https://sports.yahoo.com/nfl/players/7200" TargetMode="External"/><Relationship Id="rId67" Type="http://schemas.openxmlformats.org/officeDocument/2006/relationships/hyperlink" Target="https://sports.yahoo.com/nfl/players/33138" TargetMode="External"/><Relationship Id="rId116" Type="http://schemas.openxmlformats.org/officeDocument/2006/relationships/hyperlink" Target="https://sports.yahoo.com/nfl/players/30120" TargetMode="External"/><Relationship Id="rId137" Type="http://schemas.openxmlformats.org/officeDocument/2006/relationships/hyperlink" Target="https://sports.yahoo.com/nfl/players/30125" TargetMode="External"/><Relationship Id="rId158" Type="http://schemas.openxmlformats.org/officeDocument/2006/relationships/hyperlink" Target="https://sports.yahoo.com/nfl/players/32231" TargetMode="External"/><Relationship Id="rId272" Type="http://schemas.openxmlformats.org/officeDocument/2006/relationships/hyperlink" Target="https://sports.yahoo.com/nfl/players/32746" TargetMode="External"/><Relationship Id="rId293" Type="http://schemas.openxmlformats.org/officeDocument/2006/relationships/hyperlink" Target="https://sports.yahoo.com/nfl/players/33590" TargetMode="External"/><Relationship Id="rId302" Type="http://schemas.openxmlformats.org/officeDocument/2006/relationships/hyperlink" Target="https://sports.yahoo.com/nfl/players/32010" TargetMode="External"/><Relationship Id="rId307" Type="http://schemas.openxmlformats.org/officeDocument/2006/relationships/comments" Target="../comments1.xml"/><Relationship Id="rId20" Type="http://schemas.openxmlformats.org/officeDocument/2006/relationships/hyperlink" Target="https://sports.yahoo.com/nfl/players/32692" TargetMode="External"/><Relationship Id="rId41" Type="http://schemas.openxmlformats.org/officeDocument/2006/relationships/hyperlink" Target="https://sports.yahoo.com/nfl/players/32702" TargetMode="External"/><Relationship Id="rId62" Type="http://schemas.openxmlformats.org/officeDocument/2006/relationships/hyperlink" Target="https://sports.yahoo.com/nfl/players/32695" TargetMode="External"/><Relationship Id="rId83" Type="http://schemas.openxmlformats.org/officeDocument/2006/relationships/hyperlink" Target="https://sports.yahoo.com/nfl/players/33393" TargetMode="External"/><Relationship Id="rId88" Type="http://schemas.openxmlformats.org/officeDocument/2006/relationships/hyperlink" Target="https://sports.yahoo.com/nfl/players/33476" TargetMode="External"/><Relationship Id="rId111" Type="http://schemas.openxmlformats.org/officeDocument/2006/relationships/hyperlink" Target="https://sports.yahoo.com/nfl/players/33495" TargetMode="External"/><Relationship Id="rId132" Type="http://schemas.openxmlformats.org/officeDocument/2006/relationships/hyperlink" Target="https://sports.yahoo.com/nfl/players/32843" TargetMode="External"/><Relationship Id="rId153" Type="http://schemas.openxmlformats.org/officeDocument/2006/relationships/hyperlink" Target="https://sports.yahoo.com/nfl/players/29650" TargetMode="External"/><Relationship Id="rId174" Type="http://schemas.openxmlformats.org/officeDocument/2006/relationships/hyperlink" Target="https://sports.yahoo.com/nfl/players/33390" TargetMode="External"/><Relationship Id="rId179" Type="http://schemas.openxmlformats.org/officeDocument/2006/relationships/hyperlink" Target="https://sports.yahoo.com/nfl/players/24791" TargetMode="External"/><Relationship Id="rId195" Type="http://schemas.openxmlformats.org/officeDocument/2006/relationships/hyperlink" Target="https://sports.yahoo.com/nfl/players/27538" TargetMode="External"/><Relationship Id="rId209" Type="http://schemas.openxmlformats.org/officeDocument/2006/relationships/hyperlink" Target="https://sports.yahoo.com/nfl/players/28691" TargetMode="External"/><Relationship Id="rId190" Type="http://schemas.openxmlformats.org/officeDocument/2006/relationships/hyperlink" Target="https://sports.yahoo.com/nfl/players/27585" TargetMode="External"/><Relationship Id="rId204" Type="http://schemas.openxmlformats.org/officeDocument/2006/relationships/hyperlink" Target="https://sports.yahoo.com/nfl/players/30995" TargetMode="External"/><Relationship Id="rId220" Type="http://schemas.openxmlformats.org/officeDocument/2006/relationships/hyperlink" Target="https://sports.yahoo.com/nfl/players/33265" TargetMode="External"/><Relationship Id="rId225" Type="http://schemas.openxmlformats.org/officeDocument/2006/relationships/hyperlink" Target="https://sports.yahoo.com/nfl/players/31221" TargetMode="External"/><Relationship Id="rId241" Type="http://schemas.openxmlformats.org/officeDocument/2006/relationships/hyperlink" Target="https://sports.yahoo.com/nfl/players/26671" TargetMode="External"/><Relationship Id="rId246" Type="http://schemas.openxmlformats.org/officeDocument/2006/relationships/hyperlink" Target="https://sports.yahoo.com/nfl/players/33621" TargetMode="External"/><Relationship Id="rId267" Type="http://schemas.openxmlformats.org/officeDocument/2006/relationships/hyperlink" Target="https://sports.yahoo.com/nfl/players/31021" TargetMode="External"/><Relationship Id="rId288" Type="http://schemas.openxmlformats.org/officeDocument/2006/relationships/hyperlink" Target="https://sports.yahoo.com/nfl/players/33519" TargetMode="External"/><Relationship Id="rId15" Type="http://schemas.openxmlformats.org/officeDocument/2006/relationships/hyperlink" Target="https://sports.yahoo.com/nfl/players/30180" TargetMode="External"/><Relationship Id="rId36" Type="http://schemas.openxmlformats.org/officeDocument/2006/relationships/hyperlink" Target="https://sports.yahoo.com/nfl/players/33392" TargetMode="External"/><Relationship Id="rId57" Type="http://schemas.openxmlformats.org/officeDocument/2006/relationships/hyperlink" Target="https://sports.yahoo.com/nfl/players/32705" TargetMode="External"/><Relationship Id="rId106" Type="http://schemas.openxmlformats.org/officeDocument/2006/relationships/hyperlink" Target="https://sports.yahoo.com/nfl/players/8780" TargetMode="External"/><Relationship Id="rId127" Type="http://schemas.openxmlformats.org/officeDocument/2006/relationships/hyperlink" Target="https://sports.yahoo.com/nfl/players/30136" TargetMode="External"/><Relationship Id="rId262" Type="http://schemas.openxmlformats.org/officeDocument/2006/relationships/hyperlink" Target="https://sports.yahoo.com/nfl/players/30227" TargetMode="External"/><Relationship Id="rId283" Type="http://schemas.openxmlformats.org/officeDocument/2006/relationships/hyperlink" Target="https://sports.yahoo.com/nfl/players/29070" TargetMode="External"/><Relationship Id="rId10" Type="http://schemas.openxmlformats.org/officeDocument/2006/relationships/hyperlink" Target="https://sports.yahoo.com/nfl/players/28592" TargetMode="External"/><Relationship Id="rId31" Type="http://schemas.openxmlformats.org/officeDocument/2006/relationships/hyperlink" Target="https://sports.yahoo.com/nfl/players/32676" TargetMode="External"/><Relationship Id="rId52" Type="http://schemas.openxmlformats.org/officeDocument/2006/relationships/hyperlink" Target="https://sports.yahoo.com/nfl/players/27277" TargetMode="External"/><Relationship Id="rId73" Type="http://schemas.openxmlformats.org/officeDocument/2006/relationships/hyperlink" Target="https://sports.yahoo.com/nfl/players/27648" TargetMode="External"/><Relationship Id="rId78" Type="http://schemas.openxmlformats.org/officeDocument/2006/relationships/hyperlink" Target="https://sports.yahoo.com/nfl/players/31104" TargetMode="External"/><Relationship Id="rId94" Type="http://schemas.openxmlformats.org/officeDocument/2006/relationships/hyperlink" Target="https://sports.yahoo.com/nfl/players/30218" TargetMode="External"/><Relationship Id="rId99" Type="http://schemas.openxmlformats.org/officeDocument/2006/relationships/hyperlink" Target="https://sports.yahoo.com/nfl/players/32756" TargetMode="External"/><Relationship Id="rId101" Type="http://schemas.openxmlformats.org/officeDocument/2006/relationships/hyperlink" Target="https://sports.yahoo.com/nfl/players/29281" TargetMode="External"/><Relationship Id="rId122" Type="http://schemas.openxmlformats.org/officeDocument/2006/relationships/hyperlink" Target="https://sports.yahoo.com/nfl/players/30247" TargetMode="External"/><Relationship Id="rId143" Type="http://schemas.openxmlformats.org/officeDocument/2006/relationships/hyperlink" Target="https://sports.yahoo.com/nfl/players/32775" TargetMode="External"/><Relationship Id="rId148" Type="http://schemas.openxmlformats.org/officeDocument/2006/relationships/hyperlink" Target="https://sports.yahoo.com/nfl/players/31934" TargetMode="External"/><Relationship Id="rId164" Type="http://schemas.openxmlformats.org/officeDocument/2006/relationships/hyperlink" Target="https://sports.yahoo.com/nfl/players/30571" TargetMode="External"/><Relationship Id="rId169" Type="http://schemas.openxmlformats.org/officeDocument/2006/relationships/hyperlink" Target="https://sports.yahoo.com/nfl/players/27658" TargetMode="External"/><Relationship Id="rId185" Type="http://schemas.openxmlformats.org/officeDocument/2006/relationships/hyperlink" Target="https://sports.yahoo.com/nfl/players/30256" TargetMode="External"/><Relationship Id="rId4" Type="http://schemas.openxmlformats.org/officeDocument/2006/relationships/hyperlink" Target="https://sports.yahoo.com/nfl/players/29238" TargetMode="External"/><Relationship Id="rId9" Type="http://schemas.openxmlformats.org/officeDocument/2006/relationships/hyperlink" Target="https://sports.yahoo.com/nfl/players/25785" TargetMode="External"/><Relationship Id="rId180" Type="http://schemas.openxmlformats.org/officeDocument/2006/relationships/hyperlink" Target="https://sports.yahoo.com/nfl/players/33437" TargetMode="External"/><Relationship Id="rId210" Type="http://schemas.openxmlformats.org/officeDocument/2006/relationships/hyperlink" Target="https://sports.yahoo.com/nfl/players/29370" TargetMode="External"/><Relationship Id="rId215" Type="http://schemas.openxmlformats.org/officeDocument/2006/relationships/hyperlink" Target="https://sports.yahoo.com/nfl/players/28414" TargetMode="External"/><Relationship Id="rId236" Type="http://schemas.openxmlformats.org/officeDocument/2006/relationships/hyperlink" Target="https://sports.yahoo.com/nfl/players/33114" TargetMode="External"/><Relationship Id="rId257" Type="http://schemas.openxmlformats.org/officeDocument/2006/relationships/hyperlink" Target="https://sports.yahoo.com/nfl/players/32447" TargetMode="External"/><Relationship Id="rId278" Type="http://schemas.openxmlformats.org/officeDocument/2006/relationships/hyperlink" Target="https://sports.yahoo.com/nfl/players/32696" TargetMode="External"/><Relationship Id="rId26" Type="http://schemas.openxmlformats.org/officeDocument/2006/relationships/hyperlink" Target="https://sports.yahoo.com/nfl/players/30123" TargetMode="External"/><Relationship Id="rId231" Type="http://schemas.openxmlformats.org/officeDocument/2006/relationships/hyperlink" Target="https://sports.yahoo.com/nfl/players/8826" TargetMode="External"/><Relationship Id="rId252" Type="http://schemas.openxmlformats.org/officeDocument/2006/relationships/hyperlink" Target="https://sports.yahoo.com/nfl/players/32870" TargetMode="External"/><Relationship Id="rId273" Type="http://schemas.openxmlformats.org/officeDocument/2006/relationships/hyperlink" Target="https://sports.yahoo.com/nfl/players/24830" TargetMode="External"/><Relationship Id="rId294" Type="http://schemas.openxmlformats.org/officeDocument/2006/relationships/hyperlink" Target="https://sports.yahoo.com/nfl/players/30142" TargetMode="External"/><Relationship Id="rId47" Type="http://schemas.openxmlformats.org/officeDocument/2006/relationships/hyperlink" Target="https://sports.yahoo.com/nfl/players/30182" TargetMode="External"/><Relationship Id="rId68" Type="http://schemas.openxmlformats.org/officeDocument/2006/relationships/hyperlink" Target="https://sports.yahoo.com/nfl/players/32723" TargetMode="External"/><Relationship Id="rId89" Type="http://schemas.openxmlformats.org/officeDocument/2006/relationships/hyperlink" Target="https://sports.yahoo.com/nfl/players/31012" TargetMode="External"/><Relationship Id="rId112" Type="http://schemas.openxmlformats.org/officeDocument/2006/relationships/hyperlink" Target="https://sports.yahoo.com/nfl/players/25812" TargetMode="External"/><Relationship Id="rId133" Type="http://schemas.openxmlformats.org/officeDocument/2006/relationships/hyperlink" Target="https://sports.yahoo.com/nfl/players/33391" TargetMode="External"/><Relationship Id="rId154" Type="http://schemas.openxmlformats.org/officeDocument/2006/relationships/hyperlink" Target="https://sports.yahoo.com/nfl/players/32675" TargetMode="External"/><Relationship Id="rId175" Type="http://schemas.openxmlformats.org/officeDocument/2006/relationships/hyperlink" Target="https://sports.yahoo.com/nfl/players/31017" TargetMode="External"/><Relationship Id="rId196" Type="http://schemas.openxmlformats.org/officeDocument/2006/relationships/hyperlink" Target="https://sports.yahoo.com/nfl/players/29235" TargetMode="External"/><Relationship Id="rId200" Type="http://schemas.openxmlformats.org/officeDocument/2006/relationships/hyperlink" Target="https://sports.yahoo.com/nfl/players/30614" TargetMode="External"/><Relationship Id="rId16" Type="http://schemas.openxmlformats.org/officeDocument/2006/relationships/hyperlink" Target="https://sports.yahoo.com/nfl/players/30295" TargetMode="External"/><Relationship Id="rId221" Type="http://schemas.openxmlformats.org/officeDocument/2006/relationships/hyperlink" Target="https://sports.yahoo.com/nfl/players/33408" TargetMode="External"/><Relationship Id="rId242" Type="http://schemas.openxmlformats.org/officeDocument/2006/relationships/hyperlink" Target="https://sports.yahoo.com/nfl/players/33477" TargetMode="External"/><Relationship Id="rId263" Type="http://schemas.openxmlformats.org/officeDocument/2006/relationships/hyperlink" Target="https://sports.yahoo.com/nfl/players/33444" TargetMode="External"/><Relationship Id="rId284" Type="http://schemas.openxmlformats.org/officeDocument/2006/relationships/hyperlink" Target="https://sports.yahoo.com/nfl/players/33586" TargetMode="External"/><Relationship Id="rId37" Type="http://schemas.openxmlformats.org/officeDocument/2006/relationships/hyperlink" Target="https://sports.yahoo.com/nfl/players/31840" TargetMode="External"/><Relationship Id="rId58" Type="http://schemas.openxmlformats.org/officeDocument/2006/relationships/hyperlink" Target="https://sports.yahoo.com/nfl/players/30199" TargetMode="External"/><Relationship Id="rId79" Type="http://schemas.openxmlformats.org/officeDocument/2006/relationships/hyperlink" Target="https://sports.yahoo.com/nfl/players/28654" TargetMode="External"/><Relationship Id="rId102" Type="http://schemas.openxmlformats.org/officeDocument/2006/relationships/hyperlink" Target="https://sports.yahoo.com/nfl/players/30118" TargetMode="External"/><Relationship Id="rId123" Type="http://schemas.openxmlformats.org/officeDocument/2006/relationships/hyperlink" Target="https://sports.yahoo.com/nfl/players/33394" TargetMode="External"/><Relationship Id="rId144" Type="http://schemas.openxmlformats.org/officeDocument/2006/relationships/hyperlink" Target="https://sports.yahoo.com/nfl/players/28493" TargetMode="External"/><Relationship Id="rId90" Type="http://schemas.openxmlformats.org/officeDocument/2006/relationships/hyperlink" Target="https://sports.yahoo.com/nfl/players/31010" TargetMode="External"/><Relationship Id="rId165" Type="http://schemas.openxmlformats.org/officeDocument/2006/relationships/hyperlink" Target="https://sports.yahoo.com/nfl/players/26658" TargetMode="External"/><Relationship Id="rId186" Type="http://schemas.openxmlformats.org/officeDocument/2006/relationships/hyperlink" Target="https://sports.yahoo.com/nfl/players/33447" TargetMode="External"/><Relationship Id="rId211" Type="http://schemas.openxmlformats.org/officeDocument/2006/relationships/hyperlink" Target="https://sports.yahoo.com/nfl/players/32003" TargetMode="External"/><Relationship Id="rId232" Type="http://schemas.openxmlformats.org/officeDocument/2006/relationships/hyperlink" Target="https://sports.yahoo.com/nfl/players/31874" TargetMode="External"/><Relationship Id="rId253" Type="http://schemas.openxmlformats.org/officeDocument/2006/relationships/hyperlink" Target="https://sports.yahoo.com/nfl/players/33706" TargetMode="External"/><Relationship Id="rId274" Type="http://schemas.openxmlformats.org/officeDocument/2006/relationships/hyperlink" Target="https://sports.yahoo.com/nfl/players/27631" TargetMode="External"/><Relationship Id="rId295" Type="http://schemas.openxmlformats.org/officeDocument/2006/relationships/hyperlink" Target="https://sports.yahoo.com/nfl/players/29360" TargetMode="External"/><Relationship Id="rId27" Type="http://schemas.openxmlformats.org/officeDocument/2006/relationships/hyperlink" Target="https://sports.yahoo.com/nfl/players/31005" TargetMode="External"/><Relationship Id="rId48" Type="http://schemas.openxmlformats.org/officeDocument/2006/relationships/hyperlink" Target="https://sports.yahoo.com/nfl/players/5228" TargetMode="External"/><Relationship Id="rId69" Type="http://schemas.openxmlformats.org/officeDocument/2006/relationships/hyperlink" Target="https://sports.yahoo.com/nfl/players/25718" TargetMode="External"/><Relationship Id="rId113" Type="http://schemas.openxmlformats.org/officeDocument/2006/relationships/hyperlink" Target="https://sports.yahoo.com/nfl/players/31424" TargetMode="External"/><Relationship Id="rId134" Type="http://schemas.openxmlformats.org/officeDocument/2006/relationships/hyperlink" Target="https://sports.yahoo.com/nfl/players/7426" TargetMode="External"/><Relationship Id="rId80" Type="http://schemas.openxmlformats.org/officeDocument/2006/relationships/hyperlink" Target="https://sports.yahoo.com/nfl/players/30209" TargetMode="External"/><Relationship Id="rId155" Type="http://schemas.openxmlformats.org/officeDocument/2006/relationships/hyperlink" Target="https://sports.yahoo.com/nfl/players/33422" TargetMode="External"/><Relationship Id="rId176" Type="http://schemas.openxmlformats.org/officeDocument/2006/relationships/hyperlink" Target="https://sports.yahoo.com/nfl/players/24057" TargetMode="External"/><Relationship Id="rId197" Type="http://schemas.openxmlformats.org/officeDocument/2006/relationships/hyperlink" Target="https://sports.yahoo.com/nfl/players/32751" TargetMode="External"/><Relationship Id="rId201" Type="http://schemas.openxmlformats.org/officeDocument/2006/relationships/hyperlink" Target="https://sports.yahoo.com/nfl/players/32798" TargetMode="External"/><Relationship Id="rId222" Type="http://schemas.openxmlformats.org/officeDocument/2006/relationships/hyperlink" Target="https://sports.yahoo.com/nfl/players/28398" TargetMode="External"/><Relationship Id="rId243" Type="http://schemas.openxmlformats.org/officeDocument/2006/relationships/hyperlink" Target="https://sports.yahoo.com/nfl/players/26652" TargetMode="External"/><Relationship Id="rId264" Type="http://schemas.openxmlformats.org/officeDocument/2006/relationships/hyperlink" Target="https://sports.yahoo.com/nfl/players/33445" TargetMode="External"/><Relationship Id="rId285" Type="http://schemas.openxmlformats.org/officeDocument/2006/relationships/hyperlink" Target="https://sports.yahoo.com/nfl/players/32836" TargetMode="External"/><Relationship Id="rId17" Type="http://schemas.openxmlformats.org/officeDocument/2006/relationships/hyperlink" Target="https://sports.yahoo.com/nfl/players/26650" TargetMode="External"/><Relationship Id="rId38" Type="http://schemas.openxmlformats.org/officeDocument/2006/relationships/hyperlink" Target="https://sports.yahoo.com/nfl/players/32687" TargetMode="External"/><Relationship Id="rId59" Type="http://schemas.openxmlformats.org/officeDocument/2006/relationships/hyperlink" Target="https://sports.yahoo.com/nfl/players/31902" TargetMode="External"/><Relationship Id="rId103" Type="http://schemas.openxmlformats.org/officeDocument/2006/relationships/hyperlink" Target="https://sports.yahoo.com/nfl/players/27591" TargetMode="External"/><Relationship Id="rId124" Type="http://schemas.openxmlformats.org/officeDocument/2006/relationships/hyperlink" Target="https://sports.yahoo.com/nfl/players/30153" TargetMode="External"/><Relationship Id="rId70" Type="http://schemas.openxmlformats.org/officeDocument/2006/relationships/hyperlink" Target="https://sports.yahoo.com/nfl/players/32066" TargetMode="External"/><Relationship Id="rId91" Type="http://schemas.openxmlformats.org/officeDocument/2006/relationships/hyperlink" Target="https://sports.yahoo.com/nfl/players/28403" TargetMode="External"/><Relationship Id="rId145" Type="http://schemas.openxmlformats.org/officeDocument/2006/relationships/hyperlink" Target="https://sports.yahoo.com/nfl/players/6770" TargetMode="External"/><Relationship Id="rId166" Type="http://schemas.openxmlformats.org/officeDocument/2006/relationships/hyperlink" Target="https://sports.yahoo.com/nfl/players/26660" TargetMode="External"/><Relationship Id="rId187" Type="http://schemas.openxmlformats.org/officeDocument/2006/relationships/hyperlink" Target="https://sports.yahoo.com/nfl/players/28990" TargetMode="External"/><Relationship Id="rId1" Type="http://schemas.openxmlformats.org/officeDocument/2006/relationships/hyperlink" Target="http://www.fantasycube.com/" TargetMode="External"/><Relationship Id="rId212" Type="http://schemas.openxmlformats.org/officeDocument/2006/relationships/hyperlink" Target="https://sports.yahoo.com/nfl/players/31394" TargetMode="External"/><Relationship Id="rId233" Type="http://schemas.openxmlformats.org/officeDocument/2006/relationships/hyperlink" Target="https://sports.yahoo.com/nfl/players/32782" TargetMode="External"/><Relationship Id="rId254" Type="http://schemas.openxmlformats.org/officeDocument/2006/relationships/hyperlink" Target="https://sports.yahoo.com/nfl/players/32201" TargetMode="External"/><Relationship Id="rId28" Type="http://schemas.openxmlformats.org/officeDocument/2006/relationships/hyperlink" Target="https://sports.yahoo.com/nfl/players/31896" TargetMode="External"/><Relationship Id="rId49" Type="http://schemas.openxmlformats.org/officeDocument/2006/relationships/hyperlink" Target="https://sports.yahoo.com/nfl/players/24793" TargetMode="External"/><Relationship Id="rId114" Type="http://schemas.openxmlformats.org/officeDocument/2006/relationships/hyperlink" Target="https://sports.yahoo.com/nfl/players/29255" TargetMode="External"/><Relationship Id="rId275" Type="http://schemas.openxmlformats.org/officeDocument/2006/relationships/hyperlink" Target="https://sports.yahoo.com/nfl/players/30552" TargetMode="External"/><Relationship Id="rId296" Type="http://schemas.openxmlformats.org/officeDocument/2006/relationships/hyperlink" Target="https://sports.yahoo.com/nfl/players/33605" TargetMode="External"/><Relationship Id="rId300" Type="http://schemas.openxmlformats.org/officeDocument/2006/relationships/hyperlink" Target="https://sports.yahoo.com/nfl/players/31864" TargetMode="External"/><Relationship Id="rId60" Type="http://schemas.openxmlformats.org/officeDocument/2006/relationships/hyperlink" Target="https://sports.yahoo.com/nfl/players/30777" TargetMode="External"/><Relationship Id="rId81" Type="http://schemas.openxmlformats.org/officeDocument/2006/relationships/hyperlink" Target="https://sports.yahoo.com/nfl/players/32685" TargetMode="External"/><Relationship Id="rId135" Type="http://schemas.openxmlformats.org/officeDocument/2006/relationships/hyperlink" Target="https://sports.yahoo.com/nfl/players/31857" TargetMode="External"/><Relationship Id="rId156" Type="http://schemas.openxmlformats.org/officeDocument/2006/relationships/hyperlink" Target="https://sports.yahoo.com/nfl/players/29274" TargetMode="External"/><Relationship Id="rId177" Type="http://schemas.openxmlformats.org/officeDocument/2006/relationships/hyperlink" Target="https://sports.yahoo.com/nfl/players/28461" TargetMode="External"/><Relationship Id="rId198" Type="http://schemas.openxmlformats.org/officeDocument/2006/relationships/hyperlink" Target="https://sports.yahoo.com/nfl/players/27532" TargetMode="External"/><Relationship Id="rId202" Type="http://schemas.openxmlformats.org/officeDocument/2006/relationships/hyperlink" Target="https://sports.yahoo.com/nfl/players/27560" TargetMode="External"/><Relationship Id="rId223" Type="http://schemas.openxmlformats.org/officeDocument/2006/relationships/hyperlink" Target="https://sports.yahoo.com/nfl/players/32763" TargetMode="External"/><Relationship Id="rId244" Type="http://schemas.openxmlformats.org/officeDocument/2006/relationships/hyperlink" Target="https://sports.yahoo.com/nfl/players/31984" TargetMode="External"/><Relationship Id="rId18" Type="http://schemas.openxmlformats.org/officeDocument/2006/relationships/hyperlink" Target="https://sports.yahoo.com/nfl/players/26686" TargetMode="External"/><Relationship Id="rId39" Type="http://schemas.openxmlformats.org/officeDocument/2006/relationships/hyperlink" Target="https://sports.yahoo.com/nfl/players/31905" TargetMode="External"/><Relationship Id="rId265" Type="http://schemas.openxmlformats.org/officeDocument/2006/relationships/hyperlink" Target="https://sports.yahoo.com/nfl/players/32762" TargetMode="External"/><Relationship Id="rId286" Type="http://schemas.openxmlformats.org/officeDocument/2006/relationships/hyperlink" Target="https://sports.yahoo.com/nfl/players/33644" TargetMode="External"/><Relationship Id="rId50" Type="http://schemas.openxmlformats.org/officeDocument/2006/relationships/hyperlink" Target="https://sports.yahoo.com/nfl/players/28457" TargetMode="External"/><Relationship Id="rId104" Type="http://schemas.openxmlformats.org/officeDocument/2006/relationships/hyperlink" Target="https://sports.yahoo.com/nfl/players/24017" TargetMode="External"/><Relationship Id="rId125" Type="http://schemas.openxmlformats.org/officeDocument/2006/relationships/hyperlink" Target="https://sports.yahoo.com/nfl/players/25876" TargetMode="External"/><Relationship Id="rId146" Type="http://schemas.openxmlformats.org/officeDocument/2006/relationships/hyperlink" Target="https://sports.yahoo.com/nfl/players/25802" TargetMode="External"/><Relationship Id="rId167" Type="http://schemas.openxmlformats.org/officeDocument/2006/relationships/hyperlink" Target="https://sports.yahoo.com/nfl/players/31164" TargetMode="External"/><Relationship Id="rId188" Type="http://schemas.openxmlformats.org/officeDocument/2006/relationships/hyperlink" Target="https://sports.yahoo.com/nfl/players/32722" TargetMode="External"/><Relationship Id="rId71" Type="http://schemas.openxmlformats.org/officeDocument/2006/relationships/hyperlink" Target="https://sports.yahoo.com/nfl/players/28514" TargetMode="External"/><Relationship Id="rId92" Type="http://schemas.openxmlformats.org/officeDocument/2006/relationships/hyperlink" Target="https://sports.yahoo.com/nfl/players/32671" TargetMode="External"/><Relationship Id="rId213" Type="http://schemas.openxmlformats.org/officeDocument/2006/relationships/hyperlink" Target="https://sports.yahoo.com/nfl/players/33297" TargetMode="External"/><Relationship Id="rId234" Type="http://schemas.openxmlformats.org/officeDocument/2006/relationships/hyperlink" Target="https://sports.yahoo.com/nfl/players/24967" TargetMode="External"/><Relationship Id="rId2" Type="http://schemas.openxmlformats.org/officeDocument/2006/relationships/hyperlink" Target="https://sports.yahoo.com/nfl/players/29399" TargetMode="External"/><Relationship Id="rId29" Type="http://schemas.openxmlformats.org/officeDocument/2006/relationships/hyperlink" Target="https://sports.yahoo.com/nfl/players/29279" TargetMode="External"/><Relationship Id="rId255" Type="http://schemas.openxmlformats.org/officeDocument/2006/relationships/hyperlink" Target="https://sports.yahoo.com/nfl/players/31073" TargetMode="External"/><Relationship Id="rId276" Type="http://schemas.openxmlformats.org/officeDocument/2006/relationships/hyperlink" Target="https://sports.yahoo.com/nfl/players/30551" TargetMode="External"/><Relationship Id="rId297" Type="http://schemas.openxmlformats.org/officeDocument/2006/relationships/hyperlink" Target="https://sports.yahoo.com/nfl/players/2847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nfl/players/31051" TargetMode="External"/><Relationship Id="rId299" Type="http://schemas.openxmlformats.org/officeDocument/2006/relationships/hyperlink" Target="https://sports.yahoo.com/nfl/players/32792" TargetMode="External"/><Relationship Id="rId303" Type="http://schemas.openxmlformats.org/officeDocument/2006/relationships/hyperlink" Target="https://sports.yahoo.com/nfl/players/32794" TargetMode="External"/><Relationship Id="rId21" Type="http://schemas.openxmlformats.org/officeDocument/2006/relationships/hyperlink" Target="https://sports.yahoo.com/nfl/players/31833" TargetMode="External"/><Relationship Id="rId42" Type="http://schemas.openxmlformats.org/officeDocument/2006/relationships/hyperlink" Target="https://sports.yahoo.com/nfl/players/27589" TargetMode="External"/><Relationship Id="rId63" Type="http://schemas.openxmlformats.org/officeDocument/2006/relationships/hyperlink" Target="https://sports.yahoo.com/nfl/players/29344" TargetMode="External"/><Relationship Id="rId84" Type="http://schemas.openxmlformats.org/officeDocument/2006/relationships/hyperlink" Target="https://sports.yahoo.com/nfl/players/32685" TargetMode="External"/><Relationship Id="rId138" Type="http://schemas.openxmlformats.org/officeDocument/2006/relationships/hyperlink" Target="https://sports.yahoo.com/nfl/players/33109" TargetMode="External"/><Relationship Id="rId159" Type="http://schemas.openxmlformats.org/officeDocument/2006/relationships/hyperlink" Target="https://sports.yahoo.com/nfl/players/30571" TargetMode="External"/><Relationship Id="rId170" Type="http://schemas.openxmlformats.org/officeDocument/2006/relationships/hyperlink" Target="https://sports.yahoo.com/nfl/players/26660" TargetMode="External"/><Relationship Id="rId191" Type="http://schemas.openxmlformats.org/officeDocument/2006/relationships/hyperlink" Target="https://sports.yahoo.com/nfl/players/31061" TargetMode="External"/><Relationship Id="rId205" Type="http://schemas.openxmlformats.org/officeDocument/2006/relationships/hyperlink" Target="https://sports.yahoo.com/nfl/players/31144" TargetMode="External"/><Relationship Id="rId226" Type="http://schemas.openxmlformats.org/officeDocument/2006/relationships/hyperlink" Target="https://sports.yahoo.com/nfl/players/33465" TargetMode="External"/><Relationship Id="rId247" Type="http://schemas.openxmlformats.org/officeDocument/2006/relationships/hyperlink" Target="https://sports.yahoo.com/nfl/players/30253" TargetMode="External"/><Relationship Id="rId107" Type="http://schemas.openxmlformats.org/officeDocument/2006/relationships/hyperlink" Target="https://sports.yahoo.com/nfl/players/33495" TargetMode="External"/><Relationship Id="rId268" Type="http://schemas.openxmlformats.org/officeDocument/2006/relationships/hyperlink" Target="https://sports.yahoo.com/nfl/players/32040" TargetMode="External"/><Relationship Id="rId289" Type="http://schemas.openxmlformats.org/officeDocument/2006/relationships/hyperlink" Target="https://sports.yahoo.com/nfl/players/29070" TargetMode="External"/><Relationship Id="rId11" Type="http://schemas.openxmlformats.org/officeDocument/2006/relationships/hyperlink" Target="https://sports.yahoo.com/nfl/players/30259" TargetMode="External"/><Relationship Id="rId32" Type="http://schemas.openxmlformats.org/officeDocument/2006/relationships/hyperlink" Target="https://sports.yahoo.com/nfl/players/31905" TargetMode="External"/><Relationship Id="rId53" Type="http://schemas.openxmlformats.org/officeDocument/2006/relationships/hyperlink" Target="https://sports.yahoo.com/nfl/players/27277" TargetMode="External"/><Relationship Id="rId74" Type="http://schemas.openxmlformats.org/officeDocument/2006/relationships/hyperlink" Target="https://sports.yahoo.com/nfl/players/31019" TargetMode="External"/><Relationship Id="rId128" Type="http://schemas.openxmlformats.org/officeDocument/2006/relationships/hyperlink" Target="https://sports.yahoo.com/nfl/players/31960" TargetMode="External"/><Relationship Id="rId149" Type="http://schemas.openxmlformats.org/officeDocument/2006/relationships/hyperlink" Target="https://sports.yahoo.com/nfl/players/26804" TargetMode="External"/><Relationship Id="rId5" Type="http://schemas.openxmlformats.org/officeDocument/2006/relationships/hyperlink" Target="https://sports.yahoo.com/nfl/players/27581" TargetMode="External"/><Relationship Id="rId95" Type="http://schemas.openxmlformats.org/officeDocument/2006/relationships/hyperlink" Target="https://sports.yahoo.com/nfl/players/30218" TargetMode="External"/><Relationship Id="rId160" Type="http://schemas.openxmlformats.org/officeDocument/2006/relationships/hyperlink" Target="https://sports.yahoo.com/nfl/players/32691" TargetMode="External"/><Relationship Id="rId181" Type="http://schemas.openxmlformats.org/officeDocument/2006/relationships/hyperlink" Target="https://sports.yahoo.com/nfl/players/30973" TargetMode="External"/><Relationship Id="rId216" Type="http://schemas.openxmlformats.org/officeDocument/2006/relationships/hyperlink" Target="https://sports.yahoo.com/nfl/players/27624" TargetMode="External"/><Relationship Id="rId237" Type="http://schemas.openxmlformats.org/officeDocument/2006/relationships/hyperlink" Target="https://sports.yahoo.com/nfl/players/24967" TargetMode="External"/><Relationship Id="rId258" Type="http://schemas.openxmlformats.org/officeDocument/2006/relationships/hyperlink" Target="https://sports.yahoo.com/nfl/players/33643" TargetMode="External"/><Relationship Id="rId279" Type="http://schemas.openxmlformats.org/officeDocument/2006/relationships/hyperlink" Target="https://sports.yahoo.com/nfl/players/30552" TargetMode="External"/><Relationship Id="rId22" Type="http://schemas.openxmlformats.org/officeDocument/2006/relationships/hyperlink" Target="https://sports.yahoo.com/nfl/players/30180" TargetMode="External"/><Relationship Id="rId43" Type="http://schemas.openxmlformats.org/officeDocument/2006/relationships/hyperlink" Target="https://sports.yahoo.com/nfl/players/33392" TargetMode="External"/><Relationship Id="rId64" Type="http://schemas.openxmlformats.org/officeDocument/2006/relationships/hyperlink" Target="https://sports.yahoo.com/nfl/players/31852" TargetMode="External"/><Relationship Id="rId118" Type="http://schemas.openxmlformats.org/officeDocument/2006/relationships/hyperlink" Target="https://sports.yahoo.com/nfl/players/30120" TargetMode="External"/><Relationship Id="rId139" Type="http://schemas.openxmlformats.org/officeDocument/2006/relationships/hyperlink" Target="https://sports.yahoo.com/nfl/players/32775" TargetMode="External"/><Relationship Id="rId290" Type="http://schemas.openxmlformats.org/officeDocument/2006/relationships/hyperlink" Target="https://sports.yahoo.com/nfl/players/33519" TargetMode="External"/><Relationship Id="rId304" Type="http://schemas.openxmlformats.org/officeDocument/2006/relationships/hyperlink" Target="https://sports.yahoo.com/nfl/players/33445" TargetMode="External"/><Relationship Id="rId85" Type="http://schemas.openxmlformats.org/officeDocument/2006/relationships/hyperlink" Target="https://sports.yahoo.com/nfl/players/31868" TargetMode="External"/><Relationship Id="rId150" Type="http://schemas.openxmlformats.org/officeDocument/2006/relationships/hyperlink" Target="https://sports.yahoo.com/nfl/players/31838" TargetMode="External"/><Relationship Id="rId171" Type="http://schemas.openxmlformats.org/officeDocument/2006/relationships/hyperlink" Target="https://sports.yahoo.com/nfl/players/30232" TargetMode="External"/><Relationship Id="rId192" Type="http://schemas.openxmlformats.org/officeDocument/2006/relationships/hyperlink" Target="https://sports.yahoo.com/nfl/players/27585" TargetMode="External"/><Relationship Id="rId206" Type="http://schemas.openxmlformats.org/officeDocument/2006/relationships/hyperlink" Target="https://sports.yahoo.com/nfl/players/33403" TargetMode="External"/><Relationship Id="rId227" Type="http://schemas.openxmlformats.org/officeDocument/2006/relationships/hyperlink" Target="https://sports.yahoo.com/nfl/players/31981" TargetMode="External"/><Relationship Id="rId248" Type="http://schemas.openxmlformats.org/officeDocument/2006/relationships/hyperlink" Target="https://sports.yahoo.com/nfl/players/30511" TargetMode="External"/><Relationship Id="rId269" Type="http://schemas.openxmlformats.org/officeDocument/2006/relationships/hyperlink" Target="https://sports.yahoo.com/nfl/players/32762" TargetMode="External"/><Relationship Id="rId12" Type="http://schemas.openxmlformats.org/officeDocument/2006/relationships/hyperlink" Target="https://sports.yahoo.com/nfl/players/26699" TargetMode="External"/><Relationship Id="rId33" Type="http://schemas.openxmlformats.org/officeDocument/2006/relationships/hyperlink" Target="https://sports.yahoo.com/nfl/players/30362" TargetMode="External"/><Relationship Id="rId108" Type="http://schemas.openxmlformats.org/officeDocument/2006/relationships/hyperlink" Target="https://sports.yahoo.com/nfl/players/8780" TargetMode="External"/><Relationship Id="rId129" Type="http://schemas.openxmlformats.org/officeDocument/2006/relationships/hyperlink" Target="https://sports.yahoo.com/nfl/players/30125" TargetMode="External"/><Relationship Id="rId280" Type="http://schemas.openxmlformats.org/officeDocument/2006/relationships/hyperlink" Target="https://sports.yahoo.com/nfl/players/31496" TargetMode="External"/><Relationship Id="rId54" Type="http://schemas.openxmlformats.org/officeDocument/2006/relationships/hyperlink" Target="https://sports.yahoo.com/nfl/players/28457" TargetMode="External"/><Relationship Id="rId75" Type="http://schemas.openxmlformats.org/officeDocument/2006/relationships/hyperlink" Target="https://sports.yahoo.com/nfl/players/31104" TargetMode="External"/><Relationship Id="rId96" Type="http://schemas.openxmlformats.org/officeDocument/2006/relationships/hyperlink" Target="https://sports.yahoo.com/nfl/players/24171" TargetMode="External"/><Relationship Id="rId140" Type="http://schemas.openxmlformats.org/officeDocument/2006/relationships/hyperlink" Target="https://sports.yahoo.com/nfl/players/31379" TargetMode="External"/><Relationship Id="rId161" Type="http://schemas.openxmlformats.org/officeDocument/2006/relationships/hyperlink" Target="https://sports.yahoo.com/nfl/players/32231" TargetMode="External"/><Relationship Id="rId182" Type="http://schemas.openxmlformats.org/officeDocument/2006/relationships/hyperlink" Target="https://sports.yahoo.com/nfl/players/33437" TargetMode="External"/><Relationship Id="rId217" Type="http://schemas.openxmlformats.org/officeDocument/2006/relationships/hyperlink" Target="https://sports.yahoo.com/nfl/players/33408" TargetMode="External"/><Relationship Id="rId6" Type="http://schemas.openxmlformats.org/officeDocument/2006/relationships/hyperlink" Target="https://sports.yahoo.com/nfl/players/31005" TargetMode="External"/><Relationship Id="rId238" Type="http://schemas.openxmlformats.org/officeDocument/2006/relationships/hyperlink" Target="https://sports.yahoo.com/nfl/players/31874" TargetMode="External"/><Relationship Id="rId259" Type="http://schemas.openxmlformats.org/officeDocument/2006/relationships/hyperlink" Target="https://sports.yahoo.com/nfl/players/32696" TargetMode="External"/><Relationship Id="rId23" Type="http://schemas.openxmlformats.org/officeDocument/2006/relationships/hyperlink" Target="https://sports.yahoo.com/nfl/players/31883" TargetMode="External"/><Relationship Id="rId119" Type="http://schemas.openxmlformats.org/officeDocument/2006/relationships/hyperlink" Target="https://sports.yahoo.com/nfl/players/31074" TargetMode="External"/><Relationship Id="rId270" Type="http://schemas.openxmlformats.org/officeDocument/2006/relationships/hyperlink" Target="https://sports.yahoo.com/nfl/players/31030" TargetMode="External"/><Relationship Id="rId291" Type="http://schemas.openxmlformats.org/officeDocument/2006/relationships/hyperlink" Target="https://sports.yahoo.com/nfl/players/32511" TargetMode="External"/><Relationship Id="rId305" Type="http://schemas.openxmlformats.org/officeDocument/2006/relationships/hyperlink" Target="https://sports.yahoo.com/nfl/players/33444" TargetMode="External"/><Relationship Id="rId44" Type="http://schemas.openxmlformats.org/officeDocument/2006/relationships/hyperlink" Target="https://sports.yahoo.com/nfl/players/30161" TargetMode="External"/><Relationship Id="rId65" Type="http://schemas.openxmlformats.org/officeDocument/2006/relationships/hyperlink" Target="https://sports.yahoo.com/nfl/players/9265" TargetMode="External"/><Relationship Id="rId86" Type="http://schemas.openxmlformats.org/officeDocument/2006/relationships/hyperlink" Target="https://sports.yahoo.com/nfl/players/30117" TargetMode="External"/><Relationship Id="rId130" Type="http://schemas.openxmlformats.org/officeDocument/2006/relationships/hyperlink" Target="https://sports.yahoo.com/nfl/players/31888" TargetMode="External"/><Relationship Id="rId151" Type="http://schemas.openxmlformats.org/officeDocument/2006/relationships/hyperlink" Target="https://sports.yahoo.com/nfl/players/31934" TargetMode="External"/><Relationship Id="rId172" Type="http://schemas.openxmlformats.org/officeDocument/2006/relationships/hyperlink" Target="https://sports.yahoo.com/nfl/players/30784" TargetMode="External"/><Relationship Id="rId193" Type="http://schemas.openxmlformats.org/officeDocument/2006/relationships/hyperlink" Target="https://sports.yahoo.com/nfl/players/33500" TargetMode="External"/><Relationship Id="rId207" Type="http://schemas.openxmlformats.org/officeDocument/2006/relationships/hyperlink" Target="https://sports.yahoo.com/nfl/players/31394" TargetMode="External"/><Relationship Id="rId228" Type="http://schemas.openxmlformats.org/officeDocument/2006/relationships/hyperlink" Target="https://sports.yahoo.com/nfl/players/33473" TargetMode="External"/><Relationship Id="rId249" Type="http://schemas.openxmlformats.org/officeDocument/2006/relationships/hyperlink" Target="https://sports.yahoo.com/nfl/players/31107" TargetMode="External"/><Relationship Id="rId13" Type="http://schemas.openxmlformats.org/officeDocument/2006/relationships/hyperlink" Target="https://sports.yahoo.com/nfl/players/26686" TargetMode="External"/><Relationship Id="rId109" Type="http://schemas.openxmlformats.org/officeDocument/2006/relationships/hyperlink" Target="https://sports.yahoo.com/nfl/players/33398" TargetMode="External"/><Relationship Id="rId260" Type="http://schemas.openxmlformats.org/officeDocument/2006/relationships/hyperlink" Target="https://sports.yahoo.com/nfl/players/27299" TargetMode="External"/><Relationship Id="rId281" Type="http://schemas.openxmlformats.org/officeDocument/2006/relationships/hyperlink" Target="https://sports.yahoo.com/nfl/players/31077" TargetMode="External"/><Relationship Id="rId34" Type="http://schemas.openxmlformats.org/officeDocument/2006/relationships/hyperlink" Target="https://sports.yahoo.com/nfl/players/31840" TargetMode="External"/><Relationship Id="rId55" Type="http://schemas.openxmlformats.org/officeDocument/2006/relationships/hyperlink" Target="https://sports.yahoo.com/nfl/players/31856" TargetMode="External"/><Relationship Id="rId76" Type="http://schemas.openxmlformats.org/officeDocument/2006/relationships/hyperlink" Target="https://sports.yahoo.com/nfl/players/27648" TargetMode="External"/><Relationship Id="rId97" Type="http://schemas.openxmlformats.org/officeDocument/2006/relationships/hyperlink" Target="https://sports.yahoo.com/nfl/players/31031" TargetMode="External"/><Relationship Id="rId120" Type="http://schemas.openxmlformats.org/officeDocument/2006/relationships/hyperlink" Target="https://sports.yahoo.com/nfl/players/32712" TargetMode="External"/><Relationship Id="rId141" Type="http://schemas.openxmlformats.org/officeDocument/2006/relationships/hyperlink" Target="https://sports.yahoo.com/nfl/players/28402" TargetMode="External"/><Relationship Id="rId7" Type="http://schemas.openxmlformats.org/officeDocument/2006/relationships/hyperlink" Target="https://sports.yahoo.com/nfl/players/30295" TargetMode="External"/><Relationship Id="rId162" Type="http://schemas.openxmlformats.org/officeDocument/2006/relationships/hyperlink" Target="https://sports.yahoo.com/nfl/players/30997" TargetMode="External"/><Relationship Id="rId183" Type="http://schemas.openxmlformats.org/officeDocument/2006/relationships/hyperlink" Target="https://sports.yahoo.com/nfl/players/30256" TargetMode="External"/><Relationship Id="rId218" Type="http://schemas.openxmlformats.org/officeDocument/2006/relationships/hyperlink" Target="https://sports.yahoo.com/nfl/players/28115" TargetMode="External"/><Relationship Id="rId239" Type="http://schemas.openxmlformats.org/officeDocument/2006/relationships/hyperlink" Target="https://sports.yahoo.com/nfl/players/30891" TargetMode="External"/><Relationship Id="rId250" Type="http://schemas.openxmlformats.org/officeDocument/2006/relationships/hyperlink" Target="https://sports.yahoo.com/nfl/players/26652" TargetMode="External"/><Relationship Id="rId271" Type="http://schemas.openxmlformats.org/officeDocument/2006/relationships/hyperlink" Target="https://sports.yahoo.com/nfl/players/31864" TargetMode="External"/><Relationship Id="rId292" Type="http://schemas.openxmlformats.org/officeDocument/2006/relationships/hyperlink" Target="https://sports.yahoo.com/nfl/players/32447" TargetMode="External"/><Relationship Id="rId306" Type="http://schemas.openxmlformats.org/officeDocument/2006/relationships/hyperlink" Target="https://sports.yahoo.com/nfl/players/32016" TargetMode="External"/><Relationship Id="rId24" Type="http://schemas.openxmlformats.org/officeDocument/2006/relationships/hyperlink" Target="https://sports.yahoo.com/nfl/players/30154" TargetMode="External"/><Relationship Id="rId45" Type="http://schemas.openxmlformats.org/officeDocument/2006/relationships/hyperlink" Target="https://sports.yahoo.com/nfl/players/33412" TargetMode="External"/><Relationship Id="rId66" Type="http://schemas.openxmlformats.org/officeDocument/2006/relationships/hyperlink" Target="https://sports.yahoo.com/nfl/players/32723" TargetMode="External"/><Relationship Id="rId87" Type="http://schemas.openxmlformats.org/officeDocument/2006/relationships/hyperlink" Target="https://sports.yahoo.com/nfl/players/33476" TargetMode="External"/><Relationship Id="rId110" Type="http://schemas.openxmlformats.org/officeDocument/2006/relationships/hyperlink" Target="https://sports.yahoo.com/nfl/players/28474" TargetMode="External"/><Relationship Id="rId131" Type="http://schemas.openxmlformats.org/officeDocument/2006/relationships/hyperlink" Target="https://sports.yahoo.com/nfl/players/29315" TargetMode="External"/><Relationship Id="rId61" Type="http://schemas.openxmlformats.org/officeDocument/2006/relationships/hyperlink" Target="https://sports.yahoo.com/nfl/players/25718" TargetMode="External"/><Relationship Id="rId82" Type="http://schemas.openxmlformats.org/officeDocument/2006/relationships/hyperlink" Target="https://sports.yahoo.com/nfl/players/31008" TargetMode="External"/><Relationship Id="rId152" Type="http://schemas.openxmlformats.org/officeDocument/2006/relationships/hyperlink" Target="https://sports.yahoo.com/nfl/players/29650" TargetMode="External"/><Relationship Id="rId173" Type="http://schemas.openxmlformats.org/officeDocument/2006/relationships/hyperlink" Target="https://sports.yahoo.com/nfl/players/31017" TargetMode="External"/><Relationship Id="rId194" Type="http://schemas.openxmlformats.org/officeDocument/2006/relationships/hyperlink" Target="https://sports.yahoo.com/nfl/players/27538" TargetMode="External"/><Relationship Id="rId199" Type="http://schemas.openxmlformats.org/officeDocument/2006/relationships/hyperlink" Target="https://sports.yahoo.com/nfl/players/29235" TargetMode="External"/><Relationship Id="rId203" Type="http://schemas.openxmlformats.org/officeDocument/2006/relationships/hyperlink" Target="https://sports.yahoo.com/nfl/players/33297" TargetMode="External"/><Relationship Id="rId208" Type="http://schemas.openxmlformats.org/officeDocument/2006/relationships/hyperlink" Target="https://sports.yahoo.com/nfl/players/33443" TargetMode="External"/><Relationship Id="rId229" Type="http://schemas.openxmlformats.org/officeDocument/2006/relationships/hyperlink" Target="https://sports.yahoo.com/nfl/players/33477" TargetMode="External"/><Relationship Id="rId19" Type="http://schemas.openxmlformats.org/officeDocument/2006/relationships/hyperlink" Target="https://sports.yahoo.com/nfl/players/32736" TargetMode="External"/><Relationship Id="rId224" Type="http://schemas.openxmlformats.org/officeDocument/2006/relationships/hyperlink" Target="https://sports.yahoo.com/nfl/players/32727" TargetMode="External"/><Relationship Id="rId240" Type="http://schemas.openxmlformats.org/officeDocument/2006/relationships/hyperlink" Target="https://sports.yahoo.com/nfl/players/30230" TargetMode="External"/><Relationship Id="rId245" Type="http://schemas.openxmlformats.org/officeDocument/2006/relationships/hyperlink" Target="https://sports.yahoo.com/nfl/players/33470" TargetMode="External"/><Relationship Id="rId261" Type="http://schemas.openxmlformats.org/officeDocument/2006/relationships/hyperlink" Target="https://sports.yahoo.com/nfl/players/33644" TargetMode="External"/><Relationship Id="rId266" Type="http://schemas.openxmlformats.org/officeDocument/2006/relationships/hyperlink" Target="https://sports.yahoo.com/nfl/players/33605" TargetMode="External"/><Relationship Id="rId287" Type="http://schemas.openxmlformats.org/officeDocument/2006/relationships/hyperlink" Target="https://sports.yahoo.com/nfl/players/24000" TargetMode="External"/><Relationship Id="rId14" Type="http://schemas.openxmlformats.org/officeDocument/2006/relationships/hyperlink" Target="https://sports.yahoo.com/nfl/players/30977" TargetMode="External"/><Relationship Id="rId30" Type="http://schemas.openxmlformats.org/officeDocument/2006/relationships/hyperlink" Target="https://sports.yahoo.com/nfl/players/30121" TargetMode="External"/><Relationship Id="rId35" Type="http://schemas.openxmlformats.org/officeDocument/2006/relationships/hyperlink" Target="https://sports.yahoo.com/nfl/players/32687" TargetMode="External"/><Relationship Id="rId56" Type="http://schemas.openxmlformats.org/officeDocument/2006/relationships/hyperlink" Target="https://sports.yahoo.com/nfl/players/31902" TargetMode="External"/><Relationship Id="rId77" Type="http://schemas.openxmlformats.org/officeDocument/2006/relationships/hyperlink" Target="https://sports.yahoo.com/nfl/players/29785" TargetMode="External"/><Relationship Id="rId100" Type="http://schemas.openxmlformats.org/officeDocument/2006/relationships/hyperlink" Target="https://sports.yahoo.com/nfl/players/29281" TargetMode="External"/><Relationship Id="rId105" Type="http://schemas.openxmlformats.org/officeDocument/2006/relationships/hyperlink" Target="https://sports.yahoo.com/nfl/players/30118" TargetMode="External"/><Relationship Id="rId126" Type="http://schemas.openxmlformats.org/officeDocument/2006/relationships/hyperlink" Target="https://sports.yahoo.com/nfl/players/25876" TargetMode="External"/><Relationship Id="rId147" Type="http://schemas.openxmlformats.org/officeDocument/2006/relationships/hyperlink" Target="https://sports.yahoo.com/nfl/players/28493" TargetMode="External"/><Relationship Id="rId168" Type="http://schemas.openxmlformats.org/officeDocument/2006/relationships/hyperlink" Target="https://sports.yahoo.com/nfl/players/27658" TargetMode="External"/><Relationship Id="rId282" Type="http://schemas.openxmlformats.org/officeDocument/2006/relationships/hyperlink" Target="https://sports.yahoo.com/nfl/players/32201" TargetMode="External"/><Relationship Id="rId312" Type="http://schemas.openxmlformats.org/officeDocument/2006/relationships/vmlDrawing" Target="../drawings/vmlDrawing2.vml"/><Relationship Id="rId8" Type="http://schemas.openxmlformats.org/officeDocument/2006/relationships/hyperlink" Target="https://sports.yahoo.com/nfl/players/31002" TargetMode="External"/><Relationship Id="rId51" Type="http://schemas.openxmlformats.org/officeDocument/2006/relationships/hyperlink" Target="https://sports.yahoo.com/nfl/players/28392" TargetMode="External"/><Relationship Id="rId72" Type="http://schemas.openxmlformats.org/officeDocument/2006/relationships/hyperlink" Target="https://sports.yahoo.com/nfl/players/28514" TargetMode="External"/><Relationship Id="rId93" Type="http://schemas.openxmlformats.org/officeDocument/2006/relationships/hyperlink" Target="https://sports.yahoo.com/nfl/players/29288" TargetMode="External"/><Relationship Id="rId98" Type="http://schemas.openxmlformats.org/officeDocument/2006/relationships/hyperlink" Target="https://sports.yahoo.com/nfl/players/31882" TargetMode="External"/><Relationship Id="rId121" Type="http://schemas.openxmlformats.org/officeDocument/2006/relationships/hyperlink" Target="https://sports.yahoo.com/nfl/players/30213" TargetMode="External"/><Relationship Id="rId142" Type="http://schemas.openxmlformats.org/officeDocument/2006/relationships/hyperlink" Target="https://sports.yahoo.com/nfl/players/26060" TargetMode="External"/><Relationship Id="rId163" Type="http://schemas.openxmlformats.org/officeDocument/2006/relationships/hyperlink" Target="https://sports.yahoo.com/nfl/players/32713" TargetMode="External"/><Relationship Id="rId184" Type="http://schemas.openxmlformats.org/officeDocument/2006/relationships/hyperlink" Target="https://sports.yahoo.com/nfl/players/33514" TargetMode="External"/><Relationship Id="rId189" Type="http://schemas.openxmlformats.org/officeDocument/2006/relationships/hyperlink" Target="https://sports.yahoo.com/nfl/players/24815" TargetMode="External"/><Relationship Id="rId219" Type="http://schemas.openxmlformats.org/officeDocument/2006/relationships/hyperlink" Target="https://sports.yahoo.com/nfl/players/28398" TargetMode="External"/><Relationship Id="rId3" Type="http://schemas.openxmlformats.org/officeDocument/2006/relationships/hyperlink" Target="https://sports.yahoo.com/nfl/players/32692" TargetMode="External"/><Relationship Id="rId214" Type="http://schemas.openxmlformats.org/officeDocument/2006/relationships/hyperlink" Target="https://sports.yahoo.com/nfl/players/33538" TargetMode="External"/><Relationship Id="rId230" Type="http://schemas.openxmlformats.org/officeDocument/2006/relationships/hyperlink" Target="https://sports.yahoo.com/nfl/players/31954" TargetMode="External"/><Relationship Id="rId235" Type="http://schemas.openxmlformats.org/officeDocument/2006/relationships/hyperlink" Target="https://sports.yahoo.com/nfl/players/31221" TargetMode="External"/><Relationship Id="rId251" Type="http://schemas.openxmlformats.org/officeDocument/2006/relationships/hyperlink" Target="https://sports.yahoo.com/nfl/players/29406" TargetMode="External"/><Relationship Id="rId256" Type="http://schemas.openxmlformats.org/officeDocument/2006/relationships/hyperlink" Target="https://sports.yahoo.com/nfl/players/30115" TargetMode="External"/><Relationship Id="rId277" Type="http://schemas.openxmlformats.org/officeDocument/2006/relationships/hyperlink" Target="https://sports.yahoo.com/nfl/players/31228" TargetMode="External"/><Relationship Id="rId298" Type="http://schemas.openxmlformats.org/officeDocument/2006/relationships/hyperlink" Target="https://sports.yahoo.com/nfl/players/33454" TargetMode="External"/><Relationship Id="rId25" Type="http://schemas.openxmlformats.org/officeDocument/2006/relationships/hyperlink" Target="https://sports.yahoo.com/nfl/players/31908" TargetMode="External"/><Relationship Id="rId46" Type="http://schemas.openxmlformats.org/officeDocument/2006/relationships/hyperlink" Target="https://sports.yahoo.com/nfl/players/30182" TargetMode="External"/><Relationship Id="rId67" Type="http://schemas.openxmlformats.org/officeDocument/2006/relationships/hyperlink" Target="https://sports.yahoo.com/nfl/players/30777" TargetMode="External"/><Relationship Id="rId116" Type="http://schemas.openxmlformats.org/officeDocument/2006/relationships/hyperlink" Target="https://sports.yahoo.com/nfl/players/29269" TargetMode="External"/><Relationship Id="rId137" Type="http://schemas.openxmlformats.org/officeDocument/2006/relationships/hyperlink" Target="https://sports.yahoo.com/nfl/players/31857" TargetMode="External"/><Relationship Id="rId158" Type="http://schemas.openxmlformats.org/officeDocument/2006/relationships/hyperlink" Target="https://sports.yahoo.com/nfl/players/9353" TargetMode="External"/><Relationship Id="rId272" Type="http://schemas.openxmlformats.org/officeDocument/2006/relationships/hyperlink" Target="https://sports.yahoo.com/nfl/players/31021" TargetMode="External"/><Relationship Id="rId293" Type="http://schemas.openxmlformats.org/officeDocument/2006/relationships/hyperlink" Target="https://sports.yahoo.com/nfl/players/28839" TargetMode="External"/><Relationship Id="rId302" Type="http://schemas.openxmlformats.org/officeDocument/2006/relationships/hyperlink" Target="https://sports.yahoo.com/nfl/players/30142" TargetMode="External"/><Relationship Id="rId307" Type="http://schemas.openxmlformats.org/officeDocument/2006/relationships/hyperlink" Target="https://sports.yahoo.com/nfl/players/30112" TargetMode="External"/><Relationship Id="rId20" Type="http://schemas.openxmlformats.org/officeDocument/2006/relationships/hyperlink" Target="https://sports.yahoo.com/nfl/players/28592" TargetMode="External"/><Relationship Id="rId41" Type="http://schemas.openxmlformats.org/officeDocument/2006/relationships/hyperlink" Target="https://sports.yahoo.com/nfl/players/31056" TargetMode="External"/><Relationship Id="rId62" Type="http://schemas.openxmlformats.org/officeDocument/2006/relationships/hyperlink" Target="https://sports.yahoo.com/nfl/players/31898" TargetMode="External"/><Relationship Id="rId83" Type="http://schemas.openxmlformats.org/officeDocument/2006/relationships/hyperlink" Target="https://sports.yahoo.com/nfl/players/31919" TargetMode="External"/><Relationship Id="rId88" Type="http://schemas.openxmlformats.org/officeDocument/2006/relationships/hyperlink" Target="https://sports.yahoo.com/nfl/players/33423" TargetMode="External"/><Relationship Id="rId111" Type="http://schemas.openxmlformats.org/officeDocument/2006/relationships/hyperlink" Target="https://sports.yahoo.com/nfl/players/25812" TargetMode="External"/><Relationship Id="rId132" Type="http://schemas.openxmlformats.org/officeDocument/2006/relationships/hyperlink" Target="https://sports.yahoo.com/nfl/players/7426" TargetMode="External"/><Relationship Id="rId153" Type="http://schemas.openxmlformats.org/officeDocument/2006/relationships/hyperlink" Target="https://sports.yahoo.com/nfl/players/32675" TargetMode="External"/><Relationship Id="rId174" Type="http://schemas.openxmlformats.org/officeDocument/2006/relationships/hyperlink" Target="https://sports.yahoo.com/nfl/players/27619" TargetMode="External"/><Relationship Id="rId179" Type="http://schemas.openxmlformats.org/officeDocument/2006/relationships/hyperlink" Target="https://sports.yahoo.com/nfl/players/28461" TargetMode="External"/><Relationship Id="rId195" Type="http://schemas.openxmlformats.org/officeDocument/2006/relationships/hyperlink" Target="https://sports.yahoo.com/nfl/players/30614" TargetMode="External"/><Relationship Id="rId209" Type="http://schemas.openxmlformats.org/officeDocument/2006/relationships/hyperlink" Target="https://sports.yahoo.com/nfl/players/31891" TargetMode="External"/><Relationship Id="rId190" Type="http://schemas.openxmlformats.org/officeDocument/2006/relationships/hyperlink" Target="https://sports.yahoo.com/nfl/players/28990" TargetMode="External"/><Relationship Id="rId204" Type="http://schemas.openxmlformats.org/officeDocument/2006/relationships/hyperlink" Target="https://sports.yahoo.com/nfl/players/30995" TargetMode="External"/><Relationship Id="rId220" Type="http://schemas.openxmlformats.org/officeDocument/2006/relationships/hyperlink" Target="https://sports.yahoo.com/nfl/players/31268" TargetMode="External"/><Relationship Id="rId225" Type="http://schemas.openxmlformats.org/officeDocument/2006/relationships/hyperlink" Target="https://sports.yahoo.com/nfl/players/32782" TargetMode="External"/><Relationship Id="rId241" Type="http://schemas.openxmlformats.org/officeDocument/2006/relationships/hyperlink" Target="https://sports.yahoo.com/nfl/players/30227" TargetMode="External"/><Relationship Id="rId246" Type="http://schemas.openxmlformats.org/officeDocument/2006/relationships/hyperlink" Target="https://sports.yahoo.com/nfl/players/31984" TargetMode="External"/><Relationship Id="rId267" Type="http://schemas.openxmlformats.org/officeDocument/2006/relationships/hyperlink" Target="https://sports.yahoo.com/nfl/players/31073" TargetMode="External"/><Relationship Id="rId288" Type="http://schemas.openxmlformats.org/officeDocument/2006/relationships/hyperlink" Target="https://sports.yahoo.com/nfl/players/32836" TargetMode="External"/><Relationship Id="rId15" Type="http://schemas.openxmlformats.org/officeDocument/2006/relationships/hyperlink" Target="https://sports.yahoo.com/nfl/players/30972" TargetMode="External"/><Relationship Id="rId36" Type="http://schemas.openxmlformats.org/officeDocument/2006/relationships/hyperlink" Target="https://sports.yahoo.com/nfl/players/32676" TargetMode="External"/><Relationship Id="rId57" Type="http://schemas.openxmlformats.org/officeDocument/2006/relationships/hyperlink" Target="https://sports.yahoo.com/nfl/players/32705" TargetMode="External"/><Relationship Id="rId106" Type="http://schemas.openxmlformats.org/officeDocument/2006/relationships/hyperlink" Target="https://sports.yahoo.com/nfl/players/29307" TargetMode="External"/><Relationship Id="rId127" Type="http://schemas.openxmlformats.org/officeDocument/2006/relationships/hyperlink" Target="https://sports.yahoo.com/nfl/players/30136" TargetMode="External"/><Relationship Id="rId262" Type="http://schemas.openxmlformats.org/officeDocument/2006/relationships/hyperlink" Target="https://sports.yahoo.com/nfl/players/32746" TargetMode="External"/><Relationship Id="rId283" Type="http://schemas.openxmlformats.org/officeDocument/2006/relationships/hyperlink" Target="https://sports.yahoo.com/nfl/players/32398" TargetMode="External"/><Relationship Id="rId313" Type="http://schemas.openxmlformats.org/officeDocument/2006/relationships/comments" Target="../comments2.xml"/><Relationship Id="rId10" Type="http://schemas.openxmlformats.org/officeDocument/2006/relationships/hyperlink" Target="https://sports.yahoo.com/nfl/players/30996" TargetMode="External"/><Relationship Id="rId31" Type="http://schemas.openxmlformats.org/officeDocument/2006/relationships/hyperlink" Target="https://sports.yahoo.com/nfl/players/29369" TargetMode="External"/><Relationship Id="rId52" Type="http://schemas.openxmlformats.org/officeDocument/2006/relationships/hyperlink" Target="https://sports.yahoo.com/nfl/players/26664" TargetMode="External"/><Relationship Id="rId73" Type="http://schemas.openxmlformats.org/officeDocument/2006/relationships/hyperlink" Target="https://sports.yahoo.com/nfl/players/32703" TargetMode="External"/><Relationship Id="rId78" Type="http://schemas.openxmlformats.org/officeDocument/2006/relationships/hyperlink" Target="https://sports.yahoo.com/nfl/players/30209" TargetMode="External"/><Relationship Id="rId94" Type="http://schemas.openxmlformats.org/officeDocument/2006/relationships/hyperlink" Target="https://sports.yahoo.com/nfl/players/27548" TargetMode="External"/><Relationship Id="rId99" Type="http://schemas.openxmlformats.org/officeDocument/2006/relationships/hyperlink" Target="https://sports.yahoo.com/nfl/players/32756" TargetMode="External"/><Relationship Id="rId101" Type="http://schemas.openxmlformats.org/officeDocument/2006/relationships/hyperlink" Target="https://sports.yahoo.com/nfl/players/32732" TargetMode="External"/><Relationship Id="rId122" Type="http://schemas.openxmlformats.org/officeDocument/2006/relationships/hyperlink" Target="https://sports.yahoo.com/nfl/players/30153" TargetMode="External"/><Relationship Id="rId143" Type="http://schemas.openxmlformats.org/officeDocument/2006/relationships/hyperlink" Target="https://sports.yahoo.com/nfl/players/32682" TargetMode="External"/><Relationship Id="rId148" Type="http://schemas.openxmlformats.org/officeDocument/2006/relationships/hyperlink" Target="https://sports.yahoo.com/nfl/players/6770" TargetMode="External"/><Relationship Id="rId164" Type="http://schemas.openxmlformats.org/officeDocument/2006/relationships/hyperlink" Target="https://sports.yahoo.com/nfl/players/33415" TargetMode="External"/><Relationship Id="rId169" Type="http://schemas.openxmlformats.org/officeDocument/2006/relationships/hyperlink" Target="https://sports.yahoo.com/nfl/players/29236" TargetMode="External"/><Relationship Id="rId185" Type="http://schemas.openxmlformats.org/officeDocument/2006/relationships/hyperlink" Target="https://sports.yahoo.com/nfl/players/24851" TargetMode="External"/><Relationship Id="rId4" Type="http://schemas.openxmlformats.org/officeDocument/2006/relationships/hyperlink" Target="https://sports.yahoo.com/nfl/players/31896" TargetMode="External"/><Relationship Id="rId9" Type="http://schemas.openxmlformats.org/officeDocument/2006/relationships/hyperlink" Target="https://sports.yahoo.com/nfl/players/32711" TargetMode="External"/><Relationship Id="rId180" Type="http://schemas.openxmlformats.org/officeDocument/2006/relationships/hyperlink" Target="https://sports.yahoo.com/nfl/players/24791" TargetMode="External"/><Relationship Id="rId210" Type="http://schemas.openxmlformats.org/officeDocument/2006/relationships/hyperlink" Target="https://sports.yahoo.com/nfl/players/28691" TargetMode="External"/><Relationship Id="rId215" Type="http://schemas.openxmlformats.org/officeDocument/2006/relationships/hyperlink" Target="https://sports.yahoo.com/nfl/players/28414" TargetMode="External"/><Relationship Id="rId236" Type="http://schemas.openxmlformats.org/officeDocument/2006/relationships/hyperlink" Target="https://sports.yahoo.com/nfl/players/24070" TargetMode="External"/><Relationship Id="rId257" Type="http://schemas.openxmlformats.org/officeDocument/2006/relationships/hyperlink" Target="https://sports.yahoo.com/nfl/players/31847" TargetMode="External"/><Relationship Id="rId278" Type="http://schemas.openxmlformats.org/officeDocument/2006/relationships/hyperlink" Target="https://sports.yahoo.com/nfl/players/24830" TargetMode="External"/><Relationship Id="rId26" Type="http://schemas.openxmlformats.org/officeDocument/2006/relationships/hyperlink" Target="https://sports.yahoo.com/nfl/players/28534" TargetMode="External"/><Relationship Id="rId231" Type="http://schemas.openxmlformats.org/officeDocument/2006/relationships/hyperlink" Target="https://sports.yahoo.com/nfl/players/32729" TargetMode="External"/><Relationship Id="rId252" Type="http://schemas.openxmlformats.org/officeDocument/2006/relationships/hyperlink" Target="https://sports.yahoo.com/nfl/players/33114" TargetMode="External"/><Relationship Id="rId273" Type="http://schemas.openxmlformats.org/officeDocument/2006/relationships/hyperlink" Target="https://sports.yahoo.com/nfl/players/30551" TargetMode="External"/><Relationship Id="rId294" Type="http://schemas.openxmlformats.org/officeDocument/2006/relationships/hyperlink" Target="https://sports.yahoo.com/nfl/players/33731" TargetMode="External"/><Relationship Id="rId308" Type="http://schemas.openxmlformats.org/officeDocument/2006/relationships/hyperlink" Target="https://sports.yahoo.com/nfl/players/33113" TargetMode="External"/><Relationship Id="rId47" Type="http://schemas.openxmlformats.org/officeDocument/2006/relationships/hyperlink" Target="https://sports.yahoo.com/nfl/players/5228" TargetMode="External"/><Relationship Id="rId68" Type="http://schemas.openxmlformats.org/officeDocument/2006/relationships/hyperlink" Target="https://sports.yahoo.com/nfl/players/32066" TargetMode="External"/><Relationship Id="rId89" Type="http://schemas.openxmlformats.org/officeDocument/2006/relationships/hyperlink" Target="https://sports.yahoo.com/nfl/players/31012" TargetMode="External"/><Relationship Id="rId112" Type="http://schemas.openxmlformats.org/officeDocument/2006/relationships/hyperlink" Target="https://sports.yahoo.com/nfl/players/30971" TargetMode="External"/><Relationship Id="rId133" Type="http://schemas.openxmlformats.org/officeDocument/2006/relationships/hyperlink" Target="https://sports.yahoo.com/nfl/players/32704" TargetMode="External"/><Relationship Id="rId154" Type="http://schemas.openxmlformats.org/officeDocument/2006/relationships/hyperlink" Target="https://sports.yahoo.com/nfl/players/29274" TargetMode="External"/><Relationship Id="rId175" Type="http://schemas.openxmlformats.org/officeDocument/2006/relationships/hyperlink" Target="https://sports.yahoo.com/nfl/players/33390" TargetMode="External"/><Relationship Id="rId196" Type="http://schemas.openxmlformats.org/officeDocument/2006/relationships/hyperlink" Target="https://sports.yahoo.com/nfl/players/27532" TargetMode="External"/><Relationship Id="rId200" Type="http://schemas.openxmlformats.org/officeDocument/2006/relationships/hyperlink" Target="https://sports.yahoo.com/nfl/players/32798" TargetMode="External"/><Relationship Id="rId16" Type="http://schemas.openxmlformats.org/officeDocument/2006/relationships/hyperlink" Target="https://sports.yahoo.com/nfl/players/30423" TargetMode="External"/><Relationship Id="rId221" Type="http://schemas.openxmlformats.org/officeDocument/2006/relationships/hyperlink" Target="https://sports.yahoo.com/nfl/players/30132" TargetMode="External"/><Relationship Id="rId242" Type="http://schemas.openxmlformats.org/officeDocument/2006/relationships/hyperlink" Target="https://sports.yahoo.com/nfl/players/26671" TargetMode="External"/><Relationship Id="rId263" Type="http://schemas.openxmlformats.org/officeDocument/2006/relationships/hyperlink" Target="https://sports.yahoo.com/nfl/players/27631" TargetMode="External"/><Relationship Id="rId284" Type="http://schemas.openxmlformats.org/officeDocument/2006/relationships/hyperlink" Target="https://sports.yahoo.com/nfl/players/29360" TargetMode="External"/><Relationship Id="rId37" Type="http://schemas.openxmlformats.org/officeDocument/2006/relationships/hyperlink" Target="https://sports.yahoo.com/nfl/players/32702" TargetMode="External"/><Relationship Id="rId58" Type="http://schemas.openxmlformats.org/officeDocument/2006/relationships/hyperlink" Target="https://sports.yahoo.com/nfl/players/30994" TargetMode="External"/><Relationship Id="rId79" Type="http://schemas.openxmlformats.org/officeDocument/2006/relationships/hyperlink" Target="https://sports.yahoo.com/nfl/players/33393" TargetMode="External"/><Relationship Id="rId102" Type="http://schemas.openxmlformats.org/officeDocument/2006/relationships/hyperlink" Target="https://sports.yahoo.com/nfl/players/24017" TargetMode="External"/><Relationship Id="rId123" Type="http://schemas.openxmlformats.org/officeDocument/2006/relationships/hyperlink" Target="https://sports.yahoo.com/nfl/players/33394" TargetMode="External"/><Relationship Id="rId144" Type="http://schemas.openxmlformats.org/officeDocument/2006/relationships/hyperlink" Target="https://sports.yahoo.com/nfl/players/25802" TargetMode="External"/><Relationship Id="rId90" Type="http://schemas.openxmlformats.org/officeDocument/2006/relationships/hyperlink" Target="https://sports.yahoo.com/nfl/players/32671" TargetMode="External"/><Relationship Id="rId165" Type="http://schemas.openxmlformats.org/officeDocument/2006/relationships/hyperlink" Target="https://sports.yahoo.com/nfl/players/26658" TargetMode="External"/><Relationship Id="rId186" Type="http://schemas.openxmlformats.org/officeDocument/2006/relationships/hyperlink" Target="https://sports.yahoo.com/nfl/players/32722" TargetMode="External"/><Relationship Id="rId211" Type="http://schemas.openxmlformats.org/officeDocument/2006/relationships/hyperlink" Target="https://sports.yahoo.com/nfl/players/27560" TargetMode="External"/><Relationship Id="rId232" Type="http://schemas.openxmlformats.org/officeDocument/2006/relationships/hyperlink" Target="https://sports.yahoo.com/nfl/players/32716" TargetMode="External"/><Relationship Id="rId253" Type="http://schemas.openxmlformats.org/officeDocument/2006/relationships/hyperlink" Target="https://sports.yahoo.com/nfl/players/33706" TargetMode="External"/><Relationship Id="rId274" Type="http://schemas.openxmlformats.org/officeDocument/2006/relationships/hyperlink" Target="https://sports.yahoo.com/nfl/players/33582" TargetMode="External"/><Relationship Id="rId295" Type="http://schemas.openxmlformats.org/officeDocument/2006/relationships/hyperlink" Target="https://sports.yahoo.com/nfl/players/32456" TargetMode="External"/><Relationship Id="rId309" Type="http://schemas.openxmlformats.org/officeDocument/2006/relationships/hyperlink" Target="https://sports.yahoo.com/nfl/players/32814" TargetMode="External"/><Relationship Id="rId27" Type="http://schemas.openxmlformats.org/officeDocument/2006/relationships/hyperlink" Target="https://sports.yahoo.com/nfl/players/29279" TargetMode="External"/><Relationship Id="rId48" Type="http://schemas.openxmlformats.org/officeDocument/2006/relationships/hyperlink" Target="https://sports.yahoo.com/nfl/players/7200" TargetMode="External"/><Relationship Id="rId69" Type="http://schemas.openxmlformats.org/officeDocument/2006/relationships/hyperlink" Target="https://sports.yahoo.com/nfl/players/27540" TargetMode="External"/><Relationship Id="rId113" Type="http://schemas.openxmlformats.org/officeDocument/2006/relationships/hyperlink" Target="https://sports.yahoo.com/nfl/players/31906" TargetMode="External"/><Relationship Id="rId134" Type="http://schemas.openxmlformats.org/officeDocument/2006/relationships/hyperlink" Target="https://sports.yahoo.com/nfl/players/33391" TargetMode="External"/><Relationship Id="rId80" Type="http://schemas.openxmlformats.org/officeDocument/2006/relationships/hyperlink" Target="https://sports.yahoo.com/nfl/players/30175" TargetMode="External"/><Relationship Id="rId155" Type="http://schemas.openxmlformats.org/officeDocument/2006/relationships/hyperlink" Target="https://sports.yahoo.com/nfl/players/33422" TargetMode="External"/><Relationship Id="rId176" Type="http://schemas.openxmlformats.org/officeDocument/2006/relationships/hyperlink" Target="https://sports.yahoo.com/nfl/players/24057" TargetMode="External"/><Relationship Id="rId197" Type="http://schemas.openxmlformats.org/officeDocument/2006/relationships/hyperlink" Target="https://sports.yahoo.com/nfl/players/31171" TargetMode="External"/><Relationship Id="rId201" Type="http://schemas.openxmlformats.org/officeDocument/2006/relationships/hyperlink" Target="https://sports.yahoo.com/nfl/players/32751" TargetMode="External"/><Relationship Id="rId222" Type="http://schemas.openxmlformats.org/officeDocument/2006/relationships/hyperlink" Target="https://sports.yahoo.com/nfl/players/33265" TargetMode="External"/><Relationship Id="rId243" Type="http://schemas.openxmlformats.org/officeDocument/2006/relationships/hyperlink" Target="https://sports.yahoo.com/nfl/players/24822" TargetMode="External"/><Relationship Id="rId264" Type="http://schemas.openxmlformats.org/officeDocument/2006/relationships/hyperlink" Target="https://sports.yahoo.com/nfl/players/30396" TargetMode="External"/><Relationship Id="rId285" Type="http://schemas.openxmlformats.org/officeDocument/2006/relationships/hyperlink" Target="https://sports.yahoo.com/nfl/players/30502" TargetMode="External"/><Relationship Id="rId17" Type="http://schemas.openxmlformats.org/officeDocument/2006/relationships/hyperlink" Target="https://sports.yahoo.com/nfl/players/26650" TargetMode="External"/><Relationship Id="rId38" Type="http://schemas.openxmlformats.org/officeDocument/2006/relationships/hyperlink" Target="https://sports.yahoo.com/nfl/players/30197" TargetMode="External"/><Relationship Id="rId59" Type="http://schemas.openxmlformats.org/officeDocument/2006/relationships/hyperlink" Target="https://sports.yahoo.com/nfl/players/30199" TargetMode="External"/><Relationship Id="rId103" Type="http://schemas.openxmlformats.org/officeDocument/2006/relationships/hyperlink" Target="https://sports.yahoo.com/nfl/players/27591" TargetMode="External"/><Relationship Id="rId124" Type="http://schemas.openxmlformats.org/officeDocument/2006/relationships/hyperlink" Target="https://sports.yahoo.com/nfl/players/33413" TargetMode="External"/><Relationship Id="rId310" Type="http://schemas.openxmlformats.org/officeDocument/2006/relationships/printerSettings" Target="../printerSettings/printerSettings2.bin"/><Relationship Id="rId70" Type="http://schemas.openxmlformats.org/officeDocument/2006/relationships/hyperlink" Target="https://sports.yahoo.com/nfl/players/33138" TargetMode="External"/><Relationship Id="rId91" Type="http://schemas.openxmlformats.org/officeDocument/2006/relationships/hyperlink" Target="https://sports.yahoo.com/nfl/players/31010" TargetMode="External"/><Relationship Id="rId145" Type="http://schemas.openxmlformats.org/officeDocument/2006/relationships/hyperlink" Target="https://sports.yahoo.com/nfl/players/31001" TargetMode="External"/><Relationship Id="rId166" Type="http://schemas.openxmlformats.org/officeDocument/2006/relationships/hyperlink" Target="https://sports.yahoo.com/nfl/players/28389" TargetMode="External"/><Relationship Id="rId187" Type="http://schemas.openxmlformats.org/officeDocument/2006/relationships/hyperlink" Target="https://sports.yahoo.com/nfl/players/33447" TargetMode="External"/><Relationship Id="rId1" Type="http://schemas.openxmlformats.org/officeDocument/2006/relationships/hyperlink" Target="http://www.fantasycube.com/" TargetMode="External"/><Relationship Id="rId212" Type="http://schemas.openxmlformats.org/officeDocument/2006/relationships/hyperlink" Target="https://sports.yahoo.com/nfl/players/32003" TargetMode="External"/><Relationship Id="rId233" Type="http://schemas.openxmlformats.org/officeDocument/2006/relationships/hyperlink" Target="https://sports.yahoo.com/nfl/players/32857" TargetMode="External"/><Relationship Id="rId254" Type="http://schemas.openxmlformats.org/officeDocument/2006/relationships/hyperlink" Target="https://sports.yahoo.com/nfl/players/32870" TargetMode="External"/><Relationship Id="rId28" Type="http://schemas.openxmlformats.org/officeDocument/2006/relationships/hyperlink" Target="https://sports.yahoo.com/nfl/players/30123" TargetMode="External"/><Relationship Id="rId49" Type="http://schemas.openxmlformats.org/officeDocument/2006/relationships/hyperlink" Target="https://sports.yahoo.com/nfl/players/24793" TargetMode="External"/><Relationship Id="rId114" Type="http://schemas.openxmlformats.org/officeDocument/2006/relationships/hyperlink" Target="https://sports.yahoo.com/nfl/players/29255" TargetMode="External"/><Relationship Id="rId275" Type="http://schemas.openxmlformats.org/officeDocument/2006/relationships/hyperlink" Target="https://sports.yahoo.com/nfl/players/33586" TargetMode="External"/><Relationship Id="rId296" Type="http://schemas.openxmlformats.org/officeDocument/2006/relationships/hyperlink" Target="https://sports.yahoo.com/nfl/players/28473" TargetMode="External"/><Relationship Id="rId300" Type="http://schemas.openxmlformats.org/officeDocument/2006/relationships/hyperlink" Target="https://sports.yahoo.com/nfl/players/32010" TargetMode="External"/><Relationship Id="rId60" Type="http://schemas.openxmlformats.org/officeDocument/2006/relationships/hyperlink" Target="https://sports.yahoo.com/nfl/players/32695" TargetMode="External"/><Relationship Id="rId81" Type="http://schemas.openxmlformats.org/officeDocument/2006/relationships/hyperlink" Target="https://sports.yahoo.com/nfl/players/28654" TargetMode="External"/><Relationship Id="rId135" Type="http://schemas.openxmlformats.org/officeDocument/2006/relationships/hyperlink" Target="https://sports.yahoo.com/nfl/players/33399" TargetMode="External"/><Relationship Id="rId156" Type="http://schemas.openxmlformats.org/officeDocument/2006/relationships/hyperlink" Target="https://sports.yahoo.com/nfl/players/27564" TargetMode="External"/><Relationship Id="rId177" Type="http://schemas.openxmlformats.org/officeDocument/2006/relationships/hyperlink" Target="https://sports.yahoo.com/nfl/players/33508" TargetMode="External"/><Relationship Id="rId198" Type="http://schemas.openxmlformats.org/officeDocument/2006/relationships/hyperlink" Target="https://sports.yahoo.com/nfl/players/27590" TargetMode="External"/><Relationship Id="rId202" Type="http://schemas.openxmlformats.org/officeDocument/2006/relationships/hyperlink" Target="https://sports.yahoo.com/nfl/players/31928" TargetMode="External"/><Relationship Id="rId223" Type="http://schemas.openxmlformats.org/officeDocument/2006/relationships/hyperlink" Target="https://sports.yahoo.com/nfl/players/32763" TargetMode="External"/><Relationship Id="rId244" Type="http://schemas.openxmlformats.org/officeDocument/2006/relationships/hyperlink" Target="https://sports.yahoo.com/nfl/players/32018" TargetMode="External"/><Relationship Id="rId18" Type="http://schemas.openxmlformats.org/officeDocument/2006/relationships/hyperlink" Target="https://sports.yahoo.com/nfl/players/25785" TargetMode="External"/><Relationship Id="rId39" Type="http://schemas.openxmlformats.org/officeDocument/2006/relationships/hyperlink" Target="https://sports.yahoo.com/nfl/players/27535" TargetMode="External"/><Relationship Id="rId265" Type="http://schemas.openxmlformats.org/officeDocument/2006/relationships/hyperlink" Target="https://sports.yahoo.com/nfl/players/32750" TargetMode="External"/><Relationship Id="rId286" Type="http://schemas.openxmlformats.org/officeDocument/2006/relationships/hyperlink" Target="https://sports.yahoo.com/nfl/players/31013" TargetMode="External"/><Relationship Id="rId50" Type="http://schemas.openxmlformats.org/officeDocument/2006/relationships/hyperlink" Target="https://sports.yahoo.com/nfl/players/31885" TargetMode="External"/><Relationship Id="rId104" Type="http://schemas.openxmlformats.org/officeDocument/2006/relationships/hyperlink" Target="https://sports.yahoo.com/nfl/players/33389" TargetMode="External"/><Relationship Id="rId125" Type="http://schemas.openxmlformats.org/officeDocument/2006/relationships/hyperlink" Target="https://sports.yahoo.com/nfl/players/30247" TargetMode="External"/><Relationship Id="rId146" Type="http://schemas.openxmlformats.org/officeDocument/2006/relationships/hyperlink" Target="https://sports.yahoo.com/nfl/players/28408" TargetMode="External"/><Relationship Id="rId167" Type="http://schemas.openxmlformats.org/officeDocument/2006/relationships/hyperlink" Target="https://sports.yahoo.com/nfl/players/31164" TargetMode="External"/><Relationship Id="rId188" Type="http://schemas.openxmlformats.org/officeDocument/2006/relationships/hyperlink" Target="https://sports.yahoo.com/nfl/players/24788" TargetMode="External"/><Relationship Id="rId311" Type="http://schemas.openxmlformats.org/officeDocument/2006/relationships/drawing" Target="../drawings/drawing2.xml"/><Relationship Id="rId71" Type="http://schemas.openxmlformats.org/officeDocument/2006/relationships/hyperlink" Target="https://sports.yahoo.com/nfl/players/32719" TargetMode="External"/><Relationship Id="rId92" Type="http://schemas.openxmlformats.org/officeDocument/2006/relationships/hyperlink" Target="https://sports.yahoo.com/nfl/players/28403" TargetMode="External"/><Relationship Id="rId213" Type="http://schemas.openxmlformats.org/officeDocument/2006/relationships/hyperlink" Target="https://sports.yahoo.com/nfl/players/29370" TargetMode="External"/><Relationship Id="rId234" Type="http://schemas.openxmlformats.org/officeDocument/2006/relationships/hyperlink" Target="https://sports.yahoo.com/nfl/players/8826" TargetMode="External"/><Relationship Id="rId2" Type="http://schemas.openxmlformats.org/officeDocument/2006/relationships/hyperlink" Target="https://sports.yahoo.com/nfl/players/29399" TargetMode="External"/><Relationship Id="rId29" Type="http://schemas.openxmlformats.org/officeDocument/2006/relationships/hyperlink" Target="https://sports.yahoo.com/nfl/players/29238" TargetMode="External"/><Relationship Id="rId255" Type="http://schemas.openxmlformats.org/officeDocument/2006/relationships/hyperlink" Target="https://sports.yahoo.com/nfl/players/33621" TargetMode="External"/><Relationship Id="rId276" Type="http://schemas.openxmlformats.org/officeDocument/2006/relationships/hyperlink" Target="https://sports.yahoo.com/nfl/players/33590" TargetMode="External"/><Relationship Id="rId297" Type="http://schemas.openxmlformats.org/officeDocument/2006/relationships/hyperlink" Target="https://sports.yahoo.com/nfl/players/32790" TargetMode="External"/><Relationship Id="rId40" Type="http://schemas.openxmlformats.org/officeDocument/2006/relationships/hyperlink" Target="https://sports.yahoo.com/nfl/players/32725" TargetMode="External"/><Relationship Id="rId115" Type="http://schemas.openxmlformats.org/officeDocument/2006/relationships/hyperlink" Target="https://sports.yahoo.com/nfl/players/31424" TargetMode="External"/><Relationship Id="rId136" Type="http://schemas.openxmlformats.org/officeDocument/2006/relationships/hyperlink" Target="https://sports.yahoo.com/nfl/players/32843" TargetMode="External"/><Relationship Id="rId157" Type="http://schemas.openxmlformats.org/officeDocument/2006/relationships/hyperlink" Target="https://sports.yahoo.com/nfl/players/30157" TargetMode="External"/><Relationship Id="rId178" Type="http://schemas.openxmlformats.org/officeDocument/2006/relationships/hyperlink" Target="https://sports.yahoo.com/nfl/players/31500" TargetMode="External"/><Relationship Id="rId301" Type="http://schemas.openxmlformats.org/officeDocument/2006/relationships/hyperlink" Target="https://sports.yahoo.com/nfl/players/2846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antasycub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92D050"/>
    <pageSetUpPr fitToPage="1"/>
  </sheetPr>
  <dimension ref="A1:AP496"/>
  <sheetViews>
    <sheetView tabSelected="1" zoomScaleNormal="100" workbookViewId="0">
      <selection activeCell="A3" sqref="A3"/>
    </sheetView>
  </sheetViews>
  <sheetFormatPr defaultColWidth="9.140625" defaultRowHeight="12.75" outlineLevelCol="1" x14ac:dyDescent="0.2"/>
  <cols>
    <col min="1" max="1" width="14.7109375" style="161" customWidth="1"/>
    <col min="2" max="2" width="6" style="48" customWidth="1"/>
    <col min="3" max="3" width="7.42578125" style="48" customWidth="1"/>
    <col min="4" max="4" width="5.42578125" style="48" customWidth="1"/>
    <col min="5" max="5" width="18.42578125" style="140" customWidth="1"/>
    <col min="6" max="6" width="7" style="45" customWidth="1"/>
    <col min="7" max="7" width="6.42578125" style="45" customWidth="1"/>
    <col min="8" max="8" width="6.140625" style="45" customWidth="1"/>
    <col min="9" max="9" width="6.42578125" style="45" hidden="1" customWidth="1" outlineLevel="1"/>
    <col min="10" max="10" width="6.42578125" style="45" customWidth="1" collapsed="1"/>
    <col min="11" max="11" width="6.140625" style="45" customWidth="1"/>
    <col min="12" max="12" width="6.42578125" style="45" hidden="1" customWidth="1" outlineLevel="1"/>
    <col min="13" max="13" width="6.42578125" style="45" customWidth="1" collapsed="1"/>
    <col min="14" max="14" width="6.140625" style="45" customWidth="1"/>
    <col min="15" max="15" width="6.42578125" style="45" hidden="1" customWidth="1" outlineLevel="1"/>
    <col min="16" max="16" width="8.42578125" style="48" customWidth="1" collapsed="1"/>
    <col min="17" max="18" width="5.140625" style="48" customWidth="1"/>
    <col min="19" max="19" width="8.42578125" style="45" customWidth="1"/>
    <col min="20" max="20" width="5.85546875" style="45" customWidth="1"/>
    <col min="21" max="21" width="6.42578125" style="45" customWidth="1"/>
    <col min="22" max="22" width="5.42578125" style="45" customWidth="1"/>
    <col min="23" max="26" width="5.28515625" style="45" customWidth="1"/>
    <col min="27" max="28" width="6.28515625" style="45" customWidth="1"/>
    <col min="29" max="31" width="5.42578125" style="45" customWidth="1"/>
    <col min="32" max="32" width="6.42578125" style="45" customWidth="1"/>
    <col min="33" max="33" width="6.140625" style="45" customWidth="1"/>
    <col min="34" max="35" width="5.85546875" style="45" customWidth="1"/>
    <col min="36" max="36" width="6.140625" style="45" customWidth="1"/>
    <col min="37" max="37" width="5.28515625" style="45" customWidth="1"/>
    <col min="38" max="38" width="6" style="45" customWidth="1"/>
    <col min="39" max="39" width="5.85546875" style="45" customWidth="1"/>
    <col min="40" max="40" width="6.85546875" style="45" customWidth="1"/>
    <col min="41" max="41" width="9" style="45" customWidth="1"/>
    <col min="43" max="43" width="9.140625" style="45"/>
    <col min="44" max="44" width="13.28515625" style="45" customWidth="1"/>
    <col min="45" max="16384" width="9.140625" style="45"/>
  </cols>
  <sheetData>
    <row r="1" spans="1:41" ht="36" customHeight="1" x14ac:dyDescent="0.3">
      <c r="A1" s="157"/>
      <c r="B1" s="51"/>
      <c r="C1" s="51"/>
      <c r="D1" s="51"/>
      <c r="E1" s="50" t="str">
        <f>"NFL Fantasy Football Stats - " &amp; lkpYear &amp;"/"&amp;lkpYear+1 &amp; " Projected"</f>
        <v>NFL Fantasy Football Stats - 2021/2022 Projected</v>
      </c>
      <c r="F1" s="50"/>
      <c r="G1" s="52"/>
      <c r="H1" s="52"/>
      <c r="I1" s="52"/>
      <c r="J1" s="52"/>
      <c r="K1" s="52"/>
      <c r="L1" s="52"/>
      <c r="M1" s="52"/>
      <c r="N1" s="52"/>
      <c r="O1" s="52"/>
      <c r="P1" s="51"/>
      <c r="Q1" s="51"/>
      <c r="R1" s="51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67" t="str">
        <f>lkpCopyright</f>
        <v>© FantasyCube.com</v>
      </c>
    </row>
    <row r="2" spans="1:41" ht="14.25" customHeight="1" x14ac:dyDescent="0.2">
      <c r="A2" s="158" t="s">
        <v>507</v>
      </c>
      <c r="B2" s="54"/>
      <c r="C2" s="54"/>
      <c r="D2" s="54"/>
      <c r="E2" s="54"/>
      <c r="F2" s="54"/>
      <c r="G2" s="55"/>
      <c r="H2" s="55"/>
      <c r="I2" s="55"/>
      <c r="J2" s="55"/>
      <c r="K2" s="55"/>
      <c r="L2" s="55"/>
      <c r="M2" s="55"/>
      <c r="N2" s="55"/>
      <c r="O2" s="55"/>
      <c r="P2" s="141"/>
      <c r="Q2" s="142"/>
      <c r="R2" s="103" t="s">
        <v>26</v>
      </c>
      <c r="S2" s="46">
        <v>0</v>
      </c>
      <c r="T2" s="46">
        <v>0</v>
      </c>
      <c r="U2" s="46">
        <v>25</v>
      </c>
      <c r="V2" s="46">
        <v>4</v>
      </c>
      <c r="W2" s="46">
        <v>-1</v>
      </c>
      <c r="X2" s="46">
        <v>0</v>
      </c>
      <c r="Y2" s="46">
        <v>0</v>
      </c>
      <c r="Z2" s="46">
        <v>0</v>
      </c>
      <c r="AA2" s="46">
        <v>0</v>
      </c>
      <c r="AB2" s="46">
        <v>10</v>
      </c>
      <c r="AC2" s="46">
        <v>6</v>
      </c>
      <c r="AD2" s="46">
        <v>0</v>
      </c>
      <c r="AE2" s="46">
        <v>0</v>
      </c>
      <c r="AF2" s="46">
        <v>0</v>
      </c>
      <c r="AG2" s="46">
        <v>10</v>
      </c>
      <c r="AH2" s="46">
        <v>6</v>
      </c>
      <c r="AI2" s="46">
        <v>0</v>
      </c>
      <c r="AJ2" s="46">
        <v>0</v>
      </c>
      <c r="AK2" s="46">
        <v>6</v>
      </c>
      <c r="AL2" s="46">
        <v>2</v>
      </c>
      <c r="AM2" s="46">
        <v>0</v>
      </c>
      <c r="AN2" s="46">
        <v>-2</v>
      </c>
      <c r="AO2" s="56"/>
    </row>
    <row r="3" spans="1:41" ht="15" customHeight="1" x14ac:dyDescent="0.2">
      <c r="A3" s="159"/>
      <c r="B3" s="57"/>
      <c r="C3" s="57"/>
      <c r="D3" s="57"/>
      <c r="E3" s="74" t="s">
        <v>83</v>
      </c>
      <c r="F3" s="75"/>
      <c r="G3" s="58" t="s">
        <v>222</v>
      </c>
      <c r="H3" s="58"/>
      <c r="I3" s="58"/>
      <c r="J3" s="58"/>
      <c r="K3" s="58"/>
      <c r="L3" s="58"/>
      <c r="M3" s="58"/>
      <c r="N3" s="58"/>
      <c r="O3" s="58"/>
      <c r="P3" s="143"/>
      <c r="Q3" s="108" t="s">
        <v>98</v>
      </c>
      <c r="R3" s="108"/>
      <c r="S3" s="127" t="s">
        <v>20</v>
      </c>
      <c r="T3" s="128"/>
      <c r="U3" s="128"/>
      <c r="V3" s="128"/>
      <c r="W3" s="128"/>
      <c r="X3" s="128"/>
      <c r="Y3" s="128"/>
      <c r="Z3" s="128"/>
      <c r="AA3" s="61" t="s">
        <v>22</v>
      </c>
      <c r="AB3" s="61"/>
      <c r="AC3" s="126"/>
      <c r="AD3" s="62"/>
      <c r="AE3" s="129" t="s">
        <v>21</v>
      </c>
      <c r="AF3" s="128"/>
      <c r="AG3" s="128"/>
      <c r="AH3" s="128"/>
      <c r="AI3" s="128"/>
      <c r="AJ3" s="59" t="s">
        <v>23</v>
      </c>
      <c r="AK3" s="60"/>
      <c r="AL3" s="130" t="s">
        <v>24</v>
      </c>
      <c r="AM3" s="60" t="s">
        <v>25</v>
      </c>
      <c r="AN3" s="85"/>
      <c r="AO3" s="131" t="s">
        <v>103</v>
      </c>
    </row>
    <row r="4" spans="1:41" x14ac:dyDescent="0.2">
      <c r="A4" s="64" t="s">
        <v>0</v>
      </c>
      <c r="B4" s="64" t="s">
        <v>18</v>
      </c>
      <c r="C4" s="64" t="s">
        <v>10</v>
      </c>
      <c r="D4" s="64" t="s">
        <v>90</v>
      </c>
      <c r="E4" s="101" t="s">
        <v>84</v>
      </c>
      <c r="F4" s="102" t="s">
        <v>85</v>
      </c>
      <c r="G4" s="64" t="s">
        <v>264</v>
      </c>
      <c r="H4" s="64" t="s">
        <v>89</v>
      </c>
      <c r="I4" s="64" t="s">
        <v>86</v>
      </c>
      <c r="J4" s="121" t="s">
        <v>82</v>
      </c>
      <c r="K4" s="104" t="s">
        <v>89</v>
      </c>
      <c r="L4" s="122" t="s">
        <v>87</v>
      </c>
      <c r="M4" s="72" t="s">
        <v>81</v>
      </c>
      <c r="N4" s="64" t="s">
        <v>89</v>
      </c>
      <c r="O4" s="72" t="s">
        <v>88</v>
      </c>
      <c r="P4" s="154" t="s">
        <v>91</v>
      </c>
      <c r="Q4" s="64" t="s">
        <v>97</v>
      </c>
      <c r="R4" s="64" t="s">
        <v>96</v>
      </c>
      <c r="S4" s="65" t="s">
        <v>1</v>
      </c>
      <c r="T4" s="64" t="s">
        <v>2</v>
      </c>
      <c r="U4" s="64" t="s">
        <v>3</v>
      </c>
      <c r="V4" s="64" t="s">
        <v>4</v>
      </c>
      <c r="W4" s="64" t="s">
        <v>5</v>
      </c>
      <c r="X4" s="64" t="s">
        <v>239</v>
      </c>
      <c r="Y4" s="64" t="s">
        <v>94</v>
      </c>
      <c r="Z4" s="64" t="s">
        <v>101</v>
      </c>
      <c r="AA4" s="65" t="s">
        <v>93</v>
      </c>
      <c r="AB4" s="65" t="s">
        <v>3</v>
      </c>
      <c r="AC4" s="64" t="s">
        <v>4</v>
      </c>
      <c r="AD4" s="64" t="s">
        <v>101</v>
      </c>
      <c r="AE4" s="64" t="s">
        <v>102</v>
      </c>
      <c r="AF4" s="64" t="s">
        <v>6</v>
      </c>
      <c r="AG4" s="64" t="s">
        <v>3</v>
      </c>
      <c r="AH4" s="64" t="s">
        <v>4</v>
      </c>
      <c r="AI4" s="64" t="s">
        <v>101</v>
      </c>
      <c r="AJ4" s="65" t="s">
        <v>3</v>
      </c>
      <c r="AK4" s="64" t="s">
        <v>4</v>
      </c>
      <c r="AL4" s="86" t="s">
        <v>7</v>
      </c>
      <c r="AM4" s="64" t="s">
        <v>92</v>
      </c>
      <c r="AN4" s="84" t="s">
        <v>8</v>
      </c>
      <c r="AO4" s="71" t="s">
        <v>9</v>
      </c>
    </row>
    <row r="5" spans="1:41" x14ac:dyDescent="0.2">
      <c r="A5" s="167" t="s">
        <v>132</v>
      </c>
      <c r="B5" s="47" t="s">
        <v>121</v>
      </c>
      <c r="C5" s="47" t="s">
        <v>16</v>
      </c>
      <c r="D5" s="47">
        <v>12</v>
      </c>
      <c r="E5" s="138"/>
      <c r="F5" s="49"/>
      <c r="G5" s="63">
        <v>9</v>
      </c>
      <c r="H5" s="87">
        <f>I5-G5</f>
        <v>1</v>
      </c>
      <c r="I5" s="63">
        <v>10</v>
      </c>
      <c r="J5" s="123">
        <v>11</v>
      </c>
      <c r="K5" s="87">
        <f>L5-J5</f>
        <v>0</v>
      </c>
      <c r="L5" s="124">
        <v>11</v>
      </c>
      <c r="M5" s="63">
        <v>9</v>
      </c>
      <c r="N5" s="87">
        <f>O5-M5</f>
        <v>0</v>
      </c>
      <c r="O5" s="63">
        <v>9</v>
      </c>
      <c r="P5" s="155">
        <v>1</v>
      </c>
      <c r="Q5" s="144">
        <v>17</v>
      </c>
      <c r="R5" s="144"/>
      <c r="S5" s="116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116">
        <v>18.100000000000001</v>
      </c>
      <c r="AB5" s="117">
        <v>107</v>
      </c>
      <c r="AC5" s="63">
        <v>2.2999999999999998</v>
      </c>
      <c r="AD5" s="63">
        <v>6.8</v>
      </c>
      <c r="AE5" s="63">
        <v>152</v>
      </c>
      <c r="AF5" s="63">
        <v>106</v>
      </c>
      <c r="AG5" s="63">
        <v>1611</v>
      </c>
      <c r="AH5" s="63">
        <v>12.4</v>
      </c>
      <c r="AI5" s="63">
        <v>74.5</v>
      </c>
      <c r="AJ5" s="116">
        <v>0</v>
      </c>
      <c r="AK5" s="63">
        <v>0</v>
      </c>
      <c r="AL5" s="118">
        <v>1</v>
      </c>
      <c r="AM5" s="63">
        <v>2</v>
      </c>
      <c r="AN5" s="119">
        <v>1</v>
      </c>
      <c r="AO5" s="120">
        <f>IFERROR($S5*$S$2+$T5*$T$2+IF($U$2=0,0,$U5/$U$2)+$V5*$V$2+$W5*$W$2+$X5*$X$2+$Y5*$Y$2+$Z5*$Z$2+$AA5*$AA$2+IF($AB$2=0,0,$AB5/$AB$2)+$AC$2*$AC5+$AD$2*$AD5+$AE$2*$AE5+$AF5*$AF$2+IF($AG$2=0,0,$AG5/$AG$2)+$AH5*$AH$2+$AI5*$AI$2+IF($AJ$2=0,0,$AJ5/$AJ$2)+$AK5*$AK$2+$AL5*$AL$2+$AM5*$AM$2+$AN5*$AN$2,0)</f>
        <v>260</v>
      </c>
    </row>
    <row r="6" spans="1:41" x14ac:dyDescent="0.2">
      <c r="A6" s="167" t="s">
        <v>269</v>
      </c>
      <c r="B6" s="47" t="s">
        <v>118</v>
      </c>
      <c r="C6" s="47" t="s">
        <v>196</v>
      </c>
      <c r="D6" s="47">
        <v>7</v>
      </c>
      <c r="E6" s="139"/>
      <c r="F6" s="49"/>
      <c r="G6" s="63">
        <v>2</v>
      </c>
      <c r="H6" s="87">
        <f t="shared" ref="H6:H69" si="0">I6-G6</f>
        <v>0</v>
      </c>
      <c r="I6" s="63">
        <v>2</v>
      </c>
      <c r="J6" s="123">
        <v>2</v>
      </c>
      <c r="K6" s="87">
        <f t="shared" ref="K6:K69" si="1">L6-J6</f>
        <v>0</v>
      </c>
      <c r="L6" s="124">
        <v>2</v>
      </c>
      <c r="M6" s="63">
        <v>2</v>
      </c>
      <c r="N6" s="87">
        <f t="shared" ref="N6:N69" si="2">O6-M6</f>
        <v>0</v>
      </c>
      <c r="O6" s="63">
        <v>2</v>
      </c>
      <c r="P6" s="156">
        <v>1</v>
      </c>
      <c r="Q6" s="144">
        <v>17</v>
      </c>
      <c r="R6" s="144"/>
      <c r="S6" s="116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116">
        <v>346</v>
      </c>
      <c r="AB6" s="63">
        <v>1654</v>
      </c>
      <c r="AC6" s="63">
        <v>14.6</v>
      </c>
      <c r="AD6" s="63">
        <v>139</v>
      </c>
      <c r="AE6" s="63">
        <v>62.9</v>
      </c>
      <c r="AF6" s="63">
        <v>51.1</v>
      </c>
      <c r="AG6" s="63">
        <v>435</v>
      </c>
      <c r="AH6" s="63">
        <v>1.8</v>
      </c>
      <c r="AI6" s="63">
        <v>16.399999999999999</v>
      </c>
      <c r="AJ6" s="116">
        <v>0</v>
      </c>
      <c r="AK6" s="63">
        <v>0</v>
      </c>
      <c r="AL6" s="118">
        <v>2.4</v>
      </c>
      <c r="AM6" s="63">
        <v>2.2999999999999998</v>
      </c>
      <c r="AN6" s="119">
        <v>1.1000000000000001</v>
      </c>
      <c r="AO6" s="120">
        <f t="shared" ref="AO6:AO69" si="3">IFERROR($S6*$S$2+$T6*$T$2+IF($U$2=0,0,$U6/$U$2)+$V6*$V$2+$W6*$W$2+$X6*$X$2+$Y6*$Y$2+$Z6*$Z$2+$AA6*$AA$2+IF($AB$2=0,0,$AB6/$AB$2)+$AC$2*$AC6+$AD$2*$AD6+$AE$2*$AE6+$AF6*$AF$2+IF($AG$2=0,0,$AG6/$AG$2)+$AH6*$AH$2+$AI6*$AI$2+IF($AJ$2=0,0,$AJ6/$AJ$2)+$AK6*$AK$2+$AL6*$AL$2+$AM6*$AM$2+$AN6*$AN$2,0)</f>
        <v>309.90000000000003</v>
      </c>
    </row>
    <row r="7" spans="1:41" x14ac:dyDescent="0.2">
      <c r="A7" s="167" t="s">
        <v>270</v>
      </c>
      <c r="B7" s="47" t="s">
        <v>118</v>
      </c>
      <c r="C7" s="47" t="s">
        <v>186</v>
      </c>
      <c r="D7" s="47">
        <v>7</v>
      </c>
      <c r="E7" s="139"/>
      <c r="F7" s="49"/>
      <c r="G7" s="63">
        <v>3</v>
      </c>
      <c r="H7" s="87">
        <f t="shared" si="0"/>
        <v>0</v>
      </c>
      <c r="I7" s="63">
        <v>3</v>
      </c>
      <c r="J7" s="123">
        <v>5</v>
      </c>
      <c r="K7" s="87">
        <f t="shared" si="1"/>
        <v>0</v>
      </c>
      <c r="L7" s="124">
        <v>5</v>
      </c>
      <c r="M7" s="63">
        <v>5</v>
      </c>
      <c r="N7" s="87">
        <f t="shared" si="2"/>
        <v>0</v>
      </c>
      <c r="O7" s="63">
        <v>5</v>
      </c>
      <c r="P7" s="156">
        <v>1</v>
      </c>
      <c r="Q7" s="144">
        <v>17</v>
      </c>
      <c r="R7" s="144"/>
      <c r="S7" s="116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116">
        <v>315</v>
      </c>
      <c r="AB7" s="63">
        <v>1512</v>
      </c>
      <c r="AC7" s="63">
        <v>13.3</v>
      </c>
      <c r="AD7" s="63">
        <v>110</v>
      </c>
      <c r="AE7" s="63">
        <v>51</v>
      </c>
      <c r="AF7" s="63">
        <v>43.7</v>
      </c>
      <c r="AG7" s="63">
        <v>394</v>
      </c>
      <c r="AH7" s="63">
        <v>0.9</v>
      </c>
      <c r="AI7" s="63">
        <v>14.9</v>
      </c>
      <c r="AJ7" s="116">
        <v>0</v>
      </c>
      <c r="AK7" s="63">
        <v>0</v>
      </c>
      <c r="AL7" s="118">
        <v>1.1000000000000001</v>
      </c>
      <c r="AM7" s="63">
        <v>2</v>
      </c>
      <c r="AN7" s="119">
        <v>1</v>
      </c>
      <c r="AO7" s="120">
        <f t="shared" si="3"/>
        <v>275.99999999999994</v>
      </c>
    </row>
    <row r="8" spans="1:41" x14ac:dyDescent="0.2">
      <c r="A8" s="167" t="s">
        <v>271</v>
      </c>
      <c r="B8" s="47" t="s">
        <v>121</v>
      </c>
      <c r="C8" s="47" t="s">
        <v>182</v>
      </c>
      <c r="D8" s="47">
        <v>6</v>
      </c>
      <c r="E8" s="139"/>
      <c r="F8" s="49"/>
      <c r="G8" s="63">
        <v>16</v>
      </c>
      <c r="H8" s="87">
        <f t="shared" si="0"/>
        <v>0</v>
      </c>
      <c r="I8" s="63">
        <v>16</v>
      </c>
      <c r="J8" s="123">
        <v>13</v>
      </c>
      <c r="K8" s="87">
        <f t="shared" si="1"/>
        <v>0</v>
      </c>
      <c r="L8" s="124">
        <v>13</v>
      </c>
      <c r="M8" s="63">
        <v>13</v>
      </c>
      <c r="N8" s="87">
        <f t="shared" si="2"/>
        <v>0</v>
      </c>
      <c r="O8" s="63">
        <v>13</v>
      </c>
      <c r="P8" s="156">
        <v>1</v>
      </c>
      <c r="Q8" s="144">
        <v>17</v>
      </c>
      <c r="R8" s="144"/>
      <c r="S8" s="116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116">
        <v>0</v>
      </c>
      <c r="AB8" s="63">
        <v>0</v>
      </c>
      <c r="AC8" s="63">
        <v>0</v>
      </c>
      <c r="AD8" s="63">
        <v>0</v>
      </c>
      <c r="AE8" s="63">
        <v>157</v>
      </c>
      <c r="AF8" s="63">
        <v>104</v>
      </c>
      <c r="AG8" s="63">
        <v>1456</v>
      </c>
      <c r="AH8" s="63">
        <v>9</v>
      </c>
      <c r="AI8" s="63">
        <v>71.7</v>
      </c>
      <c r="AJ8" s="116">
        <v>0</v>
      </c>
      <c r="AK8" s="63">
        <v>0</v>
      </c>
      <c r="AL8" s="118">
        <v>1</v>
      </c>
      <c r="AM8" s="63">
        <v>2</v>
      </c>
      <c r="AN8" s="119">
        <v>1</v>
      </c>
      <c r="AO8" s="120">
        <f t="shared" si="3"/>
        <v>199.6</v>
      </c>
    </row>
    <row r="9" spans="1:41" x14ac:dyDescent="0.2">
      <c r="A9" s="167" t="s">
        <v>272</v>
      </c>
      <c r="B9" s="47" t="s">
        <v>127</v>
      </c>
      <c r="C9" s="47" t="s">
        <v>193</v>
      </c>
      <c r="D9" s="47">
        <v>12</v>
      </c>
      <c r="E9" s="139"/>
      <c r="F9" s="49"/>
      <c r="G9" s="63">
        <v>54</v>
      </c>
      <c r="H9" s="87">
        <f t="shared" si="0"/>
        <v>-1</v>
      </c>
      <c r="I9" s="63">
        <v>53</v>
      </c>
      <c r="J9" s="123">
        <v>48</v>
      </c>
      <c r="K9" s="87">
        <f t="shared" si="1"/>
        <v>0</v>
      </c>
      <c r="L9" s="124">
        <v>48</v>
      </c>
      <c r="M9" s="63">
        <v>46</v>
      </c>
      <c r="N9" s="87">
        <f t="shared" si="2"/>
        <v>1</v>
      </c>
      <c r="O9" s="63">
        <v>47</v>
      </c>
      <c r="P9" s="156">
        <v>1</v>
      </c>
      <c r="Q9" s="144">
        <v>17</v>
      </c>
      <c r="R9" s="144"/>
      <c r="S9" s="116">
        <v>400</v>
      </c>
      <c r="T9" s="63">
        <v>187</v>
      </c>
      <c r="U9" s="63">
        <v>4557</v>
      </c>
      <c r="V9" s="63">
        <v>31.8</v>
      </c>
      <c r="W9" s="63">
        <v>14.3</v>
      </c>
      <c r="X9" s="63">
        <v>0</v>
      </c>
      <c r="Y9" s="63">
        <v>36.799999999999997</v>
      </c>
      <c r="Z9" s="63">
        <v>253</v>
      </c>
      <c r="AA9" s="116">
        <v>120</v>
      </c>
      <c r="AB9" s="63">
        <v>790</v>
      </c>
      <c r="AC9" s="63">
        <v>7.3</v>
      </c>
      <c r="AD9" s="63">
        <v>39.700000000000003</v>
      </c>
      <c r="AE9" s="63">
        <v>0</v>
      </c>
      <c r="AF9" s="63">
        <v>0</v>
      </c>
      <c r="AG9" s="63">
        <v>0</v>
      </c>
      <c r="AH9" s="63">
        <v>0</v>
      </c>
      <c r="AI9" s="63">
        <v>0</v>
      </c>
      <c r="AJ9" s="116">
        <v>0</v>
      </c>
      <c r="AK9" s="63">
        <v>0</v>
      </c>
      <c r="AL9" s="118">
        <v>3.1</v>
      </c>
      <c r="AM9" s="63">
        <v>7.1</v>
      </c>
      <c r="AN9" s="119">
        <v>4.0999999999999996</v>
      </c>
      <c r="AO9" s="120">
        <f t="shared" si="3"/>
        <v>415.98</v>
      </c>
    </row>
    <row r="10" spans="1:41" x14ac:dyDescent="0.2">
      <c r="A10" s="167" t="s">
        <v>273</v>
      </c>
      <c r="B10" s="47" t="s">
        <v>127</v>
      </c>
      <c r="C10" s="47" t="s">
        <v>190</v>
      </c>
      <c r="D10" s="47">
        <v>7</v>
      </c>
      <c r="E10" s="139"/>
      <c r="F10" s="49"/>
      <c r="G10" s="63">
        <v>35</v>
      </c>
      <c r="H10" s="87">
        <f t="shared" si="0"/>
        <v>1</v>
      </c>
      <c r="I10" s="63">
        <v>36</v>
      </c>
      <c r="J10" s="123">
        <v>38</v>
      </c>
      <c r="K10" s="87">
        <f t="shared" si="1"/>
        <v>2</v>
      </c>
      <c r="L10" s="124">
        <v>40</v>
      </c>
      <c r="M10" s="63">
        <v>41</v>
      </c>
      <c r="N10" s="87">
        <f t="shared" si="2"/>
        <v>2</v>
      </c>
      <c r="O10" s="63">
        <v>43</v>
      </c>
      <c r="P10" s="156">
        <v>1</v>
      </c>
      <c r="Q10" s="144">
        <v>17</v>
      </c>
      <c r="R10" s="144"/>
      <c r="S10" s="116">
        <v>441</v>
      </c>
      <c r="T10" s="63">
        <v>155</v>
      </c>
      <c r="U10" s="63">
        <v>4929</v>
      </c>
      <c r="V10" s="63">
        <v>38.4</v>
      </c>
      <c r="W10" s="63">
        <v>13.2</v>
      </c>
      <c r="X10" s="63">
        <v>0</v>
      </c>
      <c r="Y10" s="63">
        <v>30.7</v>
      </c>
      <c r="Z10" s="63">
        <v>274</v>
      </c>
      <c r="AA10" s="116">
        <v>84.9</v>
      </c>
      <c r="AB10" s="63">
        <v>591</v>
      </c>
      <c r="AC10" s="63">
        <v>7</v>
      </c>
      <c r="AD10" s="63">
        <v>28.6</v>
      </c>
      <c r="AE10" s="63">
        <v>0</v>
      </c>
      <c r="AF10" s="63">
        <v>0</v>
      </c>
      <c r="AG10" s="63">
        <v>0</v>
      </c>
      <c r="AH10" s="63">
        <v>0</v>
      </c>
      <c r="AI10" s="63">
        <v>0</v>
      </c>
      <c r="AJ10" s="116">
        <v>0</v>
      </c>
      <c r="AK10" s="63">
        <v>0</v>
      </c>
      <c r="AL10" s="118">
        <v>3.2</v>
      </c>
      <c r="AM10" s="63">
        <v>9</v>
      </c>
      <c r="AN10" s="119">
        <v>5</v>
      </c>
      <c r="AO10" s="120">
        <f t="shared" si="3"/>
        <v>435.06</v>
      </c>
    </row>
    <row r="11" spans="1:41" x14ac:dyDescent="0.2">
      <c r="A11" s="167" t="s">
        <v>274</v>
      </c>
      <c r="B11" s="47" t="s">
        <v>118</v>
      </c>
      <c r="C11" s="47" t="s">
        <v>17</v>
      </c>
      <c r="D11" s="47">
        <v>10</v>
      </c>
      <c r="E11" s="139" t="s">
        <v>499</v>
      </c>
      <c r="F11" s="49"/>
      <c r="G11" s="63">
        <v>12</v>
      </c>
      <c r="H11" s="87">
        <f t="shared" si="0"/>
        <v>-3</v>
      </c>
      <c r="I11" s="63">
        <v>9</v>
      </c>
      <c r="J11" s="123">
        <v>9</v>
      </c>
      <c r="K11" s="87">
        <f t="shared" si="1"/>
        <v>0</v>
      </c>
      <c r="L11" s="124">
        <v>9</v>
      </c>
      <c r="M11" s="63">
        <v>11</v>
      </c>
      <c r="N11" s="87">
        <f t="shared" si="2"/>
        <v>0</v>
      </c>
      <c r="O11" s="63">
        <v>11</v>
      </c>
      <c r="P11" s="156">
        <v>1</v>
      </c>
      <c r="Q11" s="144">
        <v>17</v>
      </c>
      <c r="R11" s="144"/>
      <c r="S11" s="116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116">
        <v>285</v>
      </c>
      <c r="AB11" s="63">
        <v>1322</v>
      </c>
      <c r="AC11" s="63">
        <v>11.7</v>
      </c>
      <c r="AD11" s="63">
        <v>114</v>
      </c>
      <c r="AE11" s="63">
        <v>67</v>
      </c>
      <c r="AF11" s="63">
        <v>49.6</v>
      </c>
      <c r="AG11" s="63">
        <v>460</v>
      </c>
      <c r="AH11" s="63">
        <v>2.1</v>
      </c>
      <c r="AI11" s="63">
        <v>22.7</v>
      </c>
      <c r="AJ11" s="116">
        <v>0</v>
      </c>
      <c r="AK11" s="63">
        <v>0</v>
      </c>
      <c r="AL11" s="118">
        <v>1.2</v>
      </c>
      <c r="AM11" s="63">
        <v>3.5</v>
      </c>
      <c r="AN11" s="119">
        <v>1.2</v>
      </c>
      <c r="AO11" s="120">
        <f t="shared" si="3"/>
        <v>261</v>
      </c>
    </row>
    <row r="12" spans="1:41" x14ac:dyDescent="0.2">
      <c r="A12" s="167" t="s">
        <v>275</v>
      </c>
      <c r="B12" s="47" t="s">
        <v>127</v>
      </c>
      <c r="C12" s="47" t="s">
        <v>183</v>
      </c>
      <c r="D12" s="47">
        <v>9</v>
      </c>
      <c r="E12" s="139"/>
      <c r="F12" s="49"/>
      <c r="G12" s="63">
        <v>66</v>
      </c>
      <c r="H12" s="87">
        <f t="shared" si="0"/>
        <v>-1</v>
      </c>
      <c r="I12" s="63">
        <v>65</v>
      </c>
      <c r="J12" s="123">
        <v>68</v>
      </c>
      <c r="K12" s="87">
        <f t="shared" si="1"/>
        <v>0</v>
      </c>
      <c r="L12" s="124">
        <v>68</v>
      </c>
      <c r="M12" s="63">
        <v>66</v>
      </c>
      <c r="N12" s="87">
        <f t="shared" si="2"/>
        <v>1</v>
      </c>
      <c r="O12" s="63">
        <v>67</v>
      </c>
      <c r="P12" s="156">
        <v>1</v>
      </c>
      <c r="Q12" s="144">
        <v>17</v>
      </c>
      <c r="R12" s="144"/>
      <c r="S12" s="116">
        <v>417</v>
      </c>
      <c r="T12" s="63">
        <v>175</v>
      </c>
      <c r="U12" s="63">
        <v>5051</v>
      </c>
      <c r="V12" s="63">
        <v>37.9</v>
      </c>
      <c r="W12" s="63">
        <v>13.3</v>
      </c>
      <c r="X12" s="63">
        <v>0</v>
      </c>
      <c r="Y12" s="63">
        <v>39.9</v>
      </c>
      <c r="Z12" s="63">
        <v>261</v>
      </c>
      <c r="AA12" s="116">
        <v>68.099999999999994</v>
      </c>
      <c r="AB12" s="63">
        <v>500</v>
      </c>
      <c r="AC12" s="63">
        <v>2</v>
      </c>
      <c r="AD12" s="63">
        <v>25.2</v>
      </c>
      <c r="AE12" s="63">
        <v>0</v>
      </c>
      <c r="AF12" s="63">
        <v>0</v>
      </c>
      <c r="AG12" s="63">
        <v>0</v>
      </c>
      <c r="AH12" s="63">
        <v>0</v>
      </c>
      <c r="AI12" s="63">
        <v>0</v>
      </c>
      <c r="AJ12" s="116">
        <v>0</v>
      </c>
      <c r="AK12" s="63">
        <v>0</v>
      </c>
      <c r="AL12" s="118">
        <v>3.2</v>
      </c>
      <c r="AM12" s="63">
        <v>5.5</v>
      </c>
      <c r="AN12" s="119">
        <v>3.3</v>
      </c>
      <c r="AO12" s="120">
        <f t="shared" si="3"/>
        <v>402.13999999999993</v>
      </c>
    </row>
    <row r="13" spans="1:41" x14ac:dyDescent="0.2">
      <c r="A13" s="167" t="s">
        <v>208</v>
      </c>
      <c r="B13" s="47" t="s">
        <v>129</v>
      </c>
      <c r="C13" s="47" t="s">
        <v>235</v>
      </c>
      <c r="D13" s="47">
        <v>8</v>
      </c>
      <c r="E13" s="139"/>
      <c r="F13" s="49"/>
      <c r="G13" s="63">
        <v>23</v>
      </c>
      <c r="H13" s="87">
        <f t="shared" si="0"/>
        <v>0</v>
      </c>
      <c r="I13" s="63">
        <v>23</v>
      </c>
      <c r="J13" s="123">
        <v>19</v>
      </c>
      <c r="K13" s="87">
        <f t="shared" si="1"/>
        <v>1</v>
      </c>
      <c r="L13" s="124">
        <v>20</v>
      </c>
      <c r="M13" s="63">
        <v>19</v>
      </c>
      <c r="N13" s="87">
        <f t="shared" si="2"/>
        <v>0</v>
      </c>
      <c r="O13" s="63">
        <v>19</v>
      </c>
      <c r="P13" s="156">
        <v>1</v>
      </c>
      <c r="Q13" s="144">
        <v>17</v>
      </c>
      <c r="R13" s="144"/>
      <c r="S13" s="116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116">
        <v>0</v>
      </c>
      <c r="AB13" s="63">
        <v>0</v>
      </c>
      <c r="AC13" s="63">
        <v>0</v>
      </c>
      <c r="AD13" s="63">
        <v>0</v>
      </c>
      <c r="AE13" s="63">
        <v>155</v>
      </c>
      <c r="AF13" s="63">
        <v>112</v>
      </c>
      <c r="AG13" s="63">
        <v>1280</v>
      </c>
      <c r="AH13" s="63">
        <v>7.7</v>
      </c>
      <c r="AI13" s="63">
        <v>73.599999999999994</v>
      </c>
      <c r="AJ13" s="116">
        <v>0</v>
      </c>
      <c r="AK13" s="63">
        <v>0</v>
      </c>
      <c r="AL13" s="118">
        <v>1.1000000000000001</v>
      </c>
      <c r="AM13" s="63">
        <v>1.1000000000000001</v>
      </c>
      <c r="AN13" s="119">
        <v>1.1000000000000001</v>
      </c>
      <c r="AO13" s="120">
        <f t="shared" si="3"/>
        <v>174.2</v>
      </c>
    </row>
    <row r="14" spans="1:41" x14ac:dyDescent="0.2">
      <c r="A14" s="167" t="s">
        <v>276</v>
      </c>
      <c r="B14" s="47" t="s">
        <v>118</v>
      </c>
      <c r="C14" s="47" t="s">
        <v>187</v>
      </c>
      <c r="D14" s="47">
        <v>13</v>
      </c>
      <c r="E14" s="139"/>
      <c r="F14" s="49"/>
      <c r="G14" s="63">
        <v>1</v>
      </c>
      <c r="H14" s="87">
        <f t="shared" si="0"/>
        <v>0</v>
      </c>
      <c r="I14" s="63">
        <v>1</v>
      </c>
      <c r="J14" s="123">
        <v>1</v>
      </c>
      <c r="K14" s="87">
        <f t="shared" si="1"/>
        <v>0</v>
      </c>
      <c r="L14" s="124">
        <v>1</v>
      </c>
      <c r="M14" s="63">
        <v>1</v>
      </c>
      <c r="N14" s="87">
        <f t="shared" si="2"/>
        <v>0</v>
      </c>
      <c r="O14" s="63">
        <v>1</v>
      </c>
      <c r="P14" s="156">
        <v>1</v>
      </c>
      <c r="Q14" s="144">
        <v>17</v>
      </c>
      <c r="R14" s="144"/>
      <c r="S14" s="116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116">
        <v>309</v>
      </c>
      <c r="AB14" s="63">
        <v>1375</v>
      </c>
      <c r="AC14" s="63">
        <v>12.2</v>
      </c>
      <c r="AD14" s="63">
        <v>103</v>
      </c>
      <c r="AE14" s="63">
        <v>150</v>
      </c>
      <c r="AF14" s="63">
        <v>118</v>
      </c>
      <c r="AG14" s="63">
        <v>1030</v>
      </c>
      <c r="AH14" s="63">
        <v>5.4</v>
      </c>
      <c r="AI14" s="63">
        <v>47.1</v>
      </c>
      <c r="AJ14" s="116">
        <v>0</v>
      </c>
      <c r="AK14" s="63">
        <v>0</v>
      </c>
      <c r="AL14" s="118">
        <v>2.6</v>
      </c>
      <c r="AM14" s="63">
        <v>2.5</v>
      </c>
      <c r="AN14" s="119">
        <v>1.3</v>
      </c>
      <c r="AO14" s="120">
        <f t="shared" si="3"/>
        <v>348.7</v>
      </c>
    </row>
    <row r="15" spans="1:41" x14ac:dyDescent="0.2">
      <c r="A15" s="167" t="s">
        <v>277</v>
      </c>
      <c r="B15" s="47" t="s">
        <v>121</v>
      </c>
      <c r="C15" s="47" t="s">
        <v>190</v>
      </c>
      <c r="D15" s="47">
        <v>7</v>
      </c>
      <c r="E15" s="139" t="s">
        <v>499</v>
      </c>
      <c r="F15" s="49"/>
      <c r="G15" s="63">
        <v>11</v>
      </c>
      <c r="H15" s="87">
        <f t="shared" si="0"/>
        <v>1</v>
      </c>
      <c r="I15" s="63">
        <v>12</v>
      </c>
      <c r="J15" s="123">
        <v>12</v>
      </c>
      <c r="K15" s="87">
        <f t="shared" si="1"/>
        <v>0</v>
      </c>
      <c r="L15" s="124">
        <v>12</v>
      </c>
      <c r="M15" s="63">
        <v>10</v>
      </c>
      <c r="N15" s="87">
        <f t="shared" si="2"/>
        <v>0</v>
      </c>
      <c r="O15" s="63">
        <v>10</v>
      </c>
      <c r="P15" s="156">
        <v>1</v>
      </c>
      <c r="Q15" s="144">
        <v>17</v>
      </c>
      <c r="R15" s="144"/>
      <c r="S15" s="116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116">
        <v>0</v>
      </c>
      <c r="AB15" s="63">
        <v>0</v>
      </c>
      <c r="AC15" s="63">
        <v>0</v>
      </c>
      <c r="AD15" s="63">
        <v>0</v>
      </c>
      <c r="AE15" s="63">
        <v>168</v>
      </c>
      <c r="AF15" s="63">
        <v>132</v>
      </c>
      <c r="AG15" s="63">
        <v>1576</v>
      </c>
      <c r="AH15" s="63">
        <v>10.5</v>
      </c>
      <c r="AI15" s="63">
        <v>78</v>
      </c>
      <c r="AJ15" s="116">
        <v>0</v>
      </c>
      <c r="AK15" s="63">
        <v>0</v>
      </c>
      <c r="AL15" s="118">
        <v>1.1000000000000001</v>
      </c>
      <c r="AM15" s="63">
        <v>2.2000000000000002</v>
      </c>
      <c r="AN15" s="119">
        <v>1.1000000000000001</v>
      </c>
      <c r="AO15" s="120">
        <f t="shared" si="3"/>
        <v>220.6</v>
      </c>
    </row>
    <row r="16" spans="1:41" x14ac:dyDescent="0.2">
      <c r="A16" s="167" t="s">
        <v>278</v>
      </c>
      <c r="B16" s="47" t="s">
        <v>118</v>
      </c>
      <c r="C16" s="47" t="s">
        <v>116</v>
      </c>
      <c r="D16" s="47">
        <v>7</v>
      </c>
      <c r="E16" s="139"/>
      <c r="F16" s="49"/>
      <c r="G16" s="63">
        <v>13</v>
      </c>
      <c r="H16" s="87">
        <f t="shared" si="0"/>
        <v>0</v>
      </c>
      <c r="I16" s="63">
        <v>13</v>
      </c>
      <c r="J16" s="123">
        <v>20</v>
      </c>
      <c r="K16" s="87">
        <f t="shared" si="1"/>
        <v>1</v>
      </c>
      <c r="L16" s="124">
        <v>21</v>
      </c>
      <c r="M16" s="63">
        <v>7</v>
      </c>
      <c r="N16" s="87">
        <f t="shared" si="2"/>
        <v>0</v>
      </c>
      <c r="O16" s="63">
        <v>7</v>
      </c>
      <c r="P16" s="156">
        <v>1</v>
      </c>
      <c r="Q16" s="144">
        <v>17</v>
      </c>
      <c r="R16" s="144"/>
      <c r="S16" s="116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116">
        <v>203</v>
      </c>
      <c r="AB16" s="63">
        <v>919</v>
      </c>
      <c r="AC16" s="63">
        <v>4.3</v>
      </c>
      <c r="AD16" s="63">
        <v>69.8</v>
      </c>
      <c r="AE16" s="63">
        <v>122</v>
      </c>
      <c r="AF16" s="63">
        <v>99.9</v>
      </c>
      <c r="AG16" s="63">
        <v>847</v>
      </c>
      <c r="AH16" s="63">
        <v>3.3</v>
      </c>
      <c r="AI16" s="63">
        <v>40.200000000000003</v>
      </c>
      <c r="AJ16" s="116">
        <v>0</v>
      </c>
      <c r="AK16" s="63">
        <v>0</v>
      </c>
      <c r="AL16" s="118">
        <v>1.1000000000000001</v>
      </c>
      <c r="AM16" s="63">
        <v>2.5</v>
      </c>
      <c r="AN16" s="119">
        <v>1.2</v>
      </c>
      <c r="AO16" s="120">
        <f t="shared" si="3"/>
        <v>221.99999999999997</v>
      </c>
    </row>
    <row r="17" spans="1:41" x14ac:dyDescent="0.2">
      <c r="A17" s="167" t="s">
        <v>279</v>
      </c>
      <c r="B17" s="47" t="s">
        <v>127</v>
      </c>
      <c r="C17" s="47" t="s">
        <v>192</v>
      </c>
      <c r="D17" s="47">
        <v>8</v>
      </c>
      <c r="E17" s="139"/>
      <c r="F17" s="49"/>
      <c r="G17" s="63">
        <v>49</v>
      </c>
      <c r="H17" s="87">
        <f t="shared" si="0"/>
        <v>0</v>
      </c>
      <c r="I17" s="63">
        <v>49</v>
      </c>
      <c r="J17" s="123">
        <v>53</v>
      </c>
      <c r="K17" s="87">
        <f t="shared" si="1"/>
        <v>-1</v>
      </c>
      <c r="L17" s="124">
        <v>52</v>
      </c>
      <c r="M17" s="63">
        <v>53</v>
      </c>
      <c r="N17" s="87">
        <f t="shared" si="2"/>
        <v>0</v>
      </c>
      <c r="O17" s="63">
        <v>53</v>
      </c>
      <c r="P17" s="156">
        <v>1</v>
      </c>
      <c r="Q17" s="144">
        <v>17</v>
      </c>
      <c r="R17" s="144"/>
      <c r="S17" s="116">
        <v>306</v>
      </c>
      <c r="T17" s="63">
        <v>154</v>
      </c>
      <c r="U17" s="63">
        <v>3493</v>
      </c>
      <c r="V17" s="63">
        <v>29.3</v>
      </c>
      <c r="W17" s="63">
        <v>10.1</v>
      </c>
      <c r="X17" s="63">
        <v>0</v>
      </c>
      <c r="Y17" s="63">
        <v>36.9</v>
      </c>
      <c r="Z17" s="63">
        <v>206</v>
      </c>
      <c r="AA17" s="116">
        <v>154</v>
      </c>
      <c r="AB17" s="63">
        <v>1126</v>
      </c>
      <c r="AC17" s="63">
        <v>6.9</v>
      </c>
      <c r="AD17" s="63">
        <v>58.6</v>
      </c>
      <c r="AE17" s="63">
        <v>0</v>
      </c>
      <c r="AF17" s="63">
        <v>0</v>
      </c>
      <c r="AG17" s="63">
        <v>0</v>
      </c>
      <c r="AH17" s="63">
        <v>0</v>
      </c>
      <c r="AI17" s="63">
        <v>0</v>
      </c>
      <c r="AJ17" s="116">
        <v>0</v>
      </c>
      <c r="AK17" s="63">
        <v>0</v>
      </c>
      <c r="AL17" s="118">
        <v>2.1</v>
      </c>
      <c r="AM17" s="63">
        <v>9.1</v>
      </c>
      <c r="AN17" s="119">
        <v>5.0999999999999996</v>
      </c>
      <c r="AO17" s="120">
        <f t="shared" si="3"/>
        <v>394.82000000000005</v>
      </c>
    </row>
    <row r="18" spans="1:41" x14ac:dyDescent="0.2">
      <c r="A18" s="167" t="s">
        <v>142</v>
      </c>
      <c r="B18" s="47" t="s">
        <v>118</v>
      </c>
      <c r="C18" s="47" t="s">
        <v>14</v>
      </c>
      <c r="D18" s="47">
        <v>6</v>
      </c>
      <c r="E18" s="139"/>
      <c r="F18" s="49"/>
      <c r="G18" s="63">
        <v>5</v>
      </c>
      <c r="H18" s="87">
        <f t="shared" si="0"/>
        <v>0</v>
      </c>
      <c r="I18" s="63">
        <v>5</v>
      </c>
      <c r="J18" s="123">
        <v>4</v>
      </c>
      <c r="K18" s="87">
        <f t="shared" si="1"/>
        <v>0</v>
      </c>
      <c r="L18" s="124">
        <v>4</v>
      </c>
      <c r="M18" s="63">
        <v>3</v>
      </c>
      <c r="N18" s="87">
        <f t="shared" si="2"/>
        <v>0</v>
      </c>
      <c r="O18" s="63">
        <v>3</v>
      </c>
      <c r="P18" s="156">
        <v>1</v>
      </c>
      <c r="Q18" s="144">
        <v>17</v>
      </c>
      <c r="R18" s="144"/>
      <c r="S18" s="116">
        <v>0</v>
      </c>
      <c r="T18" s="63">
        <v>0</v>
      </c>
      <c r="U18" s="63">
        <v>0</v>
      </c>
      <c r="V18" s="63">
        <v>0</v>
      </c>
      <c r="W18" s="63">
        <v>0</v>
      </c>
      <c r="X18" s="63">
        <v>0</v>
      </c>
      <c r="Y18" s="63">
        <v>0</v>
      </c>
      <c r="Z18" s="63">
        <v>0</v>
      </c>
      <c r="AA18" s="116">
        <v>250</v>
      </c>
      <c r="AB18" s="63">
        <v>1236</v>
      </c>
      <c r="AC18" s="63">
        <v>12.3</v>
      </c>
      <c r="AD18" s="63">
        <v>102</v>
      </c>
      <c r="AE18" s="63">
        <v>102</v>
      </c>
      <c r="AF18" s="63">
        <v>83.7</v>
      </c>
      <c r="AG18" s="63">
        <v>777</v>
      </c>
      <c r="AH18" s="63">
        <v>3.1</v>
      </c>
      <c r="AI18" s="63">
        <v>33.5</v>
      </c>
      <c r="AJ18" s="116">
        <v>0</v>
      </c>
      <c r="AK18" s="63">
        <v>0</v>
      </c>
      <c r="AL18" s="118">
        <v>2.4</v>
      </c>
      <c r="AM18" s="63">
        <v>2.4</v>
      </c>
      <c r="AN18" s="119">
        <v>1.2</v>
      </c>
      <c r="AO18" s="120">
        <f t="shared" si="3"/>
        <v>296.10000000000008</v>
      </c>
    </row>
    <row r="19" spans="1:41" x14ac:dyDescent="0.2">
      <c r="A19" s="167" t="s">
        <v>148</v>
      </c>
      <c r="B19" s="47" t="s">
        <v>118</v>
      </c>
      <c r="C19" s="47" t="s">
        <v>15</v>
      </c>
      <c r="D19" s="47">
        <v>13</v>
      </c>
      <c r="E19" s="139"/>
      <c r="F19" s="49"/>
      <c r="G19" s="63">
        <v>7</v>
      </c>
      <c r="H19" s="87">
        <f t="shared" si="0"/>
        <v>0</v>
      </c>
      <c r="I19" s="63">
        <v>7</v>
      </c>
      <c r="J19" s="123">
        <v>6</v>
      </c>
      <c r="K19" s="87">
        <f t="shared" si="1"/>
        <v>1</v>
      </c>
      <c r="L19" s="124">
        <v>7</v>
      </c>
      <c r="M19" s="63">
        <v>8</v>
      </c>
      <c r="N19" s="87">
        <f t="shared" si="2"/>
        <v>0</v>
      </c>
      <c r="O19" s="63">
        <v>8</v>
      </c>
      <c r="P19" s="156">
        <v>1</v>
      </c>
      <c r="Q19" s="144">
        <v>17</v>
      </c>
      <c r="R19" s="144"/>
      <c r="S19" s="116">
        <v>0</v>
      </c>
      <c r="T19" s="63">
        <v>0</v>
      </c>
      <c r="U19" s="63">
        <v>0</v>
      </c>
      <c r="V19" s="63">
        <v>0</v>
      </c>
      <c r="W19" s="63">
        <v>0</v>
      </c>
      <c r="X19" s="63">
        <v>0</v>
      </c>
      <c r="Y19" s="63">
        <v>0</v>
      </c>
      <c r="Z19" s="63">
        <v>0</v>
      </c>
      <c r="AA19" s="116">
        <v>249</v>
      </c>
      <c r="AB19" s="63">
        <v>1202</v>
      </c>
      <c r="AC19" s="63">
        <v>11.3</v>
      </c>
      <c r="AD19" s="63">
        <v>102</v>
      </c>
      <c r="AE19" s="63">
        <v>81.8</v>
      </c>
      <c r="AF19" s="63">
        <v>63.1</v>
      </c>
      <c r="AG19" s="63">
        <v>563</v>
      </c>
      <c r="AH19" s="63">
        <v>2.6</v>
      </c>
      <c r="AI19" s="63">
        <v>26.1</v>
      </c>
      <c r="AJ19" s="116">
        <v>0</v>
      </c>
      <c r="AK19" s="63">
        <v>0</v>
      </c>
      <c r="AL19" s="118">
        <v>1.1000000000000001</v>
      </c>
      <c r="AM19" s="63">
        <v>2.2999999999999998</v>
      </c>
      <c r="AN19" s="119">
        <v>1.1000000000000001</v>
      </c>
      <c r="AO19" s="120">
        <f t="shared" si="3"/>
        <v>259.90000000000003</v>
      </c>
    </row>
    <row r="20" spans="1:41" x14ac:dyDescent="0.2">
      <c r="A20" s="167" t="s">
        <v>280</v>
      </c>
      <c r="B20" s="47" t="s">
        <v>121</v>
      </c>
      <c r="C20" s="47" t="s">
        <v>193</v>
      </c>
      <c r="D20" s="47">
        <v>12</v>
      </c>
      <c r="E20" s="139" t="s">
        <v>499</v>
      </c>
      <c r="F20" s="49"/>
      <c r="G20" s="63">
        <v>17</v>
      </c>
      <c r="H20" s="87">
        <f t="shared" si="0"/>
        <v>0</v>
      </c>
      <c r="I20" s="63">
        <v>17</v>
      </c>
      <c r="J20" s="123">
        <v>17</v>
      </c>
      <c r="K20" s="87">
        <f t="shared" si="1"/>
        <v>0</v>
      </c>
      <c r="L20" s="124">
        <v>17</v>
      </c>
      <c r="M20" s="63">
        <v>12</v>
      </c>
      <c r="N20" s="87">
        <f t="shared" si="2"/>
        <v>0</v>
      </c>
      <c r="O20" s="63">
        <v>12</v>
      </c>
      <c r="P20" s="156">
        <v>1</v>
      </c>
      <c r="Q20" s="144">
        <v>17</v>
      </c>
      <c r="R20" s="144"/>
      <c r="S20" s="116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116">
        <v>0</v>
      </c>
      <c r="AB20" s="63">
        <v>0</v>
      </c>
      <c r="AC20" s="63">
        <v>0</v>
      </c>
      <c r="AD20" s="63">
        <v>0</v>
      </c>
      <c r="AE20" s="63">
        <v>169</v>
      </c>
      <c r="AF20" s="63">
        <v>122</v>
      </c>
      <c r="AG20" s="63">
        <v>1498</v>
      </c>
      <c r="AH20" s="63">
        <v>9.8000000000000007</v>
      </c>
      <c r="AI20" s="63">
        <v>72.7</v>
      </c>
      <c r="AJ20" s="116">
        <v>0</v>
      </c>
      <c r="AK20" s="63">
        <v>0</v>
      </c>
      <c r="AL20" s="118">
        <v>2.1</v>
      </c>
      <c r="AM20" s="63">
        <v>2.1</v>
      </c>
      <c r="AN20" s="119">
        <v>1.1000000000000001</v>
      </c>
      <c r="AO20" s="120">
        <f t="shared" si="3"/>
        <v>210.60000000000002</v>
      </c>
    </row>
    <row r="21" spans="1:41" x14ac:dyDescent="0.2">
      <c r="A21" s="167" t="s">
        <v>130</v>
      </c>
      <c r="B21" s="47" t="s">
        <v>129</v>
      </c>
      <c r="C21" s="47" t="s">
        <v>16</v>
      </c>
      <c r="D21" s="47">
        <v>12</v>
      </c>
      <c r="E21" s="139"/>
      <c r="F21" s="49"/>
      <c r="G21" s="63">
        <v>15</v>
      </c>
      <c r="H21" s="87">
        <f t="shared" si="0"/>
        <v>-1</v>
      </c>
      <c r="I21" s="63">
        <v>14</v>
      </c>
      <c r="J21" s="123">
        <v>15</v>
      </c>
      <c r="K21" s="87">
        <f t="shared" si="1"/>
        <v>0</v>
      </c>
      <c r="L21" s="124">
        <v>15</v>
      </c>
      <c r="M21" s="63">
        <v>14</v>
      </c>
      <c r="N21" s="87">
        <f t="shared" si="2"/>
        <v>0</v>
      </c>
      <c r="O21" s="63">
        <v>14</v>
      </c>
      <c r="P21" s="156">
        <v>1</v>
      </c>
      <c r="Q21" s="144">
        <v>17</v>
      </c>
      <c r="R21" s="144"/>
      <c r="S21" s="116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116">
        <v>0</v>
      </c>
      <c r="AB21" s="63">
        <v>0</v>
      </c>
      <c r="AC21" s="63">
        <v>0</v>
      </c>
      <c r="AD21" s="63">
        <v>0</v>
      </c>
      <c r="AE21" s="63">
        <v>168</v>
      </c>
      <c r="AF21" s="63">
        <v>134</v>
      </c>
      <c r="AG21" s="63">
        <v>1664</v>
      </c>
      <c r="AH21" s="63">
        <v>12.6</v>
      </c>
      <c r="AI21" s="63">
        <v>89.5</v>
      </c>
      <c r="AJ21" s="116">
        <v>0</v>
      </c>
      <c r="AK21" s="63">
        <v>0</v>
      </c>
      <c r="AL21" s="118">
        <v>2.5</v>
      </c>
      <c r="AM21" s="63">
        <v>1.3</v>
      </c>
      <c r="AN21" s="119">
        <v>0</v>
      </c>
      <c r="AO21" s="120">
        <f t="shared" si="3"/>
        <v>247</v>
      </c>
    </row>
    <row r="22" spans="1:41" x14ac:dyDescent="0.2">
      <c r="A22" s="167" t="s">
        <v>281</v>
      </c>
      <c r="B22" s="47" t="s">
        <v>121</v>
      </c>
      <c r="C22" s="47" t="s">
        <v>116</v>
      </c>
      <c r="D22" s="47">
        <v>7</v>
      </c>
      <c r="E22" s="139"/>
      <c r="F22" s="49"/>
      <c r="G22" s="63">
        <v>26</v>
      </c>
      <c r="H22" s="87">
        <f t="shared" si="0"/>
        <v>1</v>
      </c>
      <c r="I22" s="63">
        <v>27</v>
      </c>
      <c r="J22" s="123">
        <v>33</v>
      </c>
      <c r="K22" s="87">
        <f t="shared" si="1"/>
        <v>0</v>
      </c>
      <c r="L22" s="124">
        <v>33</v>
      </c>
      <c r="M22" s="63">
        <v>22</v>
      </c>
      <c r="N22" s="87">
        <f t="shared" si="2"/>
        <v>0</v>
      </c>
      <c r="O22" s="63">
        <v>22</v>
      </c>
      <c r="P22" s="156">
        <v>1</v>
      </c>
      <c r="Q22" s="144">
        <v>17</v>
      </c>
      <c r="R22" s="144"/>
      <c r="S22" s="116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116">
        <v>0</v>
      </c>
      <c r="AB22" s="63">
        <v>0</v>
      </c>
      <c r="AC22" s="63">
        <v>0</v>
      </c>
      <c r="AD22" s="63">
        <v>0</v>
      </c>
      <c r="AE22" s="63">
        <v>170</v>
      </c>
      <c r="AF22" s="63">
        <v>116</v>
      </c>
      <c r="AG22" s="63">
        <v>1320</v>
      </c>
      <c r="AH22" s="63">
        <v>7.7</v>
      </c>
      <c r="AI22" s="63">
        <v>69.599999999999994</v>
      </c>
      <c r="AJ22" s="116">
        <v>0</v>
      </c>
      <c r="AK22" s="63">
        <v>0</v>
      </c>
      <c r="AL22" s="118">
        <v>0</v>
      </c>
      <c r="AM22" s="63">
        <v>2.2000000000000002</v>
      </c>
      <c r="AN22" s="119">
        <v>1.1000000000000001</v>
      </c>
      <c r="AO22" s="120">
        <f t="shared" si="3"/>
        <v>176</v>
      </c>
    </row>
    <row r="23" spans="1:41" x14ac:dyDescent="0.2">
      <c r="A23" s="167" t="s">
        <v>282</v>
      </c>
      <c r="B23" s="47" t="s">
        <v>121</v>
      </c>
      <c r="C23" s="47" t="s">
        <v>196</v>
      </c>
      <c r="D23" s="47">
        <v>7</v>
      </c>
      <c r="E23" s="139" t="s">
        <v>499</v>
      </c>
      <c r="F23" s="49"/>
      <c r="G23" s="63">
        <v>21</v>
      </c>
      <c r="H23" s="87">
        <f t="shared" si="0"/>
        <v>-1</v>
      </c>
      <c r="I23" s="63">
        <v>20</v>
      </c>
      <c r="J23" s="123">
        <v>22</v>
      </c>
      <c r="K23" s="87">
        <f t="shared" si="1"/>
        <v>1</v>
      </c>
      <c r="L23" s="124">
        <v>23</v>
      </c>
      <c r="M23" s="63">
        <v>16</v>
      </c>
      <c r="N23" s="87">
        <f t="shared" si="2"/>
        <v>1</v>
      </c>
      <c r="O23" s="63">
        <v>17</v>
      </c>
      <c r="P23" s="156">
        <v>1</v>
      </c>
      <c r="Q23" s="144">
        <v>17</v>
      </c>
      <c r="R23" s="144"/>
      <c r="S23" s="116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116">
        <v>1.9</v>
      </c>
      <c r="AB23" s="63">
        <v>11.6</v>
      </c>
      <c r="AC23" s="63">
        <v>0</v>
      </c>
      <c r="AD23" s="63">
        <v>1</v>
      </c>
      <c r="AE23" s="63">
        <v>140</v>
      </c>
      <c r="AF23" s="63">
        <v>91.7</v>
      </c>
      <c r="AG23" s="63">
        <v>1348</v>
      </c>
      <c r="AH23" s="63">
        <v>10.5</v>
      </c>
      <c r="AI23" s="63">
        <v>71.099999999999994</v>
      </c>
      <c r="AJ23" s="116">
        <v>0</v>
      </c>
      <c r="AK23" s="63">
        <v>0</v>
      </c>
      <c r="AL23" s="118">
        <v>1.9</v>
      </c>
      <c r="AM23" s="63">
        <v>1.9</v>
      </c>
      <c r="AN23" s="119">
        <v>0.9</v>
      </c>
      <c r="AO23" s="120">
        <f t="shared" si="3"/>
        <v>200.96</v>
      </c>
    </row>
    <row r="24" spans="1:41" x14ac:dyDescent="0.2">
      <c r="A24" s="167" t="s">
        <v>283</v>
      </c>
      <c r="B24" s="47" t="s">
        <v>118</v>
      </c>
      <c r="C24" s="47" t="s">
        <v>181</v>
      </c>
      <c r="D24" s="47">
        <v>14</v>
      </c>
      <c r="E24" s="139"/>
      <c r="F24" s="49"/>
      <c r="G24" s="63">
        <v>10</v>
      </c>
      <c r="H24" s="87">
        <f t="shared" si="0"/>
        <v>1</v>
      </c>
      <c r="I24" s="63">
        <v>11</v>
      </c>
      <c r="J24" s="123">
        <v>8</v>
      </c>
      <c r="K24" s="87">
        <f t="shared" si="1"/>
        <v>0</v>
      </c>
      <c r="L24" s="124">
        <v>8</v>
      </c>
      <c r="M24" s="63">
        <v>15</v>
      </c>
      <c r="N24" s="87">
        <f t="shared" si="2"/>
        <v>0</v>
      </c>
      <c r="O24" s="63">
        <v>15</v>
      </c>
      <c r="P24" s="156">
        <v>1</v>
      </c>
      <c r="Q24" s="144">
        <v>17</v>
      </c>
      <c r="R24" s="144"/>
      <c r="S24" s="116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116">
        <v>291</v>
      </c>
      <c r="AB24" s="63">
        <v>1509</v>
      </c>
      <c r="AC24" s="63">
        <v>14.2</v>
      </c>
      <c r="AD24" s="63">
        <v>136</v>
      </c>
      <c r="AE24" s="63">
        <v>50.5</v>
      </c>
      <c r="AF24" s="63">
        <v>40.299999999999997</v>
      </c>
      <c r="AG24" s="63">
        <v>357</v>
      </c>
      <c r="AH24" s="63">
        <v>1.7</v>
      </c>
      <c r="AI24" s="63">
        <v>10.3</v>
      </c>
      <c r="AJ24" s="116">
        <v>0</v>
      </c>
      <c r="AK24" s="63">
        <v>0</v>
      </c>
      <c r="AL24" s="118">
        <v>1.1000000000000001</v>
      </c>
      <c r="AM24" s="63">
        <v>3</v>
      </c>
      <c r="AN24" s="119">
        <v>1</v>
      </c>
      <c r="AO24" s="120">
        <f t="shared" si="3"/>
        <v>282.2</v>
      </c>
    </row>
    <row r="25" spans="1:41" x14ac:dyDescent="0.2">
      <c r="A25" s="167" t="s">
        <v>284</v>
      </c>
      <c r="B25" s="47" t="s">
        <v>118</v>
      </c>
      <c r="C25" s="47" t="s">
        <v>184</v>
      </c>
      <c r="D25" s="47">
        <v>9</v>
      </c>
      <c r="E25" s="139"/>
      <c r="F25" s="49"/>
      <c r="G25" s="63">
        <v>14</v>
      </c>
      <c r="H25" s="87">
        <f t="shared" si="0"/>
        <v>1</v>
      </c>
      <c r="I25" s="63">
        <v>15</v>
      </c>
      <c r="J25" s="123">
        <v>14</v>
      </c>
      <c r="K25" s="87">
        <f t="shared" si="1"/>
        <v>0</v>
      </c>
      <c r="L25" s="124">
        <v>14</v>
      </c>
      <c r="M25" s="63">
        <v>20</v>
      </c>
      <c r="N25" s="87">
        <f t="shared" si="2"/>
        <v>1</v>
      </c>
      <c r="O25" s="63">
        <v>21</v>
      </c>
      <c r="P25" s="156">
        <v>1</v>
      </c>
      <c r="Q25" s="144">
        <v>17</v>
      </c>
      <c r="R25" s="144"/>
      <c r="S25" s="116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116">
        <v>279</v>
      </c>
      <c r="AB25" s="63">
        <v>1215</v>
      </c>
      <c r="AC25" s="63">
        <v>11.1</v>
      </c>
      <c r="AD25" s="63">
        <v>93.2</v>
      </c>
      <c r="AE25" s="63">
        <v>54.4</v>
      </c>
      <c r="AF25" s="63">
        <v>43.8</v>
      </c>
      <c r="AG25" s="63">
        <v>390</v>
      </c>
      <c r="AH25" s="63">
        <v>0.9</v>
      </c>
      <c r="AI25" s="63">
        <v>15.2</v>
      </c>
      <c r="AJ25" s="116">
        <v>0</v>
      </c>
      <c r="AK25" s="63">
        <v>0</v>
      </c>
      <c r="AL25" s="118">
        <v>1.1000000000000001</v>
      </c>
      <c r="AM25" s="63">
        <v>2.2000000000000002</v>
      </c>
      <c r="AN25" s="119">
        <v>1.1000000000000001</v>
      </c>
      <c r="AO25" s="120">
        <f t="shared" si="3"/>
        <v>232.5</v>
      </c>
    </row>
    <row r="26" spans="1:41" x14ac:dyDescent="0.2">
      <c r="A26" s="167" t="s">
        <v>205</v>
      </c>
      <c r="B26" s="47" t="s">
        <v>129</v>
      </c>
      <c r="C26" s="47" t="s">
        <v>11</v>
      </c>
      <c r="D26" s="47">
        <v>6</v>
      </c>
      <c r="E26" s="139"/>
      <c r="F26" s="49"/>
      <c r="G26" s="63">
        <v>36</v>
      </c>
      <c r="H26" s="87">
        <f t="shared" si="0"/>
        <v>1</v>
      </c>
      <c r="I26" s="63">
        <v>37</v>
      </c>
      <c r="J26" s="123">
        <v>25</v>
      </c>
      <c r="K26" s="87">
        <f t="shared" si="1"/>
        <v>0</v>
      </c>
      <c r="L26" s="124">
        <v>25</v>
      </c>
      <c r="M26" s="63">
        <v>26</v>
      </c>
      <c r="N26" s="87">
        <f t="shared" si="2"/>
        <v>0</v>
      </c>
      <c r="O26" s="63">
        <v>26</v>
      </c>
      <c r="P26" s="156">
        <v>1</v>
      </c>
      <c r="Q26" s="144">
        <v>17</v>
      </c>
      <c r="R26" s="144"/>
      <c r="S26" s="116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116">
        <v>0</v>
      </c>
      <c r="AB26" s="63">
        <v>0</v>
      </c>
      <c r="AC26" s="63">
        <v>0</v>
      </c>
      <c r="AD26" s="63">
        <v>0</v>
      </c>
      <c r="AE26" s="63">
        <v>129</v>
      </c>
      <c r="AF26" s="63">
        <v>93.3</v>
      </c>
      <c r="AG26" s="63">
        <v>1260</v>
      </c>
      <c r="AH26" s="63">
        <v>9.6</v>
      </c>
      <c r="AI26" s="63">
        <v>62.2</v>
      </c>
      <c r="AJ26" s="116">
        <v>0</v>
      </c>
      <c r="AK26" s="63">
        <v>0</v>
      </c>
      <c r="AL26" s="118">
        <v>1</v>
      </c>
      <c r="AM26" s="63">
        <v>1</v>
      </c>
      <c r="AN26" s="119">
        <v>0</v>
      </c>
      <c r="AO26" s="120">
        <f t="shared" si="3"/>
        <v>185.6</v>
      </c>
    </row>
    <row r="27" spans="1:41" x14ac:dyDescent="0.2">
      <c r="A27" s="167" t="s">
        <v>133</v>
      </c>
      <c r="B27" s="47" t="s">
        <v>121</v>
      </c>
      <c r="C27" s="47" t="s">
        <v>15</v>
      </c>
      <c r="D27" s="47">
        <v>13</v>
      </c>
      <c r="E27" s="139"/>
      <c r="F27" s="49"/>
      <c r="G27" s="63">
        <v>8</v>
      </c>
      <c r="H27" s="87">
        <f t="shared" si="0"/>
        <v>0</v>
      </c>
      <c r="I27" s="63">
        <v>8</v>
      </c>
      <c r="J27" s="123">
        <v>10</v>
      </c>
      <c r="K27" s="87">
        <f t="shared" si="1"/>
        <v>0</v>
      </c>
      <c r="L27" s="124">
        <v>10</v>
      </c>
      <c r="M27" s="63">
        <v>4</v>
      </c>
      <c r="N27" s="87">
        <f t="shared" si="2"/>
        <v>0</v>
      </c>
      <c r="O27" s="63">
        <v>4</v>
      </c>
      <c r="P27" s="156">
        <v>1</v>
      </c>
      <c r="Q27" s="144">
        <v>17</v>
      </c>
      <c r="R27" s="144"/>
      <c r="S27" s="116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116">
        <v>0</v>
      </c>
      <c r="AB27" s="63">
        <v>0</v>
      </c>
      <c r="AC27" s="63">
        <v>0</v>
      </c>
      <c r="AD27" s="63">
        <v>0</v>
      </c>
      <c r="AE27" s="63">
        <v>173</v>
      </c>
      <c r="AF27" s="63">
        <v>118</v>
      </c>
      <c r="AG27" s="63">
        <v>1414</v>
      </c>
      <c r="AH27" s="63">
        <v>15</v>
      </c>
      <c r="AI27" s="63">
        <v>68.5</v>
      </c>
      <c r="AJ27" s="116">
        <v>0</v>
      </c>
      <c r="AK27" s="63">
        <v>0</v>
      </c>
      <c r="AL27" s="118">
        <v>2.1</v>
      </c>
      <c r="AM27" s="63">
        <v>2.1</v>
      </c>
      <c r="AN27" s="119">
        <v>1</v>
      </c>
      <c r="AO27" s="120">
        <f t="shared" si="3"/>
        <v>233.6</v>
      </c>
    </row>
    <row r="28" spans="1:41" x14ac:dyDescent="0.2">
      <c r="A28" s="167" t="s">
        <v>285</v>
      </c>
      <c r="B28" s="47" t="s">
        <v>121</v>
      </c>
      <c r="C28" s="47" t="s">
        <v>184</v>
      </c>
      <c r="D28" s="47">
        <v>9</v>
      </c>
      <c r="E28" s="139"/>
      <c r="F28" s="49"/>
      <c r="G28" s="63">
        <v>27</v>
      </c>
      <c r="H28" s="87">
        <f t="shared" si="0"/>
        <v>-1</v>
      </c>
      <c r="I28" s="63">
        <v>26</v>
      </c>
      <c r="J28" s="123">
        <v>27</v>
      </c>
      <c r="K28" s="87">
        <f t="shared" si="1"/>
        <v>-1</v>
      </c>
      <c r="L28" s="124">
        <v>26</v>
      </c>
      <c r="M28" s="63">
        <v>27</v>
      </c>
      <c r="N28" s="87">
        <f t="shared" si="2"/>
        <v>0</v>
      </c>
      <c r="O28" s="63">
        <v>27</v>
      </c>
      <c r="P28" s="156">
        <v>1</v>
      </c>
      <c r="Q28" s="144">
        <v>17</v>
      </c>
      <c r="R28" s="144"/>
      <c r="S28" s="116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116">
        <v>0</v>
      </c>
      <c r="AB28" s="63">
        <v>0</v>
      </c>
      <c r="AC28" s="63">
        <v>0</v>
      </c>
      <c r="AD28" s="63">
        <v>0</v>
      </c>
      <c r="AE28" s="63">
        <v>159</v>
      </c>
      <c r="AF28" s="63">
        <v>103</v>
      </c>
      <c r="AG28" s="63">
        <v>1435</v>
      </c>
      <c r="AH28" s="63">
        <v>9</v>
      </c>
      <c r="AI28" s="63">
        <v>72.8</v>
      </c>
      <c r="AJ28" s="116">
        <v>0</v>
      </c>
      <c r="AK28" s="63">
        <v>0</v>
      </c>
      <c r="AL28" s="118">
        <v>1</v>
      </c>
      <c r="AM28" s="63">
        <v>2</v>
      </c>
      <c r="AN28" s="119">
        <v>1</v>
      </c>
      <c r="AO28" s="120">
        <f t="shared" si="3"/>
        <v>197.5</v>
      </c>
    </row>
    <row r="29" spans="1:41" x14ac:dyDescent="0.2">
      <c r="A29" s="167" t="s">
        <v>210</v>
      </c>
      <c r="B29" s="47" t="s">
        <v>127</v>
      </c>
      <c r="C29" s="47" t="s">
        <v>16</v>
      </c>
      <c r="D29" s="47">
        <v>12</v>
      </c>
      <c r="E29" s="139"/>
      <c r="F29" s="49"/>
      <c r="G29" s="63">
        <v>29</v>
      </c>
      <c r="H29" s="87">
        <f t="shared" si="0"/>
        <v>0</v>
      </c>
      <c r="I29" s="63">
        <v>29</v>
      </c>
      <c r="J29" s="123">
        <v>24</v>
      </c>
      <c r="K29" s="87">
        <f t="shared" si="1"/>
        <v>0</v>
      </c>
      <c r="L29" s="124">
        <v>24</v>
      </c>
      <c r="M29" s="63">
        <v>25</v>
      </c>
      <c r="N29" s="87">
        <f t="shared" si="2"/>
        <v>0</v>
      </c>
      <c r="O29" s="63">
        <v>25</v>
      </c>
      <c r="P29" s="156">
        <v>1</v>
      </c>
      <c r="Q29" s="144">
        <v>17</v>
      </c>
      <c r="R29" s="144"/>
      <c r="S29" s="116">
        <v>464</v>
      </c>
      <c r="T29" s="63">
        <v>160</v>
      </c>
      <c r="U29" s="63">
        <v>5547</v>
      </c>
      <c r="V29" s="63">
        <v>44</v>
      </c>
      <c r="W29" s="63">
        <v>6.9</v>
      </c>
      <c r="X29" s="63">
        <v>0</v>
      </c>
      <c r="Y29" s="63">
        <v>29.7</v>
      </c>
      <c r="Z29" s="63">
        <v>297</v>
      </c>
      <c r="AA29" s="116">
        <v>51</v>
      </c>
      <c r="AB29" s="63">
        <v>305</v>
      </c>
      <c r="AC29" s="63">
        <v>2.9</v>
      </c>
      <c r="AD29" s="63">
        <v>15.7</v>
      </c>
      <c r="AE29" s="63">
        <v>0</v>
      </c>
      <c r="AF29" s="63">
        <v>0</v>
      </c>
      <c r="AG29" s="63">
        <v>0</v>
      </c>
      <c r="AH29" s="63">
        <v>0</v>
      </c>
      <c r="AI29" s="63">
        <v>0</v>
      </c>
      <c r="AJ29" s="116">
        <v>0</v>
      </c>
      <c r="AK29" s="63">
        <v>0</v>
      </c>
      <c r="AL29" s="118">
        <v>3</v>
      </c>
      <c r="AM29" s="63">
        <v>5.9</v>
      </c>
      <c r="AN29" s="119">
        <v>2.9</v>
      </c>
      <c r="AO29" s="120">
        <f t="shared" si="3"/>
        <v>439.08</v>
      </c>
    </row>
    <row r="30" spans="1:41" x14ac:dyDescent="0.2">
      <c r="A30" s="167" t="s">
        <v>286</v>
      </c>
      <c r="B30" s="47" t="s">
        <v>118</v>
      </c>
      <c r="C30" s="47" t="s">
        <v>200</v>
      </c>
      <c r="D30" s="47">
        <v>13</v>
      </c>
      <c r="E30" s="139"/>
      <c r="F30" s="49"/>
      <c r="G30" s="63">
        <v>6</v>
      </c>
      <c r="H30" s="87">
        <f t="shared" si="0"/>
        <v>0</v>
      </c>
      <c r="I30" s="63">
        <v>6</v>
      </c>
      <c r="J30" s="123">
        <v>7</v>
      </c>
      <c r="K30" s="87">
        <f t="shared" si="1"/>
        <v>-1</v>
      </c>
      <c r="L30" s="124">
        <v>6</v>
      </c>
      <c r="M30" s="63">
        <v>17</v>
      </c>
      <c r="N30" s="87">
        <f t="shared" si="2"/>
        <v>-1</v>
      </c>
      <c r="O30" s="63">
        <v>16</v>
      </c>
      <c r="P30" s="156">
        <v>1</v>
      </c>
      <c r="Q30" s="144">
        <v>17</v>
      </c>
      <c r="R30" s="144"/>
      <c r="S30" s="116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116">
        <v>304</v>
      </c>
      <c r="AB30" s="63">
        <v>1513</v>
      </c>
      <c r="AC30" s="63">
        <v>12.7</v>
      </c>
      <c r="AD30" s="63">
        <v>126</v>
      </c>
      <c r="AE30" s="63">
        <v>43.9</v>
      </c>
      <c r="AF30" s="63">
        <v>37.4</v>
      </c>
      <c r="AG30" s="63">
        <v>327</v>
      </c>
      <c r="AH30" s="63">
        <v>1.2</v>
      </c>
      <c r="AI30" s="63">
        <v>15.7</v>
      </c>
      <c r="AJ30" s="116">
        <v>0</v>
      </c>
      <c r="AK30" s="63">
        <v>0</v>
      </c>
      <c r="AL30" s="118">
        <v>1.1000000000000001</v>
      </c>
      <c r="AM30" s="63">
        <v>2.1</v>
      </c>
      <c r="AN30" s="119">
        <v>1</v>
      </c>
      <c r="AO30" s="120">
        <f t="shared" si="3"/>
        <v>267.59999999999997</v>
      </c>
    </row>
    <row r="31" spans="1:41" x14ac:dyDescent="0.2">
      <c r="A31" s="167" t="s">
        <v>287</v>
      </c>
      <c r="B31" s="47" t="s">
        <v>121</v>
      </c>
      <c r="C31" s="47" t="s">
        <v>183</v>
      </c>
      <c r="D31" s="47">
        <v>9</v>
      </c>
      <c r="E31" s="139"/>
      <c r="F31" s="49"/>
      <c r="G31" s="63">
        <v>19</v>
      </c>
      <c r="H31" s="87">
        <f t="shared" si="0"/>
        <v>2</v>
      </c>
      <c r="I31" s="63">
        <v>21</v>
      </c>
      <c r="J31" s="123">
        <v>16</v>
      </c>
      <c r="K31" s="87">
        <f t="shared" si="1"/>
        <v>0</v>
      </c>
      <c r="L31" s="124">
        <v>16</v>
      </c>
      <c r="M31" s="63">
        <v>18</v>
      </c>
      <c r="N31" s="87">
        <f t="shared" si="2"/>
        <v>0</v>
      </c>
      <c r="O31" s="63">
        <v>18</v>
      </c>
      <c r="P31" s="156">
        <v>1</v>
      </c>
      <c r="Q31" s="144">
        <v>17</v>
      </c>
      <c r="R31" s="144"/>
      <c r="S31" s="116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116">
        <v>0</v>
      </c>
      <c r="AB31" s="63">
        <v>0</v>
      </c>
      <c r="AC31" s="63">
        <v>0</v>
      </c>
      <c r="AD31" s="63">
        <v>0</v>
      </c>
      <c r="AE31" s="63">
        <v>144</v>
      </c>
      <c r="AF31" s="63">
        <v>93.6</v>
      </c>
      <c r="AG31" s="63">
        <v>1537</v>
      </c>
      <c r="AH31" s="63">
        <v>11.3</v>
      </c>
      <c r="AI31" s="63">
        <v>66</v>
      </c>
      <c r="AJ31" s="116">
        <v>0</v>
      </c>
      <c r="AK31" s="63">
        <v>0</v>
      </c>
      <c r="AL31" s="118">
        <v>1</v>
      </c>
      <c r="AM31" s="63">
        <v>2</v>
      </c>
      <c r="AN31" s="119">
        <v>1</v>
      </c>
      <c r="AO31" s="120">
        <f t="shared" si="3"/>
        <v>221.5</v>
      </c>
    </row>
    <row r="32" spans="1:41" x14ac:dyDescent="0.2">
      <c r="A32" s="167" t="s">
        <v>288</v>
      </c>
      <c r="B32" s="47" t="s">
        <v>118</v>
      </c>
      <c r="C32" s="47" t="s">
        <v>188</v>
      </c>
      <c r="D32" s="47">
        <v>13</v>
      </c>
      <c r="E32" s="139"/>
      <c r="F32" s="49"/>
      <c r="G32" s="63">
        <v>4</v>
      </c>
      <c r="H32" s="87">
        <f t="shared" si="0"/>
        <v>0</v>
      </c>
      <c r="I32" s="63">
        <v>4</v>
      </c>
      <c r="J32" s="123">
        <v>3</v>
      </c>
      <c r="K32" s="87">
        <f t="shared" si="1"/>
        <v>0</v>
      </c>
      <c r="L32" s="124">
        <v>3</v>
      </c>
      <c r="M32" s="63">
        <v>6</v>
      </c>
      <c r="N32" s="87">
        <f t="shared" si="2"/>
        <v>0</v>
      </c>
      <c r="O32" s="63">
        <v>6</v>
      </c>
      <c r="P32" s="156">
        <v>1</v>
      </c>
      <c r="Q32" s="144">
        <v>17</v>
      </c>
      <c r="R32" s="144"/>
      <c r="S32" s="116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116">
        <v>329</v>
      </c>
      <c r="AB32" s="63">
        <v>1573</v>
      </c>
      <c r="AC32" s="63">
        <v>15.4</v>
      </c>
      <c r="AD32" s="63">
        <v>136</v>
      </c>
      <c r="AE32" s="63">
        <v>17.100000000000001</v>
      </c>
      <c r="AF32" s="63">
        <v>14.3</v>
      </c>
      <c r="AG32" s="63">
        <v>100</v>
      </c>
      <c r="AH32" s="63">
        <v>0.8</v>
      </c>
      <c r="AI32" s="63">
        <v>4.2</v>
      </c>
      <c r="AJ32" s="116">
        <v>0</v>
      </c>
      <c r="AK32" s="63">
        <v>0</v>
      </c>
      <c r="AL32" s="118">
        <v>1</v>
      </c>
      <c r="AM32" s="63">
        <v>2.9</v>
      </c>
      <c r="AN32" s="119">
        <v>1</v>
      </c>
      <c r="AO32" s="120">
        <f t="shared" si="3"/>
        <v>264.50000000000006</v>
      </c>
    </row>
    <row r="33" spans="1:41" x14ac:dyDescent="0.2">
      <c r="A33" s="167" t="s">
        <v>120</v>
      </c>
      <c r="B33" s="47" t="s">
        <v>121</v>
      </c>
      <c r="C33" s="47" t="s">
        <v>188</v>
      </c>
      <c r="D33" s="47">
        <v>13</v>
      </c>
      <c r="E33" s="139" t="s">
        <v>499</v>
      </c>
      <c r="F33" s="49"/>
      <c r="G33" s="63">
        <v>22</v>
      </c>
      <c r="H33" s="87">
        <f t="shared" si="0"/>
        <v>0</v>
      </c>
      <c r="I33" s="63">
        <v>22</v>
      </c>
      <c r="J33" s="123">
        <v>21</v>
      </c>
      <c r="K33" s="87">
        <f t="shared" si="1"/>
        <v>-2</v>
      </c>
      <c r="L33" s="124">
        <v>19</v>
      </c>
      <c r="M33" s="63">
        <v>21</v>
      </c>
      <c r="N33" s="87">
        <f t="shared" si="2"/>
        <v>-1</v>
      </c>
      <c r="O33" s="63">
        <v>20</v>
      </c>
      <c r="P33" s="156">
        <v>1</v>
      </c>
      <c r="Q33" s="144">
        <v>17</v>
      </c>
      <c r="R33" s="144"/>
      <c r="S33" s="116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116">
        <v>0</v>
      </c>
      <c r="AB33" s="63">
        <v>0</v>
      </c>
      <c r="AC33" s="63">
        <v>0</v>
      </c>
      <c r="AD33" s="63">
        <v>0</v>
      </c>
      <c r="AE33" s="63">
        <v>130</v>
      </c>
      <c r="AF33" s="63">
        <v>90.8</v>
      </c>
      <c r="AG33" s="63">
        <v>1409</v>
      </c>
      <c r="AH33" s="63">
        <v>10.7</v>
      </c>
      <c r="AI33" s="63">
        <v>67.400000000000006</v>
      </c>
      <c r="AJ33" s="116">
        <v>0</v>
      </c>
      <c r="AK33" s="63">
        <v>0</v>
      </c>
      <c r="AL33" s="118">
        <v>0.9</v>
      </c>
      <c r="AM33" s="63">
        <v>1.9</v>
      </c>
      <c r="AN33" s="119">
        <v>0.9</v>
      </c>
      <c r="AO33" s="120">
        <f t="shared" si="3"/>
        <v>205.1</v>
      </c>
    </row>
    <row r="34" spans="1:41" x14ac:dyDescent="0.2">
      <c r="A34" s="167" t="s">
        <v>289</v>
      </c>
      <c r="B34" s="47" t="s">
        <v>127</v>
      </c>
      <c r="C34" s="47" t="s">
        <v>116</v>
      </c>
      <c r="D34" s="47">
        <v>7</v>
      </c>
      <c r="E34" s="139"/>
      <c r="F34" s="49"/>
      <c r="G34" s="63">
        <v>76</v>
      </c>
      <c r="H34" s="87">
        <f t="shared" si="0"/>
        <v>0</v>
      </c>
      <c r="I34" s="63">
        <v>76</v>
      </c>
      <c r="J34" s="123">
        <v>71</v>
      </c>
      <c r="K34" s="87">
        <f t="shared" si="1"/>
        <v>0</v>
      </c>
      <c r="L34" s="124">
        <v>71</v>
      </c>
      <c r="M34" s="63">
        <v>74</v>
      </c>
      <c r="N34" s="87">
        <f t="shared" si="2"/>
        <v>0</v>
      </c>
      <c r="O34" s="63">
        <v>74</v>
      </c>
      <c r="P34" s="156">
        <v>0.99</v>
      </c>
      <c r="Q34" s="144">
        <v>17</v>
      </c>
      <c r="R34" s="144"/>
      <c r="S34" s="116">
        <v>421</v>
      </c>
      <c r="T34" s="63">
        <v>191</v>
      </c>
      <c r="U34" s="63">
        <v>4858</v>
      </c>
      <c r="V34" s="63">
        <v>34.799999999999997</v>
      </c>
      <c r="W34" s="63">
        <v>13</v>
      </c>
      <c r="X34" s="63">
        <v>0</v>
      </c>
      <c r="Y34" s="63">
        <v>39.9</v>
      </c>
      <c r="Z34" s="63">
        <v>263</v>
      </c>
      <c r="AA34" s="116">
        <v>69.7</v>
      </c>
      <c r="AB34" s="63">
        <v>445</v>
      </c>
      <c r="AC34" s="63">
        <v>3.6</v>
      </c>
      <c r="AD34" s="63">
        <v>22.7</v>
      </c>
      <c r="AE34" s="63">
        <v>0</v>
      </c>
      <c r="AF34" s="63">
        <v>0</v>
      </c>
      <c r="AG34" s="63">
        <v>0</v>
      </c>
      <c r="AH34" s="63">
        <v>0</v>
      </c>
      <c r="AI34" s="63">
        <v>0</v>
      </c>
      <c r="AJ34" s="116">
        <v>0</v>
      </c>
      <c r="AK34" s="63">
        <v>0</v>
      </c>
      <c r="AL34" s="118">
        <v>2</v>
      </c>
      <c r="AM34" s="63">
        <v>6.1</v>
      </c>
      <c r="AN34" s="119">
        <v>3</v>
      </c>
      <c r="AO34" s="120">
        <f t="shared" si="3"/>
        <v>384.62</v>
      </c>
    </row>
    <row r="35" spans="1:41" x14ac:dyDescent="0.2">
      <c r="A35" s="167" t="s">
        <v>290</v>
      </c>
      <c r="B35" s="47" t="s">
        <v>129</v>
      </c>
      <c r="C35" s="47" t="s">
        <v>192</v>
      </c>
      <c r="D35" s="47">
        <v>8</v>
      </c>
      <c r="E35" s="139"/>
      <c r="F35" s="49"/>
      <c r="G35" s="63">
        <v>55</v>
      </c>
      <c r="H35" s="87">
        <f t="shared" si="0"/>
        <v>0</v>
      </c>
      <c r="I35" s="63">
        <v>55</v>
      </c>
      <c r="J35" s="123">
        <v>50</v>
      </c>
      <c r="K35" s="87">
        <f t="shared" si="1"/>
        <v>0</v>
      </c>
      <c r="L35" s="124">
        <v>50</v>
      </c>
      <c r="M35" s="63">
        <v>51</v>
      </c>
      <c r="N35" s="87">
        <f t="shared" si="2"/>
        <v>1</v>
      </c>
      <c r="O35" s="63">
        <v>52</v>
      </c>
      <c r="P35" s="156">
        <v>1</v>
      </c>
      <c r="Q35" s="144">
        <v>17</v>
      </c>
      <c r="R35" s="144"/>
      <c r="S35" s="116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116">
        <v>0</v>
      </c>
      <c r="AB35" s="63">
        <v>0</v>
      </c>
      <c r="AC35" s="63">
        <v>0</v>
      </c>
      <c r="AD35" s="63">
        <v>0</v>
      </c>
      <c r="AE35" s="63">
        <v>118</v>
      </c>
      <c r="AF35" s="63">
        <v>84.4</v>
      </c>
      <c r="AG35" s="63">
        <v>985</v>
      </c>
      <c r="AH35" s="63">
        <v>10.8</v>
      </c>
      <c r="AI35" s="63">
        <v>56.7</v>
      </c>
      <c r="AJ35" s="116">
        <v>0</v>
      </c>
      <c r="AK35" s="63">
        <v>0</v>
      </c>
      <c r="AL35" s="118">
        <v>2.2999999999999998</v>
      </c>
      <c r="AM35" s="63">
        <v>1.1000000000000001</v>
      </c>
      <c r="AN35" s="119">
        <v>0</v>
      </c>
      <c r="AO35" s="120">
        <f t="shared" si="3"/>
        <v>167.9</v>
      </c>
    </row>
    <row r="36" spans="1:41" x14ac:dyDescent="0.2">
      <c r="A36" s="167" t="s">
        <v>291</v>
      </c>
      <c r="B36" s="47" t="s">
        <v>118</v>
      </c>
      <c r="C36" s="47" t="s">
        <v>189</v>
      </c>
      <c r="D36" s="47">
        <v>10</v>
      </c>
      <c r="E36" s="139"/>
      <c r="F36" s="49"/>
      <c r="G36" s="63">
        <v>20</v>
      </c>
      <c r="H36" s="87">
        <f t="shared" si="0"/>
        <v>-1</v>
      </c>
      <c r="I36" s="63">
        <v>19</v>
      </c>
      <c r="J36" s="123">
        <v>18</v>
      </c>
      <c r="K36" s="87">
        <f t="shared" si="1"/>
        <v>0</v>
      </c>
      <c r="L36" s="124">
        <v>18</v>
      </c>
      <c r="M36" s="63">
        <v>23</v>
      </c>
      <c r="N36" s="87">
        <f t="shared" si="2"/>
        <v>0</v>
      </c>
      <c r="O36" s="63">
        <v>23</v>
      </c>
      <c r="P36" s="156">
        <v>1</v>
      </c>
      <c r="Q36" s="144">
        <v>17</v>
      </c>
      <c r="R36" s="144"/>
      <c r="S36" s="116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116">
        <v>319</v>
      </c>
      <c r="AB36" s="63">
        <v>1329</v>
      </c>
      <c r="AC36" s="63">
        <v>8.1</v>
      </c>
      <c r="AD36" s="63">
        <v>105</v>
      </c>
      <c r="AE36" s="63">
        <v>68</v>
      </c>
      <c r="AF36" s="63">
        <v>54.6</v>
      </c>
      <c r="AG36" s="63">
        <v>433</v>
      </c>
      <c r="AH36" s="63">
        <v>1</v>
      </c>
      <c r="AI36" s="63">
        <v>13.9</v>
      </c>
      <c r="AJ36" s="116">
        <v>0</v>
      </c>
      <c r="AK36" s="63">
        <v>0</v>
      </c>
      <c r="AL36" s="118">
        <v>0</v>
      </c>
      <c r="AM36" s="63">
        <v>2.2999999999999998</v>
      </c>
      <c r="AN36" s="119">
        <v>1.2</v>
      </c>
      <c r="AO36" s="120">
        <f t="shared" si="3"/>
        <v>228.4</v>
      </c>
    </row>
    <row r="37" spans="1:41" x14ac:dyDescent="0.2">
      <c r="A37" s="167" t="s">
        <v>292</v>
      </c>
      <c r="B37" s="47" t="s">
        <v>118</v>
      </c>
      <c r="C37" s="47" t="s">
        <v>183</v>
      </c>
      <c r="D37" s="47">
        <v>9</v>
      </c>
      <c r="E37" s="139"/>
      <c r="F37" s="49"/>
      <c r="G37" s="63">
        <v>30</v>
      </c>
      <c r="H37" s="87">
        <f t="shared" si="0"/>
        <v>0</v>
      </c>
      <c r="I37" s="63">
        <v>30</v>
      </c>
      <c r="J37" s="123">
        <v>28</v>
      </c>
      <c r="K37" s="87">
        <f t="shared" si="1"/>
        <v>4</v>
      </c>
      <c r="L37" s="124">
        <v>32</v>
      </c>
      <c r="M37" s="63">
        <v>35</v>
      </c>
      <c r="N37" s="87">
        <f t="shared" si="2"/>
        <v>0</v>
      </c>
      <c r="O37" s="63">
        <v>35</v>
      </c>
      <c r="P37" s="156">
        <v>0.99</v>
      </c>
      <c r="Q37" s="144">
        <v>17</v>
      </c>
      <c r="R37" s="144"/>
      <c r="S37" s="116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116">
        <v>260</v>
      </c>
      <c r="AB37" s="63">
        <v>1183</v>
      </c>
      <c r="AC37" s="63">
        <v>9.4</v>
      </c>
      <c r="AD37" s="63">
        <v>90.3</v>
      </c>
      <c r="AE37" s="63">
        <v>64.599999999999994</v>
      </c>
      <c r="AF37" s="63">
        <v>52.3</v>
      </c>
      <c r="AG37" s="63">
        <v>416</v>
      </c>
      <c r="AH37" s="63">
        <v>2.6</v>
      </c>
      <c r="AI37" s="63">
        <v>15.7</v>
      </c>
      <c r="AJ37" s="116">
        <v>0</v>
      </c>
      <c r="AK37" s="63">
        <v>0</v>
      </c>
      <c r="AL37" s="118">
        <v>0</v>
      </c>
      <c r="AM37" s="63">
        <v>2.6</v>
      </c>
      <c r="AN37" s="119">
        <v>1.3</v>
      </c>
      <c r="AO37" s="120">
        <f t="shared" si="3"/>
        <v>229.29999999999998</v>
      </c>
    </row>
    <row r="38" spans="1:41" x14ac:dyDescent="0.2">
      <c r="A38" s="167" t="s">
        <v>149</v>
      </c>
      <c r="B38" s="47" t="s">
        <v>121</v>
      </c>
      <c r="C38" s="47" t="s">
        <v>19</v>
      </c>
      <c r="D38" s="47">
        <v>9</v>
      </c>
      <c r="E38" s="139"/>
      <c r="F38" s="49"/>
      <c r="G38" s="63">
        <v>34</v>
      </c>
      <c r="H38" s="87">
        <f t="shared" si="0"/>
        <v>1</v>
      </c>
      <c r="I38" s="63">
        <v>35</v>
      </c>
      <c r="J38" s="123">
        <v>34</v>
      </c>
      <c r="K38" s="87">
        <f t="shared" si="1"/>
        <v>1</v>
      </c>
      <c r="L38" s="124">
        <v>35</v>
      </c>
      <c r="M38" s="63">
        <v>34</v>
      </c>
      <c r="N38" s="87">
        <f t="shared" si="2"/>
        <v>0</v>
      </c>
      <c r="O38" s="63">
        <v>34</v>
      </c>
      <c r="P38" s="156">
        <v>1</v>
      </c>
      <c r="Q38" s="144">
        <v>17</v>
      </c>
      <c r="R38" s="144"/>
      <c r="S38" s="116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116">
        <v>0</v>
      </c>
      <c r="AB38" s="63">
        <v>0</v>
      </c>
      <c r="AC38" s="63">
        <v>0</v>
      </c>
      <c r="AD38" s="63">
        <v>0</v>
      </c>
      <c r="AE38" s="63">
        <v>136</v>
      </c>
      <c r="AF38" s="63">
        <v>104</v>
      </c>
      <c r="AG38" s="63">
        <v>1311</v>
      </c>
      <c r="AH38" s="63">
        <v>10.3</v>
      </c>
      <c r="AI38" s="63">
        <v>61.8</v>
      </c>
      <c r="AJ38" s="116">
        <v>0</v>
      </c>
      <c r="AK38" s="63">
        <v>0</v>
      </c>
      <c r="AL38" s="118">
        <v>1.1000000000000001</v>
      </c>
      <c r="AM38" s="63">
        <v>2.1</v>
      </c>
      <c r="AN38" s="119">
        <v>1.1000000000000001</v>
      </c>
      <c r="AO38" s="120">
        <f t="shared" si="3"/>
        <v>192.9</v>
      </c>
    </row>
    <row r="39" spans="1:41" x14ac:dyDescent="0.2">
      <c r="A39" s="167" t="s">
        <v>293</v>
      </c>
      <c r="B39" s="47" t="s">
        <v>129</v>
      </c>
      <c r="C39" s="47" t="s">
        <v>182</v>
      </c>
      <c r="D39" s="47">
        <v>6</v>
      </c>
      <c r="E39" s="139"/>
      <c r="F39" s="49"/>
      <c r="G39" s="63">
        <v>47</v>
      </c>
      <c r="H39" s="87">
        <f t="shared" si="0"/>
        <v>0</v>
      </c>
      <c r="I39" s="63">
        <v>47</v>
      </c>
      <c r="J39" s="123">
        <v>56</v>
      </c>
      <c r="K39" s="87">
        <f t="shared" si="1"/>
        <v>1</v>
      </c>
      <c r="L39" s="124">
        <v>57</v>
      </c>
      <c r="M39" s="63">
        <v>54</v>
      </c>
      <c r="N39" s="87">
        <f t="shared" si="2"/>
        <v>1</v>
      </c>
      <c r="O39" s="63">
        <v>55</v>
      </c>
      <c r="P39" s="156">
        <v>0.99</v>
      </c>
      <c r="Q39" s="144">
        <v>17</v>
      </c>
      <c r="R39" s="144"/>
      <c r="S39" s="116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116">
        <v>0</v>
      </c>
      <c r="AB39" s="63">
        <v>0</v>
      </c>
      <c r="AC39" s="63">
        <v>0</v>
      </c>
      <c r="AD39" s="63">
        <v>0</v>
      </c>
      <c r="AE39" s="63">
        <v>110</v>
      </c>
      <c r="AF39" s="63">
        <v>88.9</v>
      </c>
      <c r="AG39" s="63">
        <v>1004</v>
      </c>
      <c r="AH39" s="63">
        <v>7.1</v>
      </c>
      <c r="AI39" s="63">
        <v>46.2</v>
      </c>
      <c r="AJ39" s="116">
        <v>0</v>
      </c>
      <c r="AK39" s="63">
        <v>0</v>
      </c>
      <c r="AL39" s="118">
        <v>0</v>
      </c>
      <c r="AM39" s="63">
        <v>1</v>
      </c>
      <c r="AN39" s="119">
        <v>0</v>
      </c>
      <c r="AO39" s="120">
        <f t="shared" si="3"/>
        <v>143</v>
      </c>
    </row>
    <row r="40" spans="1:41" x14ac:dyDescent="0.2">
      <c r="A40" s="167" t="s">
        <v>294</v>
      </c>
      <c r="B40" s="47" t="s">
        <v>129</v>
      </c>
      <c r="C40" s="47" t="s">
        <v>185</v>
      </c>
      <c r="D40" s="47">
        <v>9</v>
      </c>
      <c r="E40" s="139" t="s">
        <v>499</v>
      </c>
      <c r="F40" s="49"/>
      <c r="G40" s="63">
        <v>56</v>
      </c>
      <c r="H40" s="87">
        <f t="shared" si="0"/>
        <v>2</v>
      </c>
      <c r="I40" s="63">
        <v>58</v>
      </c>
      <c r="J40" s="123">
        <v>55</v>
      </c>
      <c r="K40" s="87">
        <f t="shared" si="1"/>
        <v>0</v>
      </c>
      <c r="L40" s="124">
        <v>55</v>
      </c>
      <c r="M40" s="63">
        <v>50</v>
      </c>
      <c r="N40" s="87">
        <f t="shared" si="2"/>
        <v>1</v>
      </c>
      <c r="O40" s="63">
        <v>51</v>
      </c>
      <c r="P40" s="156">
        <v>0.99</v>
      </c>
      <c r="Q40" s="144">
        <v>17</v>
      </c>
      <c r="R40" s="144"/>
      <c r="S40" s="116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116">
        <v>0</v>
      </c>
      <c r="AB40" s="63">
        <v>0</v>
      </c>
      <c r="AC40" s="63">
        <v>0</v>
      </c>
      <c r="AD40" s="63">
        <v>0</v>
      </c>
      <c r="AE40" s="63">
        <v>153</v>
      </c>
      <c r="AF40" s="63">
        <v>97.7</v>
      </c>
      <c r="AG40" s="63">
        <v>1082</v>
      </c>
      <c r="AH40" s="63">
        <v>8.9</v>
      </c>
      <c r="AI40" s="63">
        <v>49.5</v>
      </c>
      <c r="AJ40" s="116">
        <v>0</v>
      </c>
      <c r="AK40" s="63">
        <v>0</v>
      </c>
      <c r="AL40" s="118">
        <v>1.3</v>
      </c>
      <c r="AM40" s="63">
        <v>1.3</v>
      </c>
      <c r="AN40" s="119">
        <v>1.3</v>
      </c>
      <c r="AO40" s="120">
        <f t="shared" si="3"/>
        <v>161.60000000000002</v>
      </c>
    </row>
    <row r="41" spans="1:41" x14ac:dyDescent="0.2">
      <c r="A41" s="167" t="s">
        <v>295</v>
      </c>
      <c r="B41" s="47" t="s">
        <v>121</v>
      </c>
      <c r="C41" s="47" t="s">
        <v>186</v>
      </c>
      <c r="D41" s="47">
        <v>7</v>
      </c>
      <c r="E41" s="139"/>
      <c r="F41" s="49"/>
      <c r="G41" s="63">
        <v>28</v>
      </c>
      <c r="H41" s="87">
        <f t="shared" si="0"/>
        <v>0</v>
      </c>
      <c r="I41" s="63">
        <v>28</v>
      </c>
      <c r="J41" s="123">
        <v>31</v>
      </c>
      <c r="K41" s="87">
        <f t="shared" si="1"/>
        <v>0</v>
      </c>
      <c r="L41" s="124">
        <v>31</v>
      </c>
      <c r="M41" s="63">
        <v>30</v>
      </c>
      <c r="N41" s="87">
        <f t="shared" si="2"/>
        <v>0</v>
      </c>
      <c r="O41" s="63">
        <v>30</v>
      </c>
      <c r="P41" s="156">
        <v>0.99</v>
      </c>
      <c r="Q41" s="144">
        <v>17</v>
      </c>
      <c r="R41" s="144"/>
      <c r="S41" s="116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116">
        <v>0</v>
      </c>
      <c r="AB41" s="63">
        <v>0</v>
      </c>
      <c r="AC41" s="63">
        <v>0</v>
      </c>
      <c r="AD41" s="63">
        <v>0</v>
      </c>
      <c r="AE41" s="63">
        <v>144</v>
      </c>
      <c r="AF41" s="63">
        <v>99.1</v>
      </c>
      <c r="AG41" s="63">
        <v>1304</v>
      </c>
      <c r="AH41" s="63">
        <v>7.2</v>
      </c>
      <c r="AI41" s="63">
        <v>59.2</v>
      </c>
      <c r="AJ41" s="116">
        <v>197</v>
      </c>
      <c r="AK41" s="63">
        <v>1.1000000000000001</v>
      </c>
      <c r="AL41" s="118">
        <v>1.9</v>
      </c>
      <c r="AM41" s="63">
        <v>1.9</v>
      </c>
      <c r="AN41" s="119">
        <v>1</v>
      </c>
      <c r="AO41" s="120">
        <f t="shared" si="3"/>
        <v>182.00000000000003</v>
      </c>
    </row>
    <row r="42" spans="1:41" x14ac:dyDescent="0.2">
      <c r="A42" s="167" t="s">
        <v>296</v>
      </c>
      <c r="B42" s="47" t="s">
        <v>118</v>
      </c>
      <c r="C42" s="47" t="s">
        <v>197</v>
      </c>
      <c r="D42" s="47">
        <v>10</v>
      </c>
      <c r="E42" s="139"/>
      <c r="F42" s="49"/>
      <c r="G42" s="63">
        <v>31</v>
      </c>
      <c r="H42" s="87">
        <f t="shared" si="0"/>
        <v>0</v>
      </c>
      <c r="I42" s="63">
        <v>31</v>
      </c>
      <c r="J42" s="123">
        <v>32</v>
      </c>
      <c r="K42" s="87">
        <f t="shared" si="1"/>
        <v>2</v>
      </c>
      <c r="L42" s="124">
        <v>34</v>
      </c>
      <c r="M42" s="63">
        <v>36</v>
      </c>
      <c r="N42" s="87">
        <f t="shared" si="2"/>
        <v>1</v>
      </c>
      <c r="O42" s="63">
        <v>37</v>
      </c>
      <c r="P42" s="156">
        <v>0.99</v>
      </c>
      <c r="Q42" s="144">
        <v>17</v>
      </c>
      <c r="R42" s="144"/>
      <c r="S42" s="116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116">
        <v>275</v>
      </c>
      <c r="AB42" s="63">
        <v>1171</v>
      </c>
      <c r="AC42" s="63">
        <v>9.9</v>
      </c>
      <c r="AD42" s="63">
        <v>88.6</v>
      </c>
      <c r="AE42" s="63">
        <v>51.8</v>
      </c>
      <c r="AF42" s="63">
        <v>40</v>
      </c>
      <c r="AG42" s="63">
        <v>343</v>
      </c>
      <c r="AH42" s="63">
        <v>1</v>
      </c>
      <c r="AI42" s="63">
        <v>17.5</v>
      </c>
      <c r="AJ42" s="116">
        <v>0</v>
      </c>
      <c r="AK42" s="63">
        <v>0</v>
      </c>
      <c r="AL42" s="118">
        <v>1</v>
      </c>
      <c r="AM42" s="63">
        <v>2.1</v>
      </c>
      <c r="AN42" s="119">
        <v>1</v>
      </c>
      <c r="AO42" s="120">
        <f t="shared" si="3"/>
        <v>216.8</v>
      </c>
    </row>
    <row r="43" spans="1:41" x14ac:dyDescent="0.2">
      <c r="A43" s="167" t="s">
        <v>297</v>
      </c>
      <c r="B43" s="47" t="s">
        <v>127</v>
      </c>
      <c r="C43" s="47" t="s">
        <v>186</v>
      </c>
      <c r="D43" s="47">
        <v>7</v>
      </c>
      <c r="E43" s="139" t="s">
        <v>499</v>
      </c>
      <c r="F43" s="49"/>
      <c r="G43" s="63">
        <v>57</v>
      </c>
      <c r="H43" s="87">
        <f t="shared" si="0"/>
        <v>2</v>
      </c>
      <c r="I43" s="63">
        <v>59</v>
      </c>
      <c r="J43" s="123">
        <v>62</v>
      </c>
      <c r="K43" s="87">
        <f t="shared" si="1"/>
        <v>0</v>
      </c>
      <c r="L43" s="124">
        <v>62</v>
      </c>
      <c r="M43" s="63">
        <v>60</v>
      </c>
      <c r="N43" s="87">
        <f t="shared" si="2"/>
        <v>0</v>
      </c>
      <c r="O43" s="63">
        <v>60</v>
      </c>
      <c r="P43" s="156">
        <v>0.99</v>
      </c>
      <c r="Q43" s="144">
        <v>17</v>
      </c>
      <c r="R43" s="144"/>
      <c r="S43" s="116">
        <v>382</v>
      </c>
      <c r="T43" s="63">
        <v>195</v>
      </c>
      <c r="U43" s="63">
        <v>4798</v>
      </c>
      <c r="V43" s="63">
        <v>39</v>
      </c>
      <c r="W43" s="63">
        <v>10.7</v>
      </c>
      <c r="X43" s="63">
        <v>0</v>
      </c>
      <c r="Y43" s="63">
        <v>39.5</v>
      </c>
      <c r="Z43" s="63">
        <v>259</v>
      </c>
      <c r="AA43" s="116">
        <v>66.900000000000006</v>
      </c>
      <c r="AB43" s="63">
        <v>380</v>
      </c>
      <c r="AC43" s="63">
        <v>4.4000000000000004</v>
      </c>
      <c r="AD43" s="63">
        <v>20</v>
      </c>
      <c r="AE43" s="63">
        <v>0</v>
      </c>
      <c r="AF43" s="63">
        <v>0</v>
      </c>
      <c r="AG43" s="63">
        <v>0</v>
      </c>
      <c r="AH43" s="63">
        <v>0</v>
      </c>
      <c r="AI43" s="63">
        <v>0</v>
      </c>
      <c r="AJ43" s="116">
        <v>0</v>
      </c>
      <c r="AK43" s="63">
        <v>0</v>
      </c>
      <c r="AL43" s="118">
        <v>3.2</v>
      </c>
      <c r="AM43" s="63">
        <v>5.3</v>
      </c>
      <c r="AN43" s="119">
        <v>3.2</v>
      </c>
      <c r="AO43" s="120">
        <f t="shared" si="3"/>
        <v>401.61999999999995</v>
      </c>
    </row>
    <row r="44" spans="1:41" x14ac:dyDescent="0.2">
      <c r="A44" s="167" t="s">
        <v>240</v>
      </c>
      <c r="B44" s="47" t="s">
        <v>118</v>
      </c>
      <c r="C44" s="47" t="s">
        <v>16</v>
      </c>
      <c r="D44" s="47">
        <v>12</v>
      </c>
      <c r="E44" s="139" t="s">
        <v>499</v>
      </c>
      <c r="F44" s="49"/>
      <c r="G44" s="63">
        <v>24</v>
      </c>
      <c r="H44" s="87">
        <f t="shared" si="0"/>
        <v>1</v>
      </c>
      <c r="I44" s="63">
        <v>25</v>
      </c>
      <c r="J44" s="123">
        <v>26</v>
      </c>
      <c r="K44" s="87">
        <f t="shared" si="1"/>
        <v>2</v>
      </c>
      <c r="L44" s="124">
        <v>28</v>
      </c>
      <c r="M44" s="63">
        <v>28</v>
      </c>
      <c r="N44" s="87">
        <f t="shared" si="2"/>
        <v>0</v>
      </c>
      <c r="O44" s="63">
        <v>28</v>
      </c>
      <c r="P44" s="156">
        <v>1</v>
      </c>
      <c r="Q44" s="144">
        <v>17</v>
      </c>
      <c r="R44" s="144"/>
      <c r="S44" s="116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116">
        <v>236</v>
      </c>
      <c r="AB44" s="63">
        <v>1192</v>
      </c>
      <c r="AC44" s="63">
        <v>7.3</v>
      </c>
      <c r="AD44" s="63">
        <v>106</v>
      </c>
      <c r="AE44" s="63">
        <v>68.2</v>
      </c>
      <c r="AF44" s="63">
        <v>60.3</v>
      </c>
      <c r="AG44" s="63">
        <v>557</v>
      </c>
      <c r="AH44" s="63">
        <v>2.4</v>
      </c>
      <c r="AI44" s="63">
        <v>24.1</v>
      </c>
      <c r="AJ44" s="116">
        <v>0</v>
      </c>
      <c r="AK44" s="63">
        <v>0</v>
      </c>
      <c r="AL44" s="118">
        <v>0</v>
      </c>
      <c r="AM44" s="63">
        <v>1.9</v>
      </c>
      <c r="AN44" s="119">
        <v>1</v>
      </c>
      <c r="AO44" s="120">
        <f t="shared" si="3"/>
        <v>231.1</v>
      </c>
    </row>
    <row r="45" spans="1:41" x14ac:dyDescent="0.2">
      <c r="A45" s="167" t="s">
        <v>122</v>
      </c>
      <c r="B45" s="47" t="s">
        <v>121</v>
      </c>
      <c r="C45" s="47" t="s">
        <v>19</v>
      </c>
      <c r="D45" s="47">
        <v>9</v>
      </c>
      <c r="E45" s="139"/>
      <c r="F45" s="49"/>
      <c r="G45" s="63">
        <v>33</v>
      </c>
      <c r="H45" s="87">
        <f t="shared" si="0"/>
        <v>1</v>
      </c>
      <c r="I45" s="63">
        <v>34</v>
      </c>
      <c r="J45" s="123">
        <v>29</v>
      </c>
      <c r="K45" s="87">
        <f t="shared" si="1"/>
        <v>0</v>
      </c>
      <c r="L45" s="124">
        <v>29</v>
      </c>
      <c r="M45" s="63">
        <v>37</v>
      </c>
      <c r="N45" s="87">
        <f t="shared" si="2"/>
        <v>-1</v>
      </c>
      <c r="O45" s="63">
        <v>36</v>
      </c>
      <c r="P45" s="156">
        <v>1</v>
      </c>
      <c r="Q45" s="144">
        <v>17</v>
      </c>
      <c r="R45" s="144"/>
      <c r="S45" s="116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116">
        <v>0</v>
      </c>
      <c r="AB45" s="63">
        <v>0</v>
      </c>
      <c r="AC45" s="63">
        <v>0</v>
      </c>
      <c r="AD45" s="63">
        <v>0</v>
      </c>
      <c r="AE45" s="63">
        <v>128</v>
      </c>
      <c r="AF45" s="63">
        <v>87.6</v>
      </c>
      <c r="AG45" s="63">
        <v>1230</v>
      </c>
      <c r="AH45" s="63">
        <v>10.4</v>
      </c>
      <c r="AI45" s="63">
        <v>53.2</v>
      </c>
      <c r="AJ45" s="116">
        <v>0</v>
      </c>
      <c r="AK45" s="63">
        <v>0</v>
      </c>
      <c r="AL45" s="118">
        <v>1.9</v>
      </c>
      <c r="AM45" s="63">
        <v>1.9</v>
      </c>
      <c r="AN45" s="119">
        <v>1</v>
      </c>
      <c r="AO45" s="120">
        <f t="shared" si="3"/>
        <v>187.20000000000002</v>
      </c>
    </row>
    <row r="46" spans="1:41" x14ac:dyDescent="0.2">
      <c r="A46" s="167" t="s">
        <v>298</v>
      </c>
      <c r="B46" s="47" t="s">
        <v>118</v>
      </c>
      <c r="C46" s="47" t="s">
        <v>195</v>
      </c>
      <c r="D46" s="47">
        <v>7</v>
      </c>
      <c r="E46" s="139"/>
      <c r="F46" s="49"/>
      <c r="G46" s="63">
        <v>18</v>
      </c>
      <c r="H46" s="87">
        <f t="shared" si="0"/>
        <v>0</v>
      </c>
      <c r="I46" s="63">
        <v>18</v>
      </c>
      <c r="J46" s="123">
        <v>23</v>
      </c>
      <c r="K46" s="87">
        <f t="shared" si="1"/>
        <v>-1</v>
      </c>
      <c r="L46" s="124">
        <v>22</v>
      </c>
      <c r="M46" s="63">
        <v>29</v>
      </c>
      <c r="N46" s="87">
        <f t="shared" si="2"/>
        <v>0</v>
      </c>
      <c r="O46" s="63">
        <v>29</v>
      </c>
      <c r="P46" s="156">
        <v>1</v>
      </c>
      <c r="Q46" s="144">
        <v>17</v>
      </c>
      <c r="R46" s="144"/>
      <c r="S46" s="116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116">
        <v>253</v>
      </c>
      <c r="AB46" s="63">
        <v>1143</v>
      </c>
      <c r="AC46" s="63">
        <v>9.6999999999999993</v>
      </c>
      <c r="AD46" s="63">
        <v>87.4</v>
      </c>
      <c r="AE46" s="63">
        <v>64.599999999999994</v>
      </c>
      <c r="AF46" s="63">
        <v>54.9</v>
      </c>
      <c r="AG46" s="63">
        <v>501</v>
      </c>
      <c r="AH46" s="63">
        <v>2.6</v>
      </c>
      <c r="AI46" s="63">
        <v>23.5</v>
      </c>
      <c r="AJ46" s="116">
        <v>0</v>
      </c>
      <c r="AK46" s="63">
        <v>0</v>
      </c>
      <c r="AL46" s="118">
        <v>0</v>
      </c>
      <c r="AM46" s="63">
        <v>2</v>
      </c>
      <c r="AN46" s="119">
        <v>1</v>
      </c>
      <c r="AO46" s="120">
        <f t="shared" si="3"/>
        <v>236.2</v>
      </c>
    </row>
    <row r="47" spans="1:41" x14ac:dyDescent="0.2">
      <c r="A47" s="167" t="s">
        <v>299</v>
      </c>
      <c r="B47" s="47" t="s">
        <v>118</v>
      </c>
      <c r="C47" s="47" t="s">
        <v>192</v>
      </c>
      <c r="D47" s="47">
        <v>8</v>
      </c>
      <c r="E47" s="139" t="s">
        <v>500</v>
      </c>
      <c r="F47" s="49"/>
      <c r="G47" s="63">
        <v>300</v>
      </c>
      <c r="H47" s="87">
        <f t="shared" si="0"/>
        <v>-268</v>
      </c>
      <c r="I47" s="63">
        <v>32</v>
      </c>
      <c r="J47" s="123">
        <v>500</v>
      </c>
      <c r="K47" s="87">
        <f t="shared" si="1"/>
        <v>-473</v>
      </c>
      <c r="L47" s="124">
        <v>27</v>
      </c>
      <c r="M47" s="63">
        <v>500</v>
      </c>
      <c r="N47" s="87">
        <f t="shared" si="2"/>
        <v>-461</v>
      </c>
      <c r="O47" s="63">
        <v>39</v>
      </c>
      <c r="P47" s="156">
        <v>0.36</v>
      </c>
      <c r="Q47" s="144">
        <v>17</v>
      </c>
      <c r="R47" s="144"/>
      <c r="S47" s="116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116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116">
        <v>0</v>
      </c>
      <c r="AK47" s="63">
        <v>0</v>
      </c>
      <c r="AL47" s="118">
        <v>0</v>
      </c>
      <c r="AM47" s="63">
        <v>0</v>
      </c>
      <c r="AN47" s="119">
        <v>0</v>
      </c>
      <c r="AO47" s="120">
        <f t="shared" si="3"/>
        <v>0</v>
      </c>
    </row>
    <row r="48" spans="1:41" x14ac:dyDescent="0.2">
      <c r="A48" s="167" t="s">
        <v>300</v>
      </c>
      <c r="B48" s="47" t="s">
        <v>121</v>
      </c>
      <c r="C48" s="47" t="s">
        <v>197</v>
      </c>
      <c r="D48" s="47">
        <v>10</v>
      </c>
      <c r="E48" s="139"/>
      <c r="F48" s="49"/>
      <c r="G48" s="63">
        <v>25</v>
      </c>
      <c r="H48" s="87">
        <f t="shared" si="0"/>
        <v>-1</v>
      </c>
      <c r="I48" s="63">
        <v>24</v>
      </c>
      <c r="J48" s="123">
        <v>30</v>
      </c>
      <c r="K48" s="87">
        <f t="shared" si="1"/>
        <v>0</v>
      </c>
      <c r="L48" s="124">
        <v>30</v>
      </c>
      <c r="M48" s="63">
        <v>24</v>
      </c>
      <c r="N48" s="87">
        <f t="shared" si="2"/>
        <v>0</v>
      </c>
      <c r="O48" s="63">
        <v>24</v>
      </c>
      <c r="P48" s="156">
        <v>1</v>
      </c>
      <c r="Q48" s="144">
        <v>17</v>
      </c>
      <c r="R48" s="144"/>
      <c r="S48" s="116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116">
        <v>0</v>
      </c>
      <c r="AB48" s="63">
        <v>0</v>
      </c>
      <c r="AC48" s="63">
        <v>0</v>
      </c>
      <c r="AD48" s="63">
        <v>0</v>
      </c>
      <c r="AE48" s="63">
        <v>150</v>
      </c>
      <c r="AF48" s="63">
        <v>93.1</v>
      </c>
      <c r="AG48" s="63">
        <v>1303</v>
      </c>
      <c r="AH48" s="63">
        <v>6.9</v>
      </c>
      <c r="AI48" s="63">
        <v>65.599999999999994</v>
      </c>
      <c r="AJ48" s="116">
        <v>0</v>
      </c>
      <c r="AK48" s="63">
        <v>0</v>
      </c>
      <c r="AL48" s="118">
        <v>1</v>
      </c>
      <c r="AM48" s="63">
        <v>2</v>
      </c>
      <c r="AN48" s="119">
        <v>1</v>
      </c>
      <c r="AO48" s="120">
        <f t="shared" si="3"/>
        <v>171.70000000000002</v>
      </c>
    </row>
    <row r="49" spans="1:41" x14ac:dyDescent="0.2">
      <c r="A49" s="167" t="s">
        <v>126</v>
      </c>
      <c r="B49" s="47" t="s">
        <v>127</v>
      </c>
      <c r="C49" s="47" t="s">
        <v>15</v>
      </c>
      <c r="D49" s="47">
        <v>13</v>
      </c>
      <c r="E49" s="139"/>
      <c r="F49" s="49"/>
      <c r="G49" s="63">
        <v>79</v>
      </c>
      <c r="H49" s="87">
        <f t="shared" si="0"/>
        <v>0</v>
      </c>
      <c r="I49" s="63">
        <v>79</v>
      </c>
      <c r="J49" s="123">
        <v>69</v>
      </c>
      <c r="K49" s="87">
        <f t="shared" si="1"/>
        <v>0</v>
      </c>
      <c r="L49" s="124">
        <v>69</v>
      </c>
      <c r="M49" s="63">
        <v>72</v>
      </c>
      <c r="N49" s="87">
        <f t="shared" si="2"/>
        <v>-1</v>
      </c>
      <c r="O49" s="63">
        <v>71</v>
      </c>
      <c r="P49" s="156">
        <v>0.99</v>
      </c>
      <c r="Q49" s="144">
        <v>17</v>
      </c>
      <c r="R49" s="144"/>
      <c r="S49" s="116">
        <v>425</v>
      </c>
      <c r="T49" s="63">
        <v>179</v>
      </c>
      <c r="U49" s="63">
        <v>5161</v>
      </c>
      <c r="V49" s="63">
        <v>38.200000000000003</v>
      </c>
      <c r="W49" s="63">
        <v>7.5</v>
      </c>
      <c r="X49" s="63">
        <v>0</v>
      </c>
      <c r="Y49" s="63">
        <v>37.5</v>
      </c>
      <c r="Z49" s="63">
        <v>262</v>
      </c>
      <c r="AA49" s="116">
        <v>18.100000000000001</v>
      </c>
      <c r="AB49" s="63">
        <v>99.4</v>
      </c>
      <c r="AC49" s="63">
        <v>1.5</v>
      </c>
      <c r="AD49" s="63">
        <v>4.5999999999999996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116">
        <v>0</v>
      </c>
      <c r="AK49" s="63">
        <v>0</v>
      </c>
      <c r="AL49" s="118">
        <v>2.1</v>
      </c>
      <c r="AM49" s="63">
        <v>5.3</v>
      </c>
      <c r="AN49" s="119">
        <v>3.2</v>
      </c>
      <c r="AO49" s="120">
        <f t="shared" si="3"/>
        <v>368.48</v>
      </c>
    </row>
    <row r="50" spans="1:41" x14ac:dyDescent="0.2">
      <c r="A50" s="167" t="s">
        <v>301</v>
      </c>
      <c r="B50" s="47" t="s">
        <v>121</v>
      </c>
      <c r="C50" s="47" t="s">
        <v>112</v>
      </c>
      <c r="D50" s="47">
        <v>11</v>
      </c>
      <c r="E50" s="139"/>
      <c r="F50" s="49"/>
      <c r="G50" s="63">
        <v>37</v>
      </c>
      <c r="H50" s="87">
        <f t="shared" si="0"/>
        <v>1</v>
      </c>
      <c r="I50" s="63">
        <v>38</v>
      </c>
      <c r="J50" s="123">
        <v>45</v>
      </c>
      <c r="K50" s="87">
        <f t="shared" si="1"/>
        <v>1</v>
      </c>
      <c r="L50" s="124">
        <v>46</v>
      </c>
      <c r="M50" s="63">
        <v>38</v>
      </c>
      <c r="N50" s="87">
        <f t="shared" si="2"/>
        <v>0</v>
      </c>
      <c r="O50" s="63">
        <v>38</v>
      </c>
      <c r="P50" s="156">
        <v>0.98</v>
      </c>
      <c r="Q50" s="144">
        <v>17</v>
      </c>
      <c r="R50" s="144"/>
      <c r="S50" s="116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116">
        <v>7.4</v>
      </c>
      <c r="AB50" s="63">
        <v>46.6</v>
      </c>
      <c r="AC50" s="63">
        <v>0</v>
      </c>
      <c r="AD50" s="63">
        <v>3.2</v>
      </c>
      <c r="AE50" s="63">
        <v>143</v>
      </c>
      <c r="AF50" s="63">
        <v>104</v>
      </c>
      <c r="AG50" s="63">
        <v>1275</v>
      </c>
      <c r="AH50" s="63">
        <v>7.4</v>
      </c>
      <c r="AI50" s="63">
        <v>61.4</v>
      </c>
      <c r="AJ50" s="116">
        <v>103</v>
      </c>
      <c r="AK50" s="63">
        <v>0</v>
      </c>
      <c r="AL50" s="118">
        <v>0</v>
      </c>
      <c r="AM50" s="63">
        <v>2</v>
      </c>
      <c r="AN50" s="119">
        <v>1</v>
      </c>
      <c r="AO50" s="120">
        <f t="shared" si="3"/>
        <v>174.56</v>
      </c>
    </row>
    <row r="51" spans="1:41" x14ac:dyDescent="0.2">
      <c r="A51" s="167" t="s">
        <v>131</v>
      </c>
      <c r="B51" s="47" t="s">
        <v>127</v>
      </c>
      <c r="C51" s="47" t="s">
        <v>19</v>
      </c>
      <c r="D51" s="47">
        <v>9</v>
      </c>
      <c r="E51" s="139"/>
      <c r="F51" s="49"/>
      <c r="G51" s="63">
        <v>77</v>
      </c>
      <c r="H51" s="87">
        <f t="shared" si="0"/>
        <v>0</v>
      </c>
      <c r="I51" s="63">
        <v>77</v>
      </c>
      <c r="J51" s="123">
        <v>82</v>
      </c>
      <c r="K51" s="87">
        <f t="shared" si="1"/>
        <v>2</v>
      </c>
      <c r="L51" s="124">
        <v>84</v>
      </c>
      <c r="M51" s="63">
        <v>82</v>
      </c>
      <c r="N51" s="87">
        <f t="shared" si="2"/>
        <v>-1</v>
      </c>
      <c r="O51" s="63">
        <v>81</v>
      </c>
      <c r="P51" s="156">
        <v>0.99</v>
      </c>
      <c r="Q51" s="144">
        <v>17</v>
      </c>
      <c r="R51" s="144"/>
      <c r="S51" s="116">
        <v>432</v>
      </c>
      <c r="T51" s="63">
        <v>177</v>
      </c>
      <c r="U51" s="63">
        <v>5213</v>
      </c>
      <c r="V51" s="63">
        <v>37.9</v>
      </c>
      <c r="W51" s="63">
        <v>13.8</v>
      </c>
      <c r="X51" s="63">
        <v>0</v>
      </c>
      <c r="Y51" s="63">
        <v>28</v>
      </c>
      <c r="Z51" s="63">
        <v>280</v>
      </c>
      <c r="AA51" s="116">
        <v>5</v>
      </c>
      <c r="AB51" s="63">
        <v>6.8</v>
      </c>
      <c r="AC51" s="63">
        <v>2.7</v>
      </c>
      <c r="AD51" s="63">
        <v>0</v>
      </c>
      <c r="AE51" s="63">
        <v>0</v>
      </c>
      <c r="AF51" s="63">
        <v>0</v>
      </c>
      <c r="AG51" s="63">
        <v>0</v>
      </c>
      <c r="AH51" s="63">
        <v>0</v>
      </c>
      <c r="AI51" s="63">
        <v>0</v>
      </c>
      <c r="AJ51" s="116">
        <v>0</v>
      </c>
      <c r="AK51" s="63">
        <v>0</v>
      </c>
      <c r="AL51" s="118">
        <v>1.9</v>
      </c>
      <c r="AM51" s="63">
        <v>5.8</v>
      </c>
      <c r="AN51" s="119">
        <v>3</v>
      </c>
      <c r="AO51" s="120">
        <f t="shared" si="3"/>
        <v>361</v>
      </c>
    </row>
    <row r="52" spans="1:41" x14ac:dyDescent="0.2">
      <c r="A52" s="167" t="s">
        <v>302</v>
      </c>
      <c r="B52" s="47" t="s">
        <v>121</v>
      </c>
      <c r="C52" s="47" t="s">
        <v>188</v>
      </c>
      <c r="D52" s="47">
        <v>13</v>
      </c>
      <c r="E52" s="139" t="s">
        <v>499</v>
      </c>
      <c r="F52" s="49"/>
      <c r="G52" s="63">
        <v>48</v>
      </c>
      <c r="H52" s="87">
        <f t="shared" si="0"/>
        <v>0</v>
      </c>
      <c r="I52" s="63">
        <v>48</v>
      </c>
      <c r="J52" s="123">
        <v>37</v>
      </c>
      <c r="K52" s="87">
        <f t="shared" si="1"/>
        <v>1</v>
      </c>
      <c r="L52" s="124">
        <v>38</v>
      </c>
      <c r="M52" s="63">
        <v>44</v>
      </c>
      <c r="N52" s="87">
        <f t="shared" si="2"/>
        <v>0</v>
      </c>
      <c r="O52" s="63">
        <v>44</v>
      </c>
      <c r="P52" s="156">
        <v>0.98</v>
      </c>
      <c r="Q52" s="144">
        <v>17</v>
      </c>
      <c r="R52" s="144"/>
      <c r="S52" s="116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116">
        <v>0</v>
      </c>
      <c r="AB52" s="63">
        <v>0</v>
      </c>
      <c r="AC52" s="63">
        <v>0</v>
      </c>
      <c r="AD52" s="63">
        <v>0</v>
      </c>
      <c r="AE52" s="63">
        <v>129</v>
      </c>
      <c r="AF52" s="63">
        <v>86.1</v>
      </c>
      <c r="AG52" s="63">
        <v>1214</v>
      </c>
      <c r="AH52" s="63">
        <v>5.9</v>
      </c>
      <c r="AI52" s="63">
        <v>58.7</v>
      </c>
      <c r="AJ52" s="116">
        <v>0</v>
      </c>
      <c r="AK52" s="63">
        <v>0</v>
      </c>
      <c r="AL52" s="118">
        <v>0</v>
      </c>
      <c r="AM52" s="63">
        <v>1.9</v>
      </c>
      <c r="AN52" s="119">
        <v>0.9</v>
      </c>
      <c r="AO52" s="120">
        <f t="shared" si="3"/>
        <v>155</v>
      </c>
    </row>
    <row r="53" spans="1:41" x14ac:dyDescent="0.2">
      <c r="A53" s="167" t="s">
        <v>303</v>
      </c>
      <c r="B53" s="47" t="s">
        <v>121</v>
      </c>
      <c r="C53" s="47" t="s">
        <v>183</v>
      </c>
      <c r="D53" s="47">
        <v>9</v>
      </c>
      <c r="E53" s="139" t="s">
        <v>499</v>
      </c>
      <c r="F53" s="49"/>
      <c r="G53" s="63">
        <v>41</v>
      </c>
      <c r="H53" s="87">
        <f t="shared" si="0"/>
        <v>-1</v>
      </c>
      <c r="I53" s="63">
        <v>40</v>
      </c>
      <c r="J53" s="123">
        <v>46</v>
      </c>
      <c r="K53" s="87">
        <f t="shared" si="1"/>
        <v>1</v>
      </c>
      <c r="L53" s="124">
        <v>47</v>
      </c>
      <c r="M53" s="63">
        <v>42</v>
      </c>
      <c r="N53" s="87">
        <f t="shared" si="2"/>
        <v>3</v>
      </c>
      <c r="O53" s="63">
        <v>45</v>
      </c>
      <c r="P53" s="156">
        <v>0.98</v>
      </c>
      <c r="Q53" s="144">
        <v>17</v>
      </c>
      <c r="R53" s="144"/>
      <c r="S53" s="116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116">
        <v>0</v>
      </c>
      <c r="AB53" s="63">
        <v>0</v>
      </c>
      <c r="AC53" s="63">
        <v>0</v>
      </c>
      <c r="AD53" s="63">
        <v>0</v>
      </c>
      <c r="AE53" s="63">
        <v>153</v>
      </c>
      <c r="AF53" s="63">
        <v>111</v>
      </c>
      <c r="AG53" s="63">
        <v>1293</v>
      </c>
      <c r="AH53" s="63">
        <v>7.9</v>
      </c>
      <c r="AI53" s="63">
        <v>66.5</v>
      </c>
      <c r="AJ53" s="116">
        <v>0</v>
      </c>
      <c r="AK53" s="63">
        <v>0</v>
      </c>
      <c r="AL53" s="118">
        <v>0</v>
      </c>
      <c r="AM53" s="63">
        <v>2.2000000000000002</v>
      </c>
      <c r="AN53" s="119">
        <v>1.1000000000000001</v>
      </c>
      <c r="AO53" s="120">
        <f t="shared" si="3"/>
        <v>174.50000000000003</v>
      </c>
    </row>
    <row r="54" spans="1:41" x14ac:dyDescent="0.2">
      <c r="A54" s="167" t="s">
        <v>304</v>
      </c>
      <c r="B54" s="47" t="s">
        <v>118</v>
      </c>
      <c r="C54" s="47" t="s">
        <v>194</v>
      </c>
      <c r="D54" s="47">
        <v>14</v>
      </c>
      <c r="E54" s="139"/>
      <c r="F54" s="49"/>
      <c r="G54" s="63">
        <v>42</v>
      </c>
      <c r="H54" s="87">
        <f t="shared" si="0"/>
        <v>0</v>
      </c>
      <c r="I54" s="63">
        <v>42</v>
      </c>
      <c r="J54" s="123">
        <v>43</v>
      </c>
      <c r="K54" s="87">
        <f t="shared" si="1"/>
        <v>0</v>
      </c>
      <c r="L54" s="124">
        <v>43</v>
      </c>
      <c r="M54" s="63">
        <v>45</v>
      </c>
      <c r="N54" s="87">
        <f t="shared" si="2"/>
        <v>1</v>
      </c>
      <c r="O54" s="63">
        <v>46</v>
      </c>
      <c r="P54" s="156">
        <v>0.98</v>
      </c>
      <c r="Q54" s="144">
        <v>17</v>
      </c>
      <c r="R54" s="144"/>
      <c r="S54" s="116">
        <v>0</v>
      </c>
      <c r="T54" s="63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116">
        <v>247</v>
      </c>
      <c r="AB54" s="63">
        <v>1160</v>
      </c>
      <c r="AC54" s="63">
        <v>7.5</v>
      </c>
      <c r="AD54" s="63">
        <v>97.3</v>
      </c>
      <c r="AE54" s="63">
        <v>51</v>
      </c>
      <c r="AF54" s="63">
        <v>39.6</v>
      </c>
      <c r="AG54" s="63">
        <v>336</v>
      </c>
      <c r="AH54" s="63">
        <v>0.9</v>
      </c>
      <c r="AI54" s="63">
        <v>15.3</v>
      </c>
      <c r="AJ54" s="116">
        <v>0</v>
      </c>
      <c r="AK54" s="63">
        <v>0</v>
      </c>
      <c r="AL54" s="118">
        <v>0</v>
      </c>
      <c r="AM54" s="63">
        <v>2.1</v>
      </c>
      <c r="AN54" s="119">
        <v>1.1000000000000001</v>
      </c>
      <c r="AO54" s="120">
        <f t="shared" si="3"/>
        <v>197.8</v>
      </c>
    </row>
    <row r="55" spans="1:41" x14ac:dyDescent="0.2">
      <c r="A55" s="167" t="s">
        <v>305</v>
      </c>
      <c r="B55" s="47" t="s">
        <v>121</v>
      </c>
      <c r="C55" s="47" t="s">
        <v>196</v>
      </c>
      <c r="D55" s="47">
        <v>7</v>
      </c>
      <c r="E55" s="139" t="s">
        <v>499</v>
      </c>
      <c r="F55" s="49"/>
      <c r="G55" s="63">
        <v>50</v>
      </c>
      <c r="H55" s="87">
        <f t="shared" si="0"/>
        <v>0</v>
      </c>
      <c r="I55" s="63">
        <v>50</v>
      </c>
      <c r="J55" s="123">
        <v>44</v>
      </c>
      <c r="K55" s="87">
        <f t="shared" si="1"/>
        <v>1</v>
      </c>
      <c r="L55" s="124">
        <v>45</v>
      </c>
      <c r="M55" s="63">
        <v>49</v>
      </c>
      <c r="N55" s="87">
        <f t="shared" si="2"/>
        <v>-1</v>
      </c>
      <c r="O55" s="63">
        <v>48</v>
      </c>
      <c r="P55" s="156">
        <v>0.98</v>
      </c>
      <c r="Q55" s="144">
        <v>17</v>
      </c>
      <c r="R55" s="144"/>
      <c r="S55" s="116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116">
        <v>0</v>
      </c>
      <c r="AB55" s="63">
        <v>0</v>
      </c>
      <c r="AC55" s="63">
        <v>0</v>
      </c>
      <c r="AD55" s="63">
        <v>0</v>
      </c>
      <c r="AE55" s="63">
        <v>138</v>
      </c>
      <c r="AF55" s="63">
        <v>91</v>
      </c>
      <c r="AG55" s="63">
        <v>1141</v>
      </c>
      <c r="AH55" s="63">
        <v>9.1999999999999993</v>
      </c>
      <c r="AI55" s="63">
        <v>54.2</v>
      </c>
      <c r="AJ55" s="116">
        <v>0</v>
      </c>
      <c r="AK55" s="63">
        <v>0</v>
      </c>
      <c r="AL55" s="118">
        <v>1</v>
      </c>
      <c r="AM55" s="63">
        <v>2</v>
      </c>
      <c r="AN55" s="119">
        <v>1</v>
      </c>
      <c r="AO55" s="120">
        <f t="shared" si="3"/>
        <v>169.29999999999998</v>
      </c>
    </row>
    <row r="56" spans="1:41" x14ac:dyDescent="0.2">
      <c r="A56" s="167" t="s">
        <v>306</v>
      </c>
      <c r="B56" s="47" t="s">
        <v>121</v>
      </c>
      <c r="C56" s="47" t="s">
        <v>186</v>
      </c>
      <c r="D56" s="47">
        <v>7</v>
      </c>
      <c r="E56" s="139"/>
      <c r="F56" s="49"/>
      <c r="G56" s="63">
        <v>39</v>
      </c>
      <c r="H56" s="87">
        <f t="shared" si="0"/>
        <v>0</v>
      </c>
      <c r="I56" s="63">
        <v>39</v>
      </c>
      <c r="J56" s="123">
        <v>35</v>
      </c>
      <c r="K56" s="87">
        <f t="shared" si="1"/>
        <v>1</v>
      </c>
      <c r="L56" s="124">
        <v>36</v>
      </c>
      <c r="M56" s="63">
        <v>33</v>
      </c>
      <c r="N56" s="87">
        <f t="shared" si="2"/>
        <v>0</v>
      </c>
      <c r="O56" s="63">
        <v>33</v>
      </c>
      <c r="P56" s="156">
        <v>0.98</v>
      </c>
      <c r="Q56" s="144">
        <v>17</v>
      </c>
      <c r="R56" s="144"/>
      <c r="S56" s="116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116">
        <v>4.0999999999999996</v>
      </c>
      <c r="AB56" s="63">
        <v>22.4</v>
      </c>
      <c r="AC56" s="63">
        <v>0</v>
      </c>
      <c r="AD56" s="63">
        <v>1</v>
      </c>
      <c r="AE56" s="63">
        <v>136</v>
      </c>
      <c r="AF56" s="63">
        <v>94.8</v>
      </c>
      <c r="AG56" s="63">
        <v>1227</v>
      </c>
      <c r="AH56" s="63">
        <v>7.1</v>
      </c>
      <c r="AI56" s="63">
        <v>59.1</v>
      </c>
      <c r="AJ56" s="116">
        <v>0</v>
      </c>
      <c r="AK56" s="63">
        <v>0</v>
      </c>
      <c r="AL56" s="118">
        <v>1</v>
      </c>
      <c r="AM56" s="63">
        <v>2</v>
      </c>
      <c r="AN56" s="119">
        <v>1</v>
      </c>
      <c r="AO56" s="120">
        <f t="shared" si="3"/>
        <v>167.54</v>
      </c>
    </row>
    <row r="57" spans="1:41" x14ac:dyDescent="0.2">
      <c r="A57" s="167" t="s">
        <v>307</v>
      </c>
      <c r="B57" s="47" t="s">
        <v>121</v>
      </c>
      <c r="C57" s="47" t="s">
        <v>187</v>
      </c>
      <c r="D57" s="47">
        <v>13</v>
      </c>
      <c r="E57" s="139"/>
      <c r="F57" s="49"/>
      <c r="G57" s="63">
        <v>43</v>
      </c>
      <c r="H57" s="87">
        <f t="shared" si="0"/>
        <v>1</v>
      </c>
      <c r="I57" s="63">
        <v>44</v>
      </c>
      <c r="J57" s="123">
        <v>39</v>
      </c>
      <c r="K57" s="87">
        <f t="shared" si="1"/>
        <v>0</v>
      </c>
      <c r="L57" s="124">
        <v>39</v>
      </c>
      <c r="M57" s="63">
        <v>40</v>
      </c>
      <c r="N57" s="87">
        <f t="shared" si="2"/>
        <v>0</v>
      </c>
      <c r="O57" s="63">
        <v>40</v>
      </c>
      <c r="P57" s="156">
        <v>0.98</v>
      </c>
      <c r="Q57" s="144">
        <v>17</v>
      </c>
      <c r="R57" s="144"/>
      <c r="S57" s="116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116">
        <v>7.2</v>
      </c>
      <c r="AB57" s="63">
        <v>47</v>
      </c>
      <c r="AC57" s="63">
        <v>0</v>
      </c>
      <c r="AD57" s="63">
        <v>3.1</v>
      </c>
      <c r="AE57" s="63">
        <v>137</v>
      </c>
      <c r="AF57" s="63">
        <v>85.8</v>
      </c>
      <c r="AG57" s="63">
        <v>1310</v>
      </c>
      <c r="AH57" s="63">
        <v>6.1</v>
      </c>
      <c r="AI57" s="63">
        <v>61.4</v>
      </c>
      <c r="AJ57" s="116">
        <v>0</v>
      </c>
      <c r="AK57" s="63">
        <v>0</v>
      </c>
      <c r="AL57" s="118">
        <v>0</v>
      </c>
      <c r="AM57" s="63">
        <v>2</v>
      </c>
      <c r="AN57" s="119">
        <v>1</v>
      </c>
      <c r="AO57" s="120">
        <f t="shared" si="3"/>
        <v>170.29999999999998</v>
      </c>
    </row>
    <row r="58" spans="1:41" x14ac:dyDescent="0.2">
      <c r="A58" s="167" t="s">
        <v>218</v>
      </c>
      <c r="B58" s="47" t="s">
        <v>118</v>
      </c>
      <c r="C58" s="47" t="s">
        <v>235</v>
      </c>
      <c r="D58" s="47">
        <v>8</v>
      </c>
      <c r="E58" s="139"/>
      <c r="F58" s="49"/>
      <c r="G58" s="63">
        <v>44</v>
      </c>
      <c r="H58" s="87">
        <f t="shared" si="0"/>
        <v>1</v>
      </c>
      <c r="I58" s="63">
        <v>45</v>
      </c>
      <c r="J58" s="123">
        <v>41</v>
      </c>
      <c r="K58" s="87">
        <f t="shared" si="1"/>
        <v>3</v>
      </c>
      <c r="L58" s="124">
        <v>44</v>
      </c>
      <c r="M58" s="63">
        <v>47</v>
      </c>
      <c r="N58" s="87">
        <f t="shared" si="2"/>
        <v>3</v>
      </c>
      <c r="O58" s="63">
        <v>50</v>
      </c>
      <c r="P58" s="156">
        <v>0.98</v>
      </c>
      <c r="Q58" s="144">
        <v>17</v>
      </c>
      <c r="R58" s="144"/>
      <c r="S58" s="116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116">
        <v>234</v>
      </c>
      <c r="AB58" s="63">
        <v>1038</v>
      </c>
      <c r="AC58" s="63">
        <v>9.9</v>
      </c>
      <c r="AD58" s="63">
        <v>77.7</v>
      </c>
      <c r="AE58" s="63">
        <v>34</v>
      </c>
      <c r="AF58" s="63">
        <v>27.2</v>
      </c>
      <c r="AG58" s="63">
        <v>229</v>
      </c>
      <c r="AH58" s="63">
        <v>0</v>
      </c>
      <c r="AI58" s="63">
        <v>11.8</v>
      </c>
      <c r="AJ58" s="116">
        <v>0</v>
      </c>
      <c r="AK58" s="63">
        <v>0</v>
      </c>
      <c r="AL58" s="118">
        <v>0.9</v>
      </c>
      <c r="AM58" s="63">
        <v>1.8</v>
      </c>
      <c r="AN58" s="119">
        <v>0.9</v>
      </c>
      <c r="AO58" s="120">
        <f t="shared" si="3"/>
        <v>186.1</v>
      </c>
    </row>
    <row r="59" spans="1:41" x14ac:dyDescent="0.2">
      <c r="A59" s="167" t="s">
        <v>308</v>
      </c>
      <c r="B59" s="47" t="s">
        <v>121</v>
      </c>
      <c r="C59" s="47" t="s">
        <v>112</v>
      </c>
      <c r="D59" s="47">
        <v>11</v>
      </c>
      <c r="E59" s="139"/>
      <c r="F59" s="49"/>
      <c r="G59" s="63">
        <v>40</v>
      </c>
      <c r="H59" s="87">
        <f t="shared" si="0"/>
        <v>1</v>
      </c>
      <c r="I59" s="63">
        <v>41</v>
      </c>
      <c r="J59" s="123">
        <v>36</v>
      </c>
      <c r="K59" s="87">
        <f t="shared" si="1"/>
        <v>1</v>
      </c>
      <c r="L59" s="124">
        <v>37</v>
      </c>
      <c r="M59" s="63">
        <v>31</v>
      </c>
      <c r="N59" s="87">
        <f t="shared" si="2"/>
        <v>0</v>
      </c>
      <c r="O59" s="63">
        <v>31</v>
      </c>
      <c r="P59" s="156">
        <v>0.98</v>
      </c>
      <c r="Q59" s="144">
        <v>17</v>
      </c>
      <c r="R59" s="144"/>
      <c r="S59" s="116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116">
        <v>23.4</v>
      </c>
      <c r="AB59" s="63">
        <v>133</v>
      </c>
      <c r="AC59" s="63">
        <v>1.1000000000000001</v>
      </c>
      <c r="AD59" s="63">
        <v>0</v>
      </c>
      <c r="AE59" s="63">
        <v>155</v>
      </c>
      <c r="AF59" s="63">
        <v>109</v>
      </c>
      <c r="AG59" s="63">
        <v>1199</v>
      </c>
      <c r="AH59" s="63">
        <v>4.3</v>
      </c>
      <c r="AI59" s="63">
        <v>66</v>
      </c>
      <c r="AJ59" s="116">
        <v>0</v>
      </c>
      <c r="AK59" s="63">
        <v>0</v>
      </c>
      <c r="AL59" s="118">
        <v>0</v>
      </c>
      <c r="AM59" s="63">
        <v>2</v>
      </c>
      <c r="AN59" s="119">
        <v>1</v>
      </c>
      <c r="AO59" s="120">
        <f t="shared" si="3"/>
        <v>163.60000000000002</v>
      </c>
    </row>
    <row r="60" spans="1:41" x14ac:dyDescent="0.2">
      <c r="A60" s="167" t="s">
        <v>309</v>
      </c>
      <c r="B60" s="47" t="s">
        <v>118</v>
      </c>
      <c r="C60" s="47" t="s">
        <v>185</v>
      </c>
      <c r="D60" s="47">
        <v>9</v>
      </c>
      <c r="E60" s="139" t="s">
        <v>499</v>
      </c>
      <c r="F60" s="49"/>
      <c r="G60" s="63">
        <v>45</v>
      </c>
      <c r="H60" s="87">
        <f t="shared" si="0"/>
        <v>-2</v>
      </c>
      <c r="I60" s="63">
        <v>43</v>
      </c>
      <c r="J60" s="123">
        <v>42</v>
      </c>
      <c r="K60" s="87">
        <f t="shared" si="1"/>
        <v>-1</v>
      </c>
      <c r="L60" s="124">
        <v>41</v>
      </c>
      <c r="M60" s="63">
        <v>32</v>
      </c>
      <c r="N60" s="87">
        <f t="shared" si="2"/>
        <v>0</v>
      </c>
      <c r="O60" s="63">
        <v>32</v>
      </c>
      <c r="P60" s="156">
        <v>0.97</v>
      </c>
      <c r="Q60" s="144">
        <v>17</v>
      </c>
      <c r="R60" s="144"/>
      <c r="S60" s="116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116">
        <v>201</v>
      </c>
      <c r="AB60" s="63">
        <v>861</v>
      </c>
      <c r="AC60" s="63">
        <v>8.8000000000000007</v>
      </c>
      <c r="AD60" s="63">
        <v>74.099999999999994</v>
      </c>
      <c r="AE60" s="63">
        <v>88.8</v>
      </c>
      <c r="AF60" s="63">
        <v>64.400000000000006</v>
      </c>
      <c r="AG60" s="63">
        <v>557</v>
      </c>
      <c r="AH60" s="63">
        <v>3.1</v>
      </c>
      <c r="AI60" s="63">
        <v>25.1</v>
      </c>
      <c r="AJ60" s="116">
        <v>0</v>
      </c>
      <c r="AK60" s="63">
        <v>0</v>
      </c>
      <c r="AL60" s="118">
        <v>1</v>
      </c>
      <c r="AM60" s="63">
        <v>2.2999999999999998</v>
      </c>
      <c r="AN60" s="119">
        <v>1.2</v>
      </c>
      <c r="AO60" s="120">
        <f t="shared" si="3"/>
        <v>212.8</v>
      </c>
    </row>
    <row r="61" spans="1:41" x14ac:dyDescent="0.2">
      <c r="A61" s="167" t="s">
        <v>310</v>
      </c>
      <c r="B61" s="47" t="s">
        <v>118</v>
      </c>
      <c r="C61" s="47" t="s">
        <v>200</v>
      </c>
      <c r="D61" s="47">
        <v>13</v>
      </c>
      <c r="E61" s="139"/>
      <c r="F61" s="49"/>
      <c r="G61" s="63">
        <v>61</v>
      </c>
      <c r="H61" s="87">
        <f t="shared" si="0"/>
        <v>-5</v>
      </c>
      <c r="I61" s="63">
        <v>56</v>
      </c>
      <c r="J61" s="123">
        <v>63</v>
      </c>
      <c r="K61" s="87">
        <f t="shared" si="1"/>
        <v>-2</v>
      </c>
      <c r="L61" s="124">
        <v>61</v>
      </c>
      <c r="M61" s="63">
        <v>57</v>
      </c>
      <c r="N61" s="87">
        <f t="shared" si="2"/>
        <v>0</v>
      </c>
      <c r="O61" s="63">
        <v>57</v>
      </c>
      <c r="P61" s="156">
        <v>0.96</v>
      </c>
      <c r="Q61" s="144">
        <v>17</v>
      </c>
      <c r="R61" s="144"/>
      <c r="S61" s="116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116">
        <v>173</v>
      </c>
      <c r="AB61" s="63">
        <v>780</v>
      </c>
      <c r="AC61" s="63">
        <v>5.7</v>
      </c>
      <c r="AD61" s="63">
        <v>57.6</v>
      </c>
      <c r="AE61" s="63">
        <v>58.3</v>
      </c>
      <c r="AF61" s="63">
        <v>53.3</v>
      </c>
      <c r="AG61" s="63">
        <v>405</v>
      </c>
      <c r="AH61" s="63">
        <v>3.7</v>
      </c>
      <c r="AI61" s="63">
        <v>16.100000000000001</v>
      </c>
      <c r="AJ61" s="116">
        <v>0</v>
      </c>
      <c r="AK61" s="63">
        <v>0</v>
      </c>
      <c r="AL61" s="118">
        <v>0</v>
      </c>
      <c r="AM61" s="63">
        <v>2.2000000000000002</v>
      </c>
      <c r="AN61" s="119">
        <v>1.1000000000000001</v>
      </c>
      <c r="AO61" s="120">
        <f t="shared" si="3"/>
        <v>172.7</v>
      </c>
    </row>
    <row r="62" spans="1:41" x14ac:dyDescent="0.2">
      <c r="A62" s="167" t="s">
        <v>311</v>
      </c>
      <c r="B62" s="47" t="s">
        <v>118</v>
      </c>
      <c r="C62" s="47" t="s">
        <v>112</v>
      </c>
      <c r="D62" s="47">
        <v>11</v>
      </c>
      <c r="E62" s="139" t="s">
        <v>499</v>
      </c>
      <c r="F62" s="49"/>
      <c r="G62" s="63">
        <v>53</v>
      </c>
      <c r="H62" s="87">
        <f t="shared" si="0"/>
        <v>-1</v>
      </c>
      <c r="I62" s="63">
        <v>52</v>
      </c>
      <c r="J62" s="123">
        <v>51</v>
      </c>
      <c r="K62" s="87">
        <f t="shared" si="1"/>
        <v>0</v>
      </c>
      <c r="L62" s="124">
        <v>51</v>
      </c>
      <c r="M62" s="63">
        <v>56</v>
      </c>
      <c r="N62" s="87">
        <f t="shared" si="2"/>
        <v>2</v>
      </c>
      <c r="O62" s="63">
        <v>58</v>
      </c>
      <c r="P62" s="156">
        <v>0.96</v>
      </c>
      <c r="Q62" s="144">
        <v>17</v>
      </c>
      <c r="R62" s="144"/>
      <c r="S62" s="116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116">
        <v>255</v>
      </c>
      <c r="AB62" s="63">
        <v>1235</v>
      </c>
      <c r="AC62" s="63">
        <v>8.6</v>
      </c>
      <c r="AD62" s="63">
        <v>53.4</v>
      </c>
      <c r="AE62" s="63">
        <v>60.7</v>
      </c>
      <c r="AF62" s="63">
        <v>53</v>
      </c>
      <c r="AG62" s="63">
        <v>409</v>
      </c>
      <c r="AH62" s="63">
        <v>1.2</v>
      </c>
      <c r="AI62" s="63">
        <v>11.2</v>
      </c>
      <c r="AJ62" s="116">
        <v>0</v>
      </c>
      <c r="AK62" s="63">
        <v>0</v>
      </c>
      <c r="AL62" s="118">
        <v>0</v>
      </c>
      <c r="AM62" s="63">
        <v>4</v>
      </c>
      <c r="AN62" s="119">
        <v>2.6</v>
      </c>
      <c r="AO62" s="120">
        <f t="shared" si="3"/>
        <v>218</v>
      </c>
    </row>
    <row r="63" spans="1:41" x14ac:dyDescent="0.2">
      <c r="A63" s="167" t="s">
        <v>215</v>
      </c>
      <c r="B63" s="47" t="s">
        <v>129</v>
      </c>
      <c r="C63" s="47" t="s">
        <v>15</v>
      </c>
      <c r="D63" s="47">
        <v>13</v>
      </c>
      <c r="E63" s="139"/>
      <c r="F63" s="49"/>
      <c r="G63" s="63">
        <v>87</v>
      </c>
      <c r="H63" s="87">
        <f t="shared" si="0"/>
        <v>1</v>
      </c>
      <c r="I63" s="63">
        <v>88</v>
      </c>
      <c r="J63" s="123">
        <v>91</v>
      </c>
      <c r="K63" s="87">
        <f t="shared" si="1"/>
        <v>-3</v>
      </c>
      <c r="L63" s="124">
        <v>88</v>
      </c>
      <c r="M63" s="63">
        <v>96</v>
      </c>
      <c r="N63" s="87">
        <f t="shared" si="2"/>
        <v>2</v>
      </c>
      <c r="O63" s="63">
        <v>98</v>
      </c>
      <c r="P63" s="156">
        <v>0.95</v>
      </c>
      <c r="Q63" s="144">
        <v>17</v>
      </c>
      <c r="R63" s="144"/>
      <c r="S63" s="116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116">
        <v>0</v>
      </c>
      <c r="AB63" s="63">
        <v>0</v>
      </c>
      <c r="AC63" s="63">
        <v>0</v>
      </c>
      <c r="AD63" s="63">
        <v>0</v>
      </c>
      <c r="AE63" s="63">
        <v>97.2</v>
      </c>
      <c r="AF63" s="63">
        <v>71.599999999999994</v>
      </c>
      <c r="AG63" s="63">
        <v>752</v>
      </c>
      <c r="AH63" s="63">
        <v>8.4</v>
      </c>
      <c r="AI63" s="63">
        <v>34.6</v>
      </c>
      <c r="AJ63" s="116">
        <v>0</v>
      </c>
      <c r="AK63" s="63">
        <v>0</v>
      </c>
      <c r="AL63" s="118">
        <v>1.2</v>
      </c>
      <c r="AM63" s="63">
        <v>1.2</v>
      </c>
      <c r="AN63" s="119">
        <v>1.2</v>
      </c>
      <c r="AO63" s="120">
        <f t="shared" si="3"/>
        <v>125.6</v>
      </c>
    </row>
    <row r="64" spans="1:41" x14ac:dyDescent="0.2">
      <c r="A64" s="167" t="s">
        <v>312</v>
      </c>
      <c r="B64" s="47" t="s">
        <v>129</v>
      </c>
      <c r="C64" s="47" t="s">
        <v>112</v>
      </c>
      <c r="D64" s="47">
        <v>11</v>
      </c>
      <c r="E64" s="139"/>
      <c r="F64" s="49"/>
      <c r="G64" s="63">
        <v>78</v>
      </c>
      <c r="H64" s="87">
        <f t="shared" si="0"/>
        <v>0</v>
      </c>
      <c r="I64" s="63">
        <v>78</v>
      </c>
      <c r="J64" s="123">
        <v>99</v>
      </c>
      <c r="K64" s="87">
        <f t="shared" si="1"/>
        <v>3</v>
      </c>
      <c r="L64" s="124">
        <v>102</v>
      </c>
      <c r="M64" s="63">
        <v>100</v>
      </c>
      <c r="N64" s="87">
        <f t="shared" si="2"/>
        <v>3</v>
      </c>
      <c r="O64" s="63">
        <v>103</v>
      </c>
      <c r="P64" s="156">
        <v>0.96</v>
      </c>
      <c r="Q64" s="144">
        <v>17</v>
      </c>
      <c r="R64" s="144"/>
      <c r="S64" s="116">
        <v>0</v>
      </c>
      <c r="T64" s="63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116">
        <v>0</v>
      </c>
      <c r="AB64" s="63">
        <v>0</v>
      </c>
      <c r="AC64" s="63">
        <v>0</v>
      </c>
      <c r="AD64" s="63">
        <v>0</v>
      </c>
      <c r="AE64" s="63">
        <v>98.9</v>
      </c>
      <c r="AF64" s="63">
        <v>73.900000000000006</v>
      </c>
      <c r="AG64" s="63">
        <v>804</v>
      </c>
      <c r="AH64" s="63">
        <v>6.7</v>
      </c>
      <c r="AI64" s="63">
        <v>37</v>
      </c>
      <c r="AJ64" s="116">
        <v>0</v>
      </c>
      <c r="AK64" s="63">
        <v>0</v>
      </c>
      <c r="AL64" s="118">
        <v>0</v>
      </c>
      <c r="AM64" s="63">
        <v>1.1000000000000001</v>
      </c>
      <c r="AN64" s="119">
        <v>0</v>
      </c>
      <c r="AO64" s="120">
        <f t="shared" si="3"/>
        <v>120.60000000000001</v>
      </c>
    </row>
    <row r="65" spans="1:41" x14ac:dyDescent="0.2">
      <c r="A65" s="167" t="s">
        <v>241</v>
      </c>
      <c r="B65" s="47" t="s">
        <v>121</v>
      </c>
      <c r="C65" s="47" t="s">
        <v>11</v>
      </c>
      <c r="D65" s="47">
        <v>6</v>
      </c>
      <c r="E65" s="139" t="s">
        <v>499</v>
      </c>
      <c r="F65" s="49"/>
      <c r="G65" s="63">
        <v>46</v>
      </c>
      <c r="H65" s="87">
        <f t="shared" si="0"/>
        <v>0</v>
      </c>
      <c r="I65" s="63">
        <v>46</v>
      </c>
      <c r="J65" s="123">
        <v>49</v>
      </c>
      <c r="K65" s="87">
        <f t="shared" si="1"/>
        <v>0</v>
      </c>
      <c r="L65" s="124">
        <v>49</v>
      </c>
      <c r="M65" s="63">
        <v>55</v>
      </c>
      <c r="N65" s="87">
        <f t="shared" si="2"/>
        <v>1</v>
      </c>
      <c r="O65" s="63">
        <v>56</v>
      </c>
      <c r="P65" s="156">
        <v>0.96</v>
      </c>
      <c r="Q65" s="144">
        <v>17</v>
      </c>
      <c r="R65" s="144"/>
      <c r="S65" s="116">
        <v>0</v>
      </c>
      <c r="T65" s="63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116">
        <v>22.6</v>
      </c>
      <c r="AB65" s="63">
        <v>101</v>
      </c>
      <c r="AC65" s="63">
        <v>2</v>
      </c>
      <c r="AD65" s="63">
        <v>9.8000000000000007</v>
      </c>
      <c r="AE65" s="63">
        <v>119</v>
      </c>
      <c r="AF65" s="63">
        <v>81.5</v>
      </c>
      <c r="AG65" s="63">
        <v>1031</v>
      </c>
      <c r="AH65" s="63">
        <v>5.9</v>
      </c>
      <c r="AI65" s="63">
        <v>48.1</v>
      </c>
      <c r="AJ65" s="116">
        <v>0</v>
      </c>
      <c r="AK65" s="63">
        <v>0</v>
      </c>
      <c r="AL65" s="118">
        <v>1</v>
      </c>
      <c r="AM65" s="63">
        <v>1.9</v>
      </c>
      <c r="AN65" s="119">
        <v>1</v>
      </c>
      <c r="AO65" s="120">
        <f t="shared" si="3"/>
        <v>160.6</v>
      </c>
    </row>
    <row r="66" spans="1:41" x14ac:dyDescent="0.2">
      <c r="A66" s="167" t="s">
        <v>313</v>
      </c>
      <c r="B66" s="47" t="s">
        <v>121</v>
      </c>
      <c r="C66" s="47" t="s">
        <v>195</v>
      </c>
      <c r="D66" s="47">
        <v>7</v>
      </c>
      <c r="E66" s="139"/>
      <c r="F66" s="49"/>
      <c r="G66" s="63">
        <v>59</v>
      </c>
      <c r="H66" s="87">
        <f t="shared" si="0"/>
        <v>2</v>
      </c>
      <c r="I66" s="63">
        <v>61</v>
      </c>
      <c r="J66" s="123">
        <v>52</v>
      </c>
      <c r="K66" s="87">
        <f t="shared" si="1"/>
        <v>2</v>
      </c>
      <c r="L66" s="124">
        <v>54</v>
      </c>
      <c r="M66" s="63">
        <v>43</v>
      </c>
      <c r="N66" s="87">
        <f t="shared" si="2"/>
        <v>-2</v>
      </c>
      <c r="O66" s="63">
        <v>41</v>
      </c>
      <c r="P66" s="156">
        <v>0.96</v>
      </c>
      <c r="Q66" s="144">
        <v>17</v>
      </c>
      <c r="R66" s="144"/>
      <c r="S66" s="116">
        <v>0</v>
      </c>
      <c r="T66" s="63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116">
        <v>11.3</v>
      </c>
      <c r="AB66" s="63">
        <v>65.599999999999994</v>
      </c>
      <c r="AC66" s="63">
        <v>0</v>
      </c>
      <c r="AD66" s="63">
        <v>4.5</v>
      </c>
      <c r="AE66" s="63">
        <v>167</v>
      </c>
      <c r="AF66" s="63">
        <v>109</v>
      </c>
      <c r="AG66" s="63">
        <v>1293</v>
      </c>
      <c r="AH66" s="63">
        <v>7.9</v>
      </c>
      <c r="AI66" s="63">
        <v>64.400000000000006</v>
      </c>
      <c r="AJ66" s="116">
        <v>0</v>
      </c>
      <c r="AK66" s="63">
        <v>0</v>
      </c>
      <c r="AL66" s="118">
        <v>0</v>
      </c>
      <c r="AM66" s="63">
        <v>2.2000000000000002</v>
      </c>
      <c r="AN66" s="119">
        <v>1.1000000000000001</v>
      </c>
      <c r="AO66" s="120">
        <f t="shared" si="3"/>
        <v>181.06000000000003</v>
      </c>
    </row>
    <row r="67" spans="1:41" x14ac:dyDescent="0.2">
      <c r="A67" s="167" t="s">
        <v>314</v>
      </c>
      <c r="B67" s="47" t="s">
        <v>127</v>
      </c>
      <c r="C67" s="47" t="s">
        <v>112</v>
      </c>
      <c r="D67" s="47">
        <v>11</v>
      </c>
      <c r="E67" s="139"/>
      <c r="F67" s="49"/>
      <c r="G67" s="63">
        <v>96</v>
      </c>
      <c r="H67" s="87">
        <f t="shared" si="0"/>
        <v>1</v>
      </c>
      <c r="I67" s="63">
        <v>97</v>
      </c>
      <c r="J67" s="123">
        <v>94</v>
      </c>
      <c r="K67" s="87">
        <f t="shared" si="1"/>
        <v>1</v>
      </c>
      <c r="L67" s="124">
        <v>95</v>
      </c>
      <c r="M67" s="63">
        <v>93</v>
      </c>
      <c r="N67" s="87">
        <f t="shared" si="2"/>
        <v>3</v>
      </c>
      <c r="O67" s="63">
        <v>96</v>
      </c>
      <c r="P67" s="156">
        <v>0.95</v>
      </c>
      <c r="Q67" s="144">
        <v>17</v>
      </c>
      <c r="R67" s="144"/>
      <c r="S67" s="116">
        <v>395</v>
      </c>
      <c r="T67" s="63">
        <v>188</v>
      </c>
      <c r="U67" s="63">
        <v>5203</v>
      </c>
      <c r="V67" s="63">
        <v>32.299999999999997</v>
      </c>
      <c r="W67" s="63">
        <v>11.9</v>
      </c>
      <c r="X67" s="63">
        <v>0</v>
      </c>
      <c r="Y67" s="63">
        <v>33</v>
      </c>
      <c r="Z67" s="63">
        <v>253</v>
      </c>
      <c r="AA67" s="116">
        <v>33.1</v>
      </c>
      <c r="AB67" s="63">
        <v>125</v>
      </c>
      <c r="AC67" s="63">
        <v>1.2</v>
      </c>
      <c r="AD67" s="63">
        <v>5.7</v>
      </c>
      <c r="AE67" s="63">
        <v>0</v>
      </c>
      <c r="AF67" s="63">
        <v>0</v>
      </c>
      <c r="AG67" s="63">
        <v>0</v>
      </c>
      <c r="AH67" s="63">
        <v>0</v>
      </c>
      <c r="AI67" s="63">
        <v>0</v>
      </c>
      <c r="AJ67" s="116">
        <v>0</v>
      </c>
      <c r="AK67" s="63">
        <v>0</v>
      </c>
      <c r="AL67" s="118">
        <v>1</v>
      </c>
      <c r="AM67" s="63">
        <v>5</v>
      </c>
      <c r="AN67" s="119">
        <v>3</v>
      </c>
      <c r="AO67" s="120">
        <f t="shared" si="3"/>
        <v>341.12</v>
      </c>
    </row>
    <row r="68" spans="1:41" x14ac:dyDescent="0.2">
      <c r="A68" s="167" t="s">
        <v>315</v>
      </c>
      <c r="B68" s="47" t="s">
        <v>129</v>
      </c>
      <c r="C68" s="47" t="s">
        <v>201</v>
      </c>
      <c r="D68" s="47">
        <v>11</v>
      </c>
      <c r="E68" s="139" t="s">
        <v>499</v>
      </c>
      <c r="F68" s="49"/>
      <c r="G68" s="63">
        <v>97</v>
      </c>
      <c r="H68" s="87">
        <f t="shared" si="0"/>
        <v>1</v>
      </c>
      <c r="I68" s="63">
        <v>98</v>
      </c>
      <c r="J68" s="123">
        <v>81</v>
      </c>
      <c r="K68" s="87">
        <f t="shared" si="1"/>
        <v>1</v>
      </c>
      <c r="L68" s="124">
        <v>82</v>
      </c>
      <c r="M68" s="63">
        <v>79</v>
      </c>
      <c r="N68" s="87">
        <f t="shared" si="2"/>
        <v>-3</v>
      </c>
      <c r="O68" s="63">
        <v>76</v>
      </c>
      <c r="P68" s="156">
        <v>0.94</v>
      </c>
      <c r="Q68" s="144">
        <v>17</v>
      </c>
      <c r="R68" s="144"/>
      <c r="S68" s="116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116">
        <v>0</v>
      </c>
      <c r="AB68" s="63">
        <v>0</v>
      </c>
      <c r="AC68" s="63">
        <v>0</v>
      </c>
      <c r="AD68" s="63">
        <v>0</v>
      </c>
      <c r="AE68" s="63">
        <v>133</v>
      </c>
      <c r="AF68" s="63">
        <v>92.7</v>
      </c>
      <c r="AG68" s="63">
        <v>1062</v>
      </c>
      <c r="AH68" s="63">
        <v>5.9</v>
      </c>
      <c r="AI68" s="63">
        <v>48.1</v>
      </c>
      <c r="AJ68" s="116">
        <v>0</v>
      </c>
      <c r="AK68" s="63">
        <v>0</v>
      </c>
      <c r="AL68" s="118">
        <v>1.2</v>
      </c>
      <c r="AM68" s="63">
        <v>1.2</v>
      </c>
      <c r="AN68" s="119">
        <v>1.2</v>
      </c>
      <c r="AO68" s="120">
        <f t="shared" si="3"/>
        <v>141.60000000000002</v>
      </c>
    </row>
    <row r="69" spans="1:41" x14ac:dyDescent="0.2">
      <c r="A69" s="167" t="s">
        <v>316</v>
      </c>
      <c r="B69" s="47" t="s">
        <v>121</v>
      </c>
      <c r="C69" s="47" t="s">
        <v>200</v>
      </c>
      <c r="D69" s="47">
        <v>13</v>
      </c>
      <c r="E69" s="139" t="s">
        <v>499</v>
      </c>
      <c r="F69" s="49"/>
      <c r="G69" s="63">
        <v>67</v>
      </c>
      <c r="H69" s="87">
        <f t="shared" si="0"/>
        <v>1</v>
      </c>
      <c r="I69" s="63">
        <v>68</v>
      </c>
      <c r="J69" s="123">
        <v>59</v>
      </c>
      <c r="K69" s="87">
        <f t="shared" si="1"/>
        <v>-1</v>
      </c>
      <c r="L69" s="124">
        <v>58</v>
      </c>
      <c r="M69" s="63">
        <v>62</v>
      </c>
      <c r="N69" s="87">
        <f t="shared" si="2"/>
        <v>-1</v>
      </c>
      <c r="O69" s="63">
        <v>61</v>
      </c>
      <c r="P69" s="156">
        <v>0.95</v>
      </c>
      <c r="Q69" s="144">
        <v>17</v>
      </c>
      <c r="R69" s="144"/>
      <c r="S69" s="116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116">
        <v>0</v>
      </c>
      <c r="AB69" s="63">
        <v>0</v>
      </c>
      <c r="AC69" s="63">
        <v>0</v>
      </c>
      <c r="AD69" s="63">
        <v>0</v>
      </c>
      <c r="AE69" s="63">
        <v>125</v>
      </c>
      <c r="AF69" s="63">
        <v>83.8</v>
      </c>
      <c r="AG69" s="63">
        <v>1223</v>
      </c>
      <c r="AH69" s="63">
        <v>7.5</v>
      </c>
      <c r="AI69" s="63">
        <v>60.2</v>
      </c>
      <c r="AJ69" s="116">
        <v>0</v>
      </c>
      <c r="AK69" s="63">
        <v>0</v>
      </c>
      <c r="AL69" s="118">
        <v>0</v>
      </c>
      <c r="AM69" s="63">
        <v>1</v>
      </c>
      <c r="AN69" s="119">
        <v>1</v>
      </c>
      <c r="AO69" s="120">
        <f t="shared" si="3"/>
        <v>165.3</v>
      </c>
    </row>
    <row r="70" spans="1:41" x14ac:dyDescent="0.2">
      <c r="A70" s="167" t="s">
        <v>317</v>
      </c>
      <c r="B70" s="47" t="s">
        <v>118</v>
      </c>
      <c r="C70" s="47" t="s">
        <v>191</v>
      </c>
      <c r="D70" s="47">
        <v>7</v>
      </c>
      <c r="E70" s="139"/>
      <c r="F70" s="49"/>
      <c r="G70" s="63">
        <v>32</v>
      </c>
      <c r="H70" s="87">
        <f t="shared" ref="H70:H133" si="4">I70-G70</f>
        <v>1</v>
      </c>
      <c r="I70" s="63">
        <v>33</v>
      </c>
      <c r="J70" s="123">
        <v>40</v>
      </c>
      <c r="K70" s="87">
        <f t="shared" ref="K70:K133" si="5">L70-J70</f>
        <v>2</v>
      </c>
      <c r="L70" s="124">
        <v>42</v>
      </c>
      <c r="M70" s="63">
        <v>39</v>
      </c>
      <c r="N70" s="87">
        <f t="shared" ref="N70:N133" si="6">O70-M70</f>
        <v>3</v>
      </c>
      <c r="O70" s="63">
        <v>42</v>
      </c>
      <c r="P70" s="156">
        <v>0.97</v>
      </c>
      <c r="Q70" s="144">
        <v>17</v>
      </c>
      <c r="R70" s="144"/>
      <c r="S70" s="116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116">
        <v>279</v>
      </c>
      <c r="AB70" s="63">
        <v>1201</v>
      </c>
      <c r="AC70" s="63">
        <v>7.8</v>
      </c>
      <c r="AD70" s="63">
        <v>83.1</v>
      </c>
      <c r="AE70" s="63">
        <v>51.1</v>
      </c>
      <c r="AF70" s="63">
        <v>36.5</v>
      </c>
      <c r="AG70" s="63">
        <v>260</v>
      </c>
      <c r="AH70" s="63">
        <v>1.5</v>
      </c>
      <c r="AI70" s="63">
        <v>12.1</v>
      </c>
      <c r="AJ70" s="116">
        <v>0</v>
      </c>
      <c r="AK70" s="63">
        <v>0</v>
      </c>
      <c r="AL70" s="118">
        <v>0</v>
      </c>
      <c r="AM70" s="63">
        <v>1.9</v>
      </c>
      <c r="AN70" s="119">
        <v>1</v>
      </c>
      <c r="AO70" s="120">
        <f t="shared" ref="AO70:AO133" si="7">IFERROR($S70*$S$2+$T70*$T$2+IF($U$2=0,0,$U70/$U$2)+$V70*$V$2+$W70*$W$2+$X70*$X$2+$Y70*$Y$2+$Z70*$Z$2+$AA70*$AA$2+IF($AB$2=0,0,$AB70/$AB$2)+$AC$2*$AC70+$AD$2*$AD70+$AE$2*$AE70+$AF70*$AF$2+IF($AG$2=0,0,$AG70/$AG$2)+$AH70*$AH$2+$AI70*$AI$2+IF($AJ$2=0,0,$AJ70/$AJ$2)+$AK70*$AK$2+$AL70*$AL$2+$AM70*$AM$2+$AN70*$AN$2,0)</f>
        <v>199.89999999999998</v>
      </c>
    </row>
    <row r="71" spans="1:41" x14ac:dyDescent="0.2">
      <c r="A71" s="167" t="s">
        <v>318</v>
      </c>
      <c r="B71" s="47" t="s">
        <v>127</v>
      </c>
      <c r="C71" s="47" t="s">
        <v>194</v>
      </c>
      <c r="D71" s="47">
        <v>14</v>
      </c>
      <c r="E71" s="139"/>
      <c r="F71" s="49"/>
      <c r="G71" s="63">
        <v>80</v>
      </c>
      <c r="H71" s="87">
        <f t="shared" si="4"/>
        <v>2</v>
      </c>
      <c r="I71" s="63">
        <v>82</v>
      </c>
      <c r="J71" s="123">
        <v>89</v>
      </c>
      <c r="K71" s="87">
        <f t="shared" si="5"/>
        <v>0</v>
      </c>
      <c r="L71" s="124">
        <v>89</v>
      </c>
      <c r="M71" s="63">
        <v>90</v>
      </c>
      <c r="N71" s="87">
        <f t="shared" si="6"/>
        <v>-2</v>
      </c>
      <c r="O71" s="63">
        <v>88</v>
      </c>
      <c r="P71" s="156">
        <v>0.95</v>
      </c>
      <c r="Q71" s="144">
        <v>17</v>
      </c>
      <c r="R71" s="144"/>
      <c r="S71" s="116">
        <v>297</v>
      </c>
      <c r="T71" s="63">
        <v>198</v>
      </c>
      <c r="U71" s="63">
        <v>3724</v>
      </c>
      <c r="V71" s="63">
        <v>24.1</v>
      </c>
      <c r="W71" s="63">
        <v>9.5</v>
      </c>
      <c r="X71" s="63">
        <v>0</v>
      </c>
      <c r="Y71" s="63">
        <v>36.1</v>
      </c>
      <c r="Z71" s="63">
        <v>200</v>
      </c>
      <c r="AA71" s="116">
        <v>121</v>
      </c>
      <c r="AB71" s="63">
        <v>804</v>
      </c>
      <c r="AC71" s="63">
        <v>6.3</v>
      </c>
      <c r="AD71" s="63">
        <v>39</v>
      </c>
      <c r="AE71" s="63">
        <v>0</v>
      </c>
      <c r="AF71" s="63">
        <v>0</v>
      </c>
      <c r="AG71" s="63">
        <v>0</v>
      </c>
      <c r="AH71" s="63">
        <v>0</v>
      </c>
      <c r="AI71" s="63">
        <v>0</v>
      </c>
      <c r="AJ71" s="116">
        <v>0</v>
      </c>
      <c r="AK71" s="63">
        <v>0</v>
      </c>
      <c r="AL71" s="118">
        <v>2.1</v>
      </c>
      <c r="AM71" s="63">
        <v>4.3</v>
      </c>
      <c r="AN71" s="119">
        <v>2.1</v>
      </c>
      <c r="AO71" s="120">
        <f t="shared" si="7"/>
        <v>354.06</v>
      </c>
    </row>
    <row r="72" spans="1:41" x14ac:dyDescent="0.2">
      <c r="A72" s="167" t="s">
        <v>319</v>
      </c>
      <c r="B72" s="47" t="s">
        <v>127</v>
      </c>
      <c r="C72" s="47" t="s">
        <v>188</v>
      </c>
      <c r="D72" s="47">
        <v>13</v>
      </c>
      <c r="E72" s="139" t="s">
        <v>501</v>
      </c>
      <c r="F72" s="49"/>
      <c r="G72" s="63">
        <v>91</v>
      </c>
      <c r="H72" s="87">
        <f t="shared" si="4"/>
        <v>3</v>
      </c>
      <c r="I72" s="63">
        <v>94</v>
      </c>
      <c r="J72" s="123">
        <v>85</v>
      </c>
      <c r="K72" s="87">
        <f t="shared" si="5"/>
        <v>0</v>
      </c>
      <c r="L72" s="124">
        <v>85</v>
      </c>
      <c r="M72" s="63">
        <v>83</v>
      </c>
      <c r="N72" s="87">
        <f t="shared" si="6"/>
        <v>0</v>
      </c>
      <c r="O72" s="63">
        <v>83</v>
      </c>
      <c r="P72" s="156">
        <v>0.94</v>
      </c>
      <c r="Q72" s="144">
        <v>17</v>
      </c>
      <c r="R72" s="144"/>
      <c r="S72" s="116">
        <v>338</v>
      </c>
      <c r="T72" s="63">
        <v>166</v>
      </c>
      <c r="U72" s="63">
        <v>4360</v>
      </c>
      <c r="V72" s="63">
        <v>33.200000000000003</v>
      </c>
      <c r="W72" s="63">
        <v>10</v>
      </c>
      <c r="X72" s="63">
        <v>0</v>
      </c>
      <c r="Y72" s="63">
        <v>36</v>
      </c>
      <c r="Z72" s="63">
        <v>221</v>
      </c>
      <c r="AA72" s="116">
        <v>54.4</v>
      </c>
      <c r="AB72" s="63">
        <v>315</v>
      </c>
      <c r="AC72" s="63">
        <v>4.9000000000000004</v>
      </c>
      <c r="AD72" s="63">
        <v>15.9</v>
      </c>
      <c r="AE72" s="63">
        <v>0</v>
      </c>
      <c r="AF72" s="63">
        <v>0</v>
      </c>
      <c r="AG72" s="63">
        <v>0</v>
      </c>
      <c r="AH72" s="63">
        <v>0</v>
      </c>
      <c r="AI72" s="63">
        <v>0</v>
      </c>
      <c r="AJ72" s="116">
        <v>0</v>
      </c>
      <c r="AK72" s="63">
        <v>0</v>
      </c>
      <c r="AL72" s="118">
        <v>1</v>
      </c>
      <c r="AM72" s="63">
        <v>5.0999999999999996</v>
      </c>
      <c r="AN72" s="119">
        <v>3.1</v>
      </c>
      <c r="AO72" s="120">
        <f t="shared" si="7"/>
        <v>353.90000000000003</v>
      </c>
    </row>
    <row r="73" spans="1:41" x14ac:dyDescent="0.2">
      <c r="A73" s="167" t="s">
        <v>320</v>
      </c>
      <c r="B73" s="47" t="s">
        <v>118</v>
      </c>
      <c r="C73" s="47" t="s">
        <v>198</v>
      </c>
      <c r="D73" s="47">
        <v>14</v>
      </c>
      <c r="E73" s="139"/>
      <c r="F73" s="49"/>
      <c r="G73" s="63">
        <v>62</v>
      </c>
      <c r="H73" s="87">
        <f t="shared" si="4"/>
        <v>0</v>
      </c>
      <c r="I73" s="63">
        <v>62</v>
      </c>
      <c r="J73" s="123">
        <v>64</v>
      </c>
      <c r="K73" s="87">
        <f t="shared" si="5"/>
        <v>-1</v>
      </c>
      <c r="L73" s="124">
        <v>63</v>
      </c>
      <c r="M73" s="63">
        <v>58</v>
      </c>
      <c r="N73" s="87">
        <f t="shared" si="6"/>
        <v>1</v>
      </c>
      <c r="O73" s="63">
        <v>59</v>
      </c>
      <c r="P73" s="156">
        <v>0.95</v>
      </c>
      <c r="Q73" s="144">
        <v>17</v>
      </c>
      <c r="R73" s="144"/>
      <c r="S73" s="116">
        <v>0</v>
      </c>
      <c r="T73" s="63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116">
        <v>218</v>
      </c>
      <c r="AB73" s="63">
        <v>919</v>
      </c>
      <c r="AC73" s="63">
        <v>7.5</v>
      </c>
      <c r="AD73" s="63">
        <v>73.7</v>
      </c>
      <c r="AE73" s="63">
        <v>61.2</v>
      </c>
      <c r="AF73" s="63">
        <v>51.5</v>
      </c>
      <c r="AG73" s="63">
        <v>416</v>
      </c>
      <c r="AH73" s="63">
        <v>1.3</v>
      </c>
      <c r="AI73" s="63">
        <v>21.9</v>
      </c>
      <c r="AJ73" s="116">
        <v>0</v>
      </c>
      <c r="AK73" s="63">
        <v>0</v>
      </c>
      <c r="AL73" s="118">
        <v>0</v>
      </c>
      <c r="AM73" s="63">
        <v>2.5</v>
      </c>
      <c r="AN73" s="119">
        <v>1.2</v>
      </c>
      <c r="AO73" s="120">
        <f t="shared" si="7"/>
        <v>183.9</v>
      </c>
    </row>
    <row r="74" spans="1:41" x14ac:dyDescent="0.2">
      <c r="A74" s="167" t="s">
        <v>321</v>
      </c>
      <c r="B74" s="47" t="s">
        <v>118</v>
      </c>
      <c r="C74" s="47" t="s">
        <v>182</v>
      </c>
      <c r="D74" s="47">
        <v>6</v>
      </c>
      <c r="E74" s="139"/>
      <c r="F74" s="49"/>
      <c r="G74" s="63">
        <v>51</v>
      </c>
      <c r="H74" s="87">
        <f t="shared" si="4"/>
        <v>3</v>
      </c>
      <c r="I74" s="63">
        <v>54</v>
      </c>
      <c r="J74" s="123">
        <v>57</v>
      </c>
      <c r="K74" s="87">
        <f t="shared" si="5"/>
        <v>2</v>
      </c>
      <c r="L74" s="124">
        <v>59</v>
      </c>
      <c r="M74" s="63">
        <v>52</v>
      </c>
      <c r="N74" s="87">
        <f t="shared" si="6"/>
        <v>2</v>
      </c>
      <c r="O74" s="63">
        <v>54</v>
      </c>
      <c r="P74" s="156">
        <v>0.96</v>
      </c>
      <c r="Q74" s="144">
        <v>17</v>
      </c>
      <c r="R74" s="144"/>
      <c r="S74" s="116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116">
        <v>212</v>
      </c>
      <c r="AB74" s="63">
        <v>945</v>
      </c>
      <c r="AC74" s="63">
        <v>6.2</v>
      </c>
      <c r="AD74" s="63">
        <v>72</v>
      </c>
      <c r="AE74" s="63">
        <v>61.2</v>
      </c>
      <c r="AF74" s="63">
        <v>48.6</v>
      </c>
      <c r="AG74" s="63">
        <v>400</v>
      </c>
      <c r="AH74" s="63">
        <v>1.1000000000000001</v>
      </c>
      <c r="AI74" s="63">
        <v>14.8</v>
      </c>
      <c r="AJ74" s="116">
        <v>0</v>
      </c>
      <c r="AK74" s="63">
        <v>0</v>
      </c>
      <c r="AL74" s="118">
        <v>0</v>
      </c>
      <c r="AM74" s="63">
        <v>1.2</v>
      </c>
      <c r="AN74" s="119">
        <v>0</v>
      </c>
      <c r="AO74" s="120">
        <f t="shared" si="7"/>
        <v>178.29999999999998</v>
      </c>
    </row>
    <row r="75" spans="1:41" x14ac:dyDescent="0.2">
      <c r="A75" s="167" t="s">
        <v>322</v>
      </c>
      <c r="B75" s="47" t="s">
        <v>129</v>
      </c>
      <c r="C75" s="47" t="s">
        <v>194</v>
      </c>
      <c r="D75" s="47">
        <v>14</v>
      </c>
      <c r="E75" s="139"/>
      <c r="F75" s="49"/>
      <c r="G75" s="63">
        <v>94</v>
      </c>
      <c r="H75" s="87">
        <f t="shared" si="4"/>
        <v>1</v>
      </c>
      <c r="I75" s="63">
        <v>95</v>
      </c>
      <c r="J75" s="123">
        <v>95</v>
      </c>
      <c r="K75" s="87">
        <f t="shared" si="5"/>
        <v>-2</v>
      </c>
      <c r="L75" s="124">
        <v>93</v>
      </c>
      <c r="M75" s="63">
        <v>94</v>
      </c>
      <c r="N75" s="87">
        <f t="shared" si="6"/>
        <v>-2</v>
      </c>
      <c r="O75" s="63">
        <v>92</v>
      </c>
      <c r="P75" s="156">
        <v>0.92</v>
      </c>
      <c r="Q75" s="144">
        <v>17</v>
      </c>
      <c r="R75" s="144"/>
      <c r="S75" s="116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116">
        <v>0</v>
      </c>
      <c r="AB75" s="63">
        <v>0</v>
      </c>
      <c r="AC75" s="63">
        <v>0</v>
      </c>
      <c r="AD75" s="63">
        <v>0</v>
      </c>
      <c r="AE75" s="63">
        <v>104</v>
      </c>
      <c r="AF75" s="63">
        <v>67.5</v>
      </c>
      <c r="AG75" s="63">
        <v>783</v>
      </c>
      <c r="AH75" s="63">
        <v>6</v>
      </c>
      <c r="AI75" s="63">
        <v>40.1</v>
      </c>
      <c r="AJ75" s="116">
        <v>0</v>
      </c>
      <c r="AK75" s="63">
        <v>0</v>
      </c>
      <c r="AL75" s="118">
        <v>0</v>
      </c>
      <c r="AM75" s="63">
        <v>1</v>
      </c>
      <c r="AN75" s="119">
        <v>1</v>
      </c>
      <c r="AO75" s="120">
        <f t="shared" si="7"/>
        <v>112.3</v>
      </c>
    </row>
    <row r="76" spans="1:41" x14ac:dyDescent="0.2">
      <c r="A76" s="167" t="s">
        <v>323</v>
      </c>
      <c r="B76" s="47" t="s">
        <v>129</v>
      </c>
      <c r="C76" s="47" t="s">
        <v>184</v>
      </c>
      <c r="D76" s="47">
        <v>9</v>
      </c>
      <c r="E76" s="139"/>
      <c r="F76" s="49"/>
      <c r="G76" s="63">
        <v>75</v>
      </c>
      <c r="H76" s="87">
        <f t="shared" si="4"/>
        <v>0</v>
      </c>
      <c r="I76" s="63">
        <v>75</v>
      </c>
      <c r="J76" s="123">
        <v>86</v>
      </c>
      <c r="K76" s="87">
        <f t="shared" si="5"/>
        <v>0</v>
      </c>
      <c r="L76" s="124">
        <v>86</v>
      </c>
      <c r="M76" s="63">
        <v>80</v>
      </c>
      <c r="N76" s="87">
        <f t="shared" si="6"/>
        <v>-1</v>
      </c>
      <c r="O76" s="63">
        <v>79</v>
      </c>
      <c r="P76" s="156">
        <v>0.96</v>
      </c>
      <c r="Q76" s="144">
        <v>17</v>
      </c>
      <c r="R76" s="144"/>
      <c r="S76" s="116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116">
        <v>0</v>
      </c>
      <c r="AB76" s="63">
        <v>0</v>
      </c>
      <c r="AC76" s="63">
        <v>0</v>
      </c>
      <c r="AD76" s="63">
        <v>0</v>
      </c>
      <c r="AE76" s="63">
        <v>153</v>
      </c>
      <c r="AF76" s="63">
        <v>98.5</v>
      </c>
      <c r="AG76" s="63">
        <v>883</v>
      </c>
      <c r="AH76" s="63">
        <v>6.7</v>
      </c>
      <c r="AI76" s="63">
        <v>43.2</v>
      </c>
      <c r="AJ76" s="116">
        <v>0</v>
      </c>
      <c r="AK76" s="63">
        <v>0</v>
      </c>
      <c r="AL76" s="118">
        <v>0</v>
      </c>
      <c r="AM76" s="63">
        <v>1.4</v>
      </c>
      <c r="AN76" s="119">
        <v>1.4</v>
      </c>
      <c r="AO76" s="120">
        <f t="shared" si="7"/>
        <v>125.7</v>
      </c>
    </row>
    <row r="77" spans="1:41" x14ac:dyDescent="0.2">
      <c r="A77" s="167" t="s">
        <v>324</v>
      </c>
      <c r="B77" s="47" t="s">
        <v>121</v>
      </c>
      <c r="C77" s="47" t="s">
        <v>195</v>
      </c>
      <c r="D77" s="47">
        <v>7</v>
      </c>
      <c r="E77" s="139"/>
      <c r="F77" s="49"/>
      <c r="G77" s="63">
        <v>63</v>
      </c>
      <c r="H77" s="87">
        <f t="shared" si="4"/>
        <v>0</v>
      </c>
      <c r="I77" s="63">
        <v>63</v>
      </c>
      <c r="J77" s="123">
        <v>58</v>
      </c>
      <c r="K77" s="87">
        <f t="shared" si="5"/>
        <v>2</v>
      </c>
      <c r="L77" s="124">
        <v>60</v>
      </c>
      <c r="M77" s="63">
        <v>61</v>
      </c>
      <c r="N77" s="87">
        <f t="shared" si="6"/>
        <v>2</v>
      </c>
      <c r="O77" s="63">
        <v>63</v>
      </c>
      <c r="P77" s="156">
        <v>0.95</v>
      </c>
      <c r="Q77" s="144">
        <v>17</v>
      </c>
      <c r="R77" s="144"/>
      <c r="S77" s="116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116">
        <v>6.2</v>
      </c>
      <c r="AB77" s="63">
        <v>32.1</v>
      </c>
      <c r="AC77" s="63">
        <v>1</v>
      </c>
      <c r="AD77" s="63">
        <v>2.1</v>
      </c>
      <c r="AE77" s="63">
        <v>116</v>
      </c>
      <c r="AF77" s="63">
        <v>69.400000000000006</v>
      </c>
      <c r="AG77" s="63">
        <v>1010</v>
      </c>
      <c r="AH77" s="63">
        <v>10.3</v>
      </c>
      <c r="AI77" s="63">
        <v>48.6</v>
      </c>
      <c r="AJ77" s="116">
        <v>0</v>
      </c>
      <c r="AK77" s="63">
        <v>0</v>
      </c>
      <c r="AL77" s="118">
        <v>0</v>
      </c>
      <c r="AM77" s="63">
        <v>1</v>
      </c>
      <c r="AN77" s="119">
        <v>1</v>
      </c>
      <c r="AO77" s="120">
        <f t="shared" si="7"/>
        <v>170.01000000000002</v>
      </c>
    </row>
    <row r="78" spans="1:41" x14ac:dyDescent="0.2">
      <c r="A78" s="167" t="s">
        <v>325</v>
      </c>
      <c r="B78" s="47" t="s">
        <v>121</v>
      </c>
      <c r="C78" s="47" t="s">
        <v>189</v>
      </c>
      <c r="D78" s="47">
        <v>10</v>
      </c>
      <c r="E78" s="139"/>
      <c r="F78" s="49"/>
      <c r="G78" s="63">
        <v>58</v>
      </c>
      <c r="H78" s="87">
        <f t="shared" si="4"/>
        <v>2</v>
      </c>
      <c r="I78" s="63">
        <v>60</v>
      </c>
      <c r="J78" s="123">
        <v>54</v>
      </c>
      <c r="K78" s="87">
        <f t="shared" si="5"/>
        <v>-1</v>
      </c>
      <c r="L78" s="124">
        <v>53</v>
      </c>
      <c r="M78" s="63">
        <v>48</v>
      </c>
      <c r="N78" s="87">
        <f t="shared" si="6"/>
        <v>1</v>
      </c>
      <c r="O78" s="63">
        <v>49</v>
      </c>
      <c r="P78" s="156">
        <v>0.96</v>
      </c>
      <c r="Q78" s="144">
        <v>17</v>
      </c>
      <c r="R78" s="144"/>
      <c r="S78" s="116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116">
        <v>7.2</v>
      </c>
      <c r="AB78" s="63">
        <v>44.9</v>
      </c>
      <c r="AC78" s="63">
        <v>0</v>
      </c>
      <c r="AD78" s="63">
        <v>3.1</v>
      </c>
      <c r="AE78" s="63">
        <v>133</v>
      </c>
      <c r="AF78" s="63">
        <v>82.7</v>
      </c>
      <c r="AG78" s="63">
        <v>1090</v>
      </c>
      <c r="AH78" s="63">
        <v>9.1999999999999993</v>
      </c>
      <c r="AI78" s="63">
        <v>50.1</v>
      </c>
      <c r="AJ78" s="116">
        <v>0</v>
      </c>
      <c r="AK78" s="63">
        <v>0</v>
      </c>
      <c r="AL78" s="118">
        <v>2.1</v>
      </c>
      <c r="AM78" s="63">
        <v>2.1</v>
      </c>
      <c r="AN78" s="119">
        <v>1</v>
      </c>
      <c r="AO78" s="120">
        <f t="shared" si="7"/>
        <v>170.89</v>
      </c>
    </row>
    <row r="79" spans="1:41" x14ac:dyDescent="0.2">
      <c r="A79" s="167" t="s">
        <v>326</v>
      </c>
      <c r="B79" s="47" t="s">
        <v>121</v>
      </c>
      <c r="C79" s="47" t="s">
        <v>195</v>
      </c>
      <c r="D79" s="47">
        <v>7</v>
      </c>
      <c r="E79" s="139"/>
      <c r="F79" s="49"/>
      <c r="G79" s="63">
        <v>83</v>
      </c>
      <c r="H79" s="87">
        <f t="shared" si="4"/>
        <v>3</v>
      </c>
      <c r="I79" s="63">
        <v>86</v>
      </c>
      <c r="J79" s="123">
        <v>74</v>
      </c>
      <c r="K79" s="87">
        <f t="shared" si="5"/>
        <v>-2</v>
      </c>
      <c r="L79" s="124">
        <v>72</v>
      </c>
      <c r="M79" s="63">
        <v>64</v>
      </c>
      <c r="N79" s="87">
        <f t="shared" si="6"/>
        <v>0</v>
      </c>
      <c r="O79" s="63">
        <v>64</v>
      </c>
      <c r="P79" s="156">
        <v>0.93</v>
      </c>
      <c r="Q79" s="144">
        <v>17</v>
      </c>
      <c r="R79" s="144"/>
      <c r="S79" s="116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116">
        <v>0</v>
      </c>
      <c r="AB79" s="63">
        <v>0</v>
      </c>
      <c r="AC79" s="63">
        <v>0</v>
      </c>
      <c r="AD79" s="63">
        <v>0</v>
      </c>
      <c r="AE79" s="63">
        <v>143</v>
      </c>
      <c r="AF79" s="63">
        <v>93.8</v>
      </c>
      <c r="AG79" s="63">
        <v>1065</v>
      </c>
      <c r="AH79" s="63">
        <v>7.5</v>
      </c>
      <c r="AI79" s="63">
        <v>56</v>
      </c>
      <c r="AJ79" s="116">
        <v>0</v>
      </c>
      <c r="AK79" s="63">
        <v>0</v>
      </c>
      <c r="AL79" s="118">
        <v>1.1000000000000001</v>
      </c>
      <c r="AM79" s="63">
        <v>2.1</v>
      </c>
      <c r="AN79" s="119">
        <v>1.1000000000000001</v>
      </c>
      <c r="AO79" s="120">
        <f t="shared" si="7"/>
        <v>151.5</v>
      </c>
    </row>
    <row r="80" spans="1:41" x14ac:dyDescent="0.2">
      <c r="A80" s="167" t="s">
        <v>327</v>
      </c>
      <c r="B80" s="47" t="s">
        <v>121</v>
      </c>
      <c r="C80" s="47" t="s">
        <v>187</v>
      </c>
      <c r="D80" s="47">
        <v>13</v>
      </c>
      <c r="E80" s="139"/>
      <c r="F80" s="49"/>
      <c r="G80" s="63">
        <v>65</v>
      </c>
      <c r="H80" s="87">
        <f t="shared" si="4"/>
        <v>-1</v>
      </c>
      <c r="I80" s="63">
        <v>64</v>
      </c>
      <c r="J80" s="123">
        <v>75</v>
      </c>
      <c r="K80" s="87">
        <f t="shared" si="5"/>
        <v>-1</v>
      </c>
      <c r="L80" s="124">
        <v>74</v>
      </c>
      <c r="M80" s="63">
        <v>71</v>
      </c>
      <c r="N80" s="87">
        <f t="shared" si="6"/>
        <v>-1</v>
      </c>
      <c r="O80" s="63">
        <v>70</v>
      </c>
      <c r="P80" s="156">
        <v>0.94</v>
      </c>
      <c r="Q80" s="144">
        <v>17</v>
      </c>
      <c r="R80" s="144"/>
      <c r="S80" s="116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116">
        <v>4.0999999999999996</v>
      </c>
      <c r="AB80" s="63">
        <v>21.5</v>
      </c>
      <c r="AC80" s="63">
        <v>0</v>
      </c>
      <c r="AD80" s="63">
        <v>1</v>
      </c>
      <c r="AE80" s="63">
        <v>134</v>
      </c>
      <c r="AF80" s="63">
        <v>86.1</v>
      </c>
      <c r="AG80" s="63">
        <v>1244</v>
      </c>
      <c r="AH80" s="63">
        <v>6.1</v>
      </c>
      <c r="AI80" s="63">
        <v>60.6</v>
      </c>
      <c r="AJ80" s="116">
        <v>0</v>
      </c>
      <c r="AK80" s="63">
        <v>0</v>
      </c>
      <c r="AL80" s="118">
        <v>0</v>
      </c>
      <c r="AM80" s="63">
        <v>2.1</v>
      </c>
      <c r="AN80" s="119">
        <v>1</v>
      </c>
      <c r="AO80" s="120">
        <f t="shared" si="7"/>
        <v>161.15</v>
      </c>
    </row>
    <row r="81" spans="1:41" x14ac:dyDescent="0.2">
      <c r="A81" s="167" t="s">
        <v>328</v>
      </c>
      <c r="B81" s="47" t="s">
        <v>118</v>
      </c>
      <c r="C81" s="47" t="s">
        <v>193</v>
      </c>
      <c r="D81" s="47">
        <v>12</v>
      </c>
      <c r="E81" s="139"/>
      <c r="F81" s="49"/>
      <c r="G81" s="63">
        <v>68</v>
      </c>
      <c r="H81" s="87">
        <f t="shared" si="4"/>
        <v>-1</v>
      </c>
      <c r="I81" s="63">
        <v>67</v>
      </c>
      <c r="J81" s="123">
        <v>73</v>
      </c>
      <c r="K81" s="87">
        <f t="shared" si="5"/>
        <v>0</v>
      </c>
      <c r="L81" s="124">
        <v>73</v>
      </c>
      <c r="M81" s="63">
        <v>65</v>
      </c>
      <c r="N81" s="87">
        <f t="shared" si="6"/>
        <v>0</v>
      </c>
      <c r="O81" s="63">
        <v>65</v>
      </c>
      <c r="P81" s="156">
        <v>0.94</v>
      </c>
      <c r="Q81" s="144">
        <v>17</v>
      </c>
      <c r="R81" s="144"/>
      <c r="S81" s="116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116">
        <v>151</v>
      </c>
      <c r="AB81" s="63">
        <v>682</v>
      </c>
      <c r="AC81" s="63">
        <v>3.8</v>
      </c>
      <c r="AD81" s="63">
        <v>38.5</v>
      </c>
      <c r="AE81" s="63">
        <v>78.3</v>
      </c>
      <c r="AF81" s="63">
        <v>67.900000000000006</v>
      </c>
      <c r="AG81" s="63">
        <v>631</v>
      </c>
      <c r="AH81" s="63">
        <v>3.3</v>
      </c>
      <c r="AI81" s="63">
        <v>31.5</v>
      </c>
      <c r="AJ81" s="116">
        <v>0</v>
      </c>
      <c r="AK81" s="63">
        <v>0</v>
      </c>
      <c r="AL81" s="118">
        <v>0</v>
      </c>
      <c r="AM81" s="63">
        <v>1.1000000000000001</v>
      </c>
      <c r="AN81" s="119">
        <v>0</v>
      </c>
      <c r="AO81" s="120">
        <f t="shared" si="7"/>
        <v>173.89999999999998</v>
      </c>
    </row>
    <row r="82" spans="1:41" x14ac:dyDescent="0.2">
      <c r="A82" s="167" t="s">
        <v>214</v>
      </c>
      <c r="B82" s="47" t="s">
        <v>118</v>
      </c>
      <c r="C82" s="47" t="s">
        <v>11</v>
      </c>
      <c r="D82" s="47">
        <v>6</v>
      </c>
      <c r="E82" s="139"/>
      <c r="F82" s="49"/>
      <c r="G82" s="63">
        <v>71</v>
      </c>
      <c r="H82" s="87">
        <f t="shared" si="4"/>
        <v>0</v>
      </c>
      <c r="I82" s="63">
        <v>71</v>
      </c>
      <c r="J82" s="123">
        <v>72</v>
      </c>
      <c r="K82" s="87">
        <f t="shared" si="5"/>
        <v>3</v>
      </c>
      <c r="L82" s="124">
        <v>75</v>
      </c>
      <c r="M82" s="63">
        <v>78</v>
      </c>
      <c r="N82" s="87">
        <f t="shared" si="6"/>
        <v>2</v>
      </c>
      <c r="O82" s="63">
        <v>80</v>
      </c>
      <c r="P82" s="156">
        <v>0.94</v>
      </c>
      <c r="Q82" s="144">
        <v>17</v>
      </c>
      <c r="R82" s="144"/>
      <c r="S82" s="116">
        <v>0</v>
      </c>
      <c r="T82" s="63">
        <v>0</v>
      </c>
      <c r="U82" s="63">
        <v>0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116">
        <v>205</v>
      </c>
      <c r="AB82" s="63">
        <v>1002</v>
      </c>
      <c r="AC82" s="63">
        <v>7.4</v>
      </c>
      <c r="AD82" s="63">
        <v>87.4</v>
      </c>
      <c r="AE82" s="63">
        <v>44.2</v>
      </c>
      <c r="AF82" s="63">
        <v>35.6</v>
      </c>
      <c r="AG82" s="63">
        <v>415</v>
      </c>
      <c r="AH82" s="63">
        <v>1.5</v>
      </c>
      <c r="AI82" s="63">
        <v>14.8</v>
      </c>
      <c r="AJ82" s="116">
        <v>0</v>
      </c>
      <c r="AK82" s="63">
        <v>0</v>
      </c>
      <c r="AL82" s="118">
        <v>0</v>
      </c>
      <c r="AM82" s="63">
        <v>1.2</v>
      </c>
      <c r="AN82" s="119">
        <v>1.2</v>
      </c>
      <c r="AO82" s="120">
        <f t="shared" si="7"/>
        <v>192.70000000000002</v>
      </c>
    </row>
    <row r="83" spans="1:41" x14ac:dyDescent="0.2">
      <c r="A83" s="167" t="s">
        <v>329</v>
      </c>
      <c r="B83" s="47" t="s">
        <v>121</v>
      </c>
      <c r="C83" s="47" t="s">
        <v>17</v>
      </c>
      <c r="D83" s="47">
        <v>10</v>
      </c>
      <c r="E83" s="139" t="s">
        <v>499</v>
      </c>
      <c r="F83" s="49"/>
      <c r="G83" s="63">
        <v>82</v>
      </c>
      <c r="H83" s="87">
        <f t="shared" si="4"/>
        <v>2</v>
      </c>
      <c r="I83" s="63">
        <v>84</v>
      </c>
      <c r="J83" s="123">
        <v>61</v>
      </c>
      <c r="K83" s="87">
        <f t="shared" si="5"/>
        <v>-5</v>
      </c>
      <c r="L83" s="124">
        <v>56</v>
      </c>
      <c r="M83" s="63">
        <v>68</v>
      </c>
      <c r="N83" s="87">
        <f t="shared" si="6"/>
        <v>-6</v>
      </c>
      <c r="O83" s="63">
        <v>62</v>
      </c>
      <c r="P83" s="156">
        <v>0.91</v>
      </c>
      <c r="Q83" s="144">
        <v>17</v>
      </c>
      <c r="R83" s="144"/>
      <c r="S83" s="116">
        <v>0</v>
      </c>
      <c r="T83" s="63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116">
        <v>0</v>
      </c>
      <c r="AB83" s="63">
        <v>0</v>
      </c>
      <c r="AC83" s="63">
        <v>0</v>
      </c>
      <c r="AD83" s="63">
        <v>0</v>
      </c>
      <c r="AE83" s="63">
        <v>119</v>
      </c>
      <c r="AF83" s="63">
        <v>76.3</v>
      </c>
      <c r="AG83" s="63">
        <v>1061</v>
      </c>
      <c r="AH83" s="63">
        <v>9.3000000000000007</v>
      </c>
      <c r="AI83" s="63">
        <v>46.4</v>
      </c>
      <c r="AJ83" s="116">
        <v>0</v>
      </c>
      <c r="AK83" s="63">
        <v>0</v>
      </c>
      <c r="AL83" s="118">
        <v>1</v>
      </c>
      <c r="AM83" s="63">
        <v>1</v>
      </c>
      <c r="AN83" s="119">
        <v>1</v>
      </c>
      <c r="AO83" s="120">
        <f t="shared" si="7"/>
        <v>161.9</v>
      </c>
    </row>
    <row r="84" spans="1:41" x14ac:dyDescent="0.2">
      <c r="A84" s="167" t="s">
        <v>330</v>
      </c>
      <c r="B84" s="47" t="s">
        <v>121</v>
      </c>
      <c r="C84" s="47" t="s">
        <v>201</v>
      </c>
      <c r="D84" s="47">
        <v>11</v>
      </c>
      <c r="E84" s="139"/>
      <c r="F84" s="49"/>
      <c r="G84" s="63">
        <v>64</v>
      </c>
      <c r="H84" s="87">
        <f t="shared" si="4"/>
        <v>2</v>
      </c>
      <c r="I84" s="63">
        <v>66</v>
      </c>
      <c r="J84" s="123">
        <v>65</v>
      </c>
      <c r="K84" s="87">
        <f t="shared" si="5"/>
        <v>1</v>
      </c>
      <c r="L84" s="124">
        <v>66</v>
      </c>
      <c r="M84" s="63">
        <v>63</v>
      </c>
      <c r="N84" s="87">
        <f t="shared" si="6"/>
        <v>5</v>
      </c>
      <c r="O84" s="63">
        <v>68</v>
      </c>
      <c r="P84" s="156">
        <v>0.94</v>
      </c>
      <c r="Q84" s="144">
        <v>17</v>
      </c>
      <c r="R84" s="144"/>
      <c r="S84" s="116">
        <v>0</v>
      </c>
      <c r="T84" s="63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116">
        <v>0</v>
      </c>
      <c r="AB84" s="63">
        <v>0</v>
      </c>
      <c r="AC84" s="63">
        <v>0</v>
      </c>
      <c r="AD84" s="63">
        <v>0</v>
      </c>
      <c r="AE84" s="63">
        <v>143</v>
      </c>
      <c r="AF84" s="63">
        <v>86.1</v>
      </c>
      <c r="AG84" s="63">
        <v>1258</v>
      </c>
      <c r="AH84" s="63">
        <v>7.5</v>
      </c>
      <c r="AI84" s="63">
        <v>60.7</v>
      </c>
      <c r="AJ84" s="116">
        <v>0</v>
      </c>
      <c r="AK84" s="63">
        <v>0</v>
      </c>
      <c r="AL84" s="118">
        <v>0</v>
      </c>
      <c r="AM84" s="63">
        <v>1.1000000000000001</v>
      </c>
      <c r="AN84" s="119">
        <v>1.1000000000000001</v>
      </c>
      <c r="AO84" s="120">
        <f t="shared" si="7"/>
        <v>168.60000000000002</v>
      </c>
    </row>
    <row r="85" spans="1:41" x14ac:dyDescent="0.2">
      <c r="A85" s="167" t="s">
        <v>204</v>
      </c>
      <c r="B85" s="47" t="s">
        <v>118</v>
      </c>
      <c r="C85" s="47" t="s">
        <v>19</v>
      </c>
      <c r="D85" s="47">
        <v>9</v>
      </c>
      <c r="E85" s="139"/>
      <c r="F85" s="49"/>
      <c r="G85" s="63">
        <v>81</v>
      </c>
      <c r="H85" s="87">
        <f t="shared" si="4"/>
        <v>0</v>
      </c>
      <c r="I85" s="63">
        <v>81</v>
      </c>
      <c r="J85" s="123">
        <v>76</v>
      </c>
      <c r="K85" s="87">
        <f t="shared" si="5"/>
        <v>0</v>
      </c>
      <c r="L85" s="124">
        <v>76</v>
      </c>
      <c r="M85" s="63">
        <v>95</v>
      </c>
      <c r="N85" s="87">
        <f t="shared" si="6"/>
        <v>-1</v>
      </c>
      <c r="O85" s="63">
        <v>94</v>
      </c>
      <c r="P85" s="156">
        <v>0.92</v>
      </c>
      <c r="Q85" s="144">
        <v>17</v>
      </c>
      <c r="R85" s="144"/>
      <c r="S85" s="116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116">
        <v>191</v>
      </c>
      <c r="AB85" s="63">
        <v>938</v>
      </c>
      <c r="AC85" s="63">
        <v>11.9</v>
      </c>
      <c r="AD85" s="63">
        <v>71</v>
      </c>
      <c r="AE85" s="63">
        <v>28.9</v>
      </c>
      <c r="AF85" s="63">
        <v>25.9</v>
      </c>
      <c r="AG85" s="63">
        <v>177</v>
      </c>
      <c r="AH85" s="63">
        <v>1.4</v>
      </c>
      <c r="AI85" s="63">
        <v>10.1</v>
      </c>
      <c r="AJ85" s="116">
        <v>0</v>
      </c>
      <c r="AK85" s="63">
        <v>0</v>
      </c>
      <c r="AL85" s="118">
        <v>0</v>
      </c>
      <c r="AM85" s="63">
        <v>2.2999999999999998</v>
      </c>
      <c r="AN85" s="119">
        <v>1.1000000000000001</v>
      </c>
      <c r="AO85" s="120">
        <f t="shared" si="7"/>
        <v>189.1</v>
      </c>
    </row>
    <row r="86" spans="1:41" x14ac:dyDescent="0.2">
      <c r="A86" s="167" t="s">
        <v>331</v>
      </c>
      <c r="B86" s="47" t="s">
        <v>121</v>
      </c>
      <c r="C86" s="47" t="s">
        <v>189</v>
      </c>
      <c r="D86" s="47">
        <v>10</v>
      </c>
      <c r="E86" s="139"/>
      <c r="F86" s="49"/>
      <c r="G86" s="63">
        <v>73</v>
      </c>
      <c r="H86" s="87">
        <f t="shared" si="4"/>
        <v>0</v>
      </c>
      <c r="I86" s="63">
        <v>73</v>
      </c>
      <c r="J86" s="123">
        <v>67</v>
      </c>
      <c r="K86" s="87">
        <f t="shared" si="5"/>
        <v>-3</v>
      </c>
      <c r="L86" s="124">
        <v>64</v>
      </c>
      <c r="M86" s="63">
        <v>67</v>
      </c>
      <c r="N86" s="87">
        <f t="shared" si="6"/>
        <v>-1</v>
      </c>
      <c r="O86" s="63">
        <v>66</v>
      </c>
      <c r="P86" s="156">
        <v>0.92</v>
      </c>
      <c r="Q86" s="144">
        <v>17</v>
      </c>
      <c r="R86" s="144"/>
      <c r="S86" s="116">
        <v>0</v>
      </c>
      <c r="T86" s="63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116">
        <v>0</v>
      </c>
      <c r="AB86" s="63">
        <v>0</v>
      </c>
      <c r="AC86" s="63">
        <v>0</v>
      </c>
      <c r="AD86" s="63">
        <v>0</v>
      </c>
      <c r="AE86" s="63">
        <v>125</v>
      </c>
      <c r="AF86" s="63">
        <v>74.8</v>
      </c>
      <c r="AG86" s="63">
        <v>1034</v>
      </c>
      <c r="AH86" s="63">
        <v>6.5</v>
      </c>
      <c r="AI86" s="63">
        <v>45.2</v>
      </c>
      <c r="AJ86" s="116">
        <v>0</v>
      </c>
      <c r="AK86" s="63">
        <v>0</v>
      </c>
      <c r="AL86" s="118">
        <v>0</v>
      </c>
      <c r="AM86" s="63">
        <v>0.9</v>
      </c>
      <c r="AN86" s="119">
        <v>0.9</v>
      </c>
      <c r="AO86" s="120">
        <f t="shared" si="7"/>
        <v>140.6</v>
      </c>
    </row>
    <row r="87" spans="1:41" x14ac:dyDescent="0.2">
      <c r="A87" s="167" t="s">
        <v>206</v>
      </c>
      <c r="B87" s="47" t="s">
        <v>118</v>
      </c>
      <c r="C87" s="47" t="s">
        <v>13</v>
      </c>
      <c r="D87" s="47">
        <v>14</v>
      </c>
      <c r="E87" s="139"/>
      <c r="F87" s="49"/>
      <c r="G87" s="63">
        <v>52</v>
      </c>
      <c r="H87" s="87">
        <f t="shared" si="4"/>
        <v>-1</v>
      </c>
      <c r="I87" s="63">
        <v>51</v>
      </c>
      <c r="J87" s="123">
        <v>60</v>
      </c>
      <c r="K87" s="87">
        <f t="shared" si="5"/>
        <v>5</v>
      </c>
      <c r="L87" s="124">
        <v>65</v>
      </c>
      <c r="M87" s="63">
        <v>70</v>
      </c>
      <c r="N87" s="87">
        <f t="shared" si="6"/>
        <v>5</v>
      </c>
      <c r="O87" s="63">
        <v>75</v>
      </c>
      <c r="P87" s="156">
        <v>0.95</v>
      </c>
      <c r="Q87" s="144">
        <v>17</v>
      </c>
      <c r="R87" s="144"/>
      <c r="S87" s="116">
        <v>0</v>
      </c>
      <c r="T87" s="63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116">
        <v>286</v>
      </c>
      <c r="AB87" s="63">
        <v>1279</v>
      </c>
      <c r="AC87" s="63">
        <v>10.5</v>
      </c>
      <c r="AD87" s="63">
        <v>95.7</v>
      </c>
      <c r="AE87" s="63">
        <v>17.2</v>
      </c>
      <c r="AF87" s="63">
        <v>12.7</v>
      </c>
      <c r="AG87" s="63">
        <v>93.7</v>
      </c>
      <c r="AH87" s="63">
        <v>0</v>
      </c>
      <c r="AI87" s="63">
        <v>3.1</v>
      </c>
      <c r="AJ87" s="116">
        <v>0</v>
      </c>
      <c r="AK87" s="63">
        <v>0</v>
      </c>
      <c r="AL87" s="118">
        <v>0</v>
      </c>
      <c r="AM87" s="63">
        <v>1.1000000000000001</v>
      </c>
      <c r="AN87" s="119">
        <v>1.2</v>
      </c>
      <c r="AO87" s="120">
        <f t="shared" si="7"/>
        <v>197.87</v>
      </c>
    </row>
    <row r="88" spans="1:41" x14ac:dyDescent="0.2">
      <c r="A88" s="167" t="s">
        <v>220</v>
      </c>
      <c r="B88" s="47" t="s">
        <v>121</v>
      </c>
      <c r="C88" s="47" t="s">
        <v>11</v>
      </c>
      <c r="D88" s="47">
        <v>6</v>
      </c>
      <c r="E88" s="139"/>
      <c r="F88" s="49"/>
      <c r="G88" s="63">
        <v>86</v>
      </c>
      <c r="H88" s="87">
        <f t="shared" si="4"/>
        <v>1</v>
      </c>
      <c r="I88" s="63">
        <v>87</v>
      </c>
      <c r="J88" s="123">
        <v>77</v>
      </c>
      <c r="K88" s="87">
        <f t="shared" si="5"/>
        <v>0</v>
      </c>
      <c r="L88" s="124">
        <v>77</v>
      </c>
      <c r="M88" s="63">
        <v>77</v>
      </c>
      <c r="N88" s="87">
        <f t="shared" si="6"/>
        <v>0</v>
      </c>
      <c r="O88" s="63">
        <v>77</v>
      </c>
      <c r="P88" s="156">
        <v>0.92</v>
      </c>
      <c r="Q88" s="144">
        <v>17</v>
      </c>
      <c r="R88" s="144"/>
      <c r="S88" s="116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116">
        <v>24.3</v>
      </c>
      <c r="AB88" s="63">
        <v>127</v>
      </c>
      <c r="AC88" s="63">
        <v>2</v>
      </c>
      <c r="AD88" s="63">
        <v>11.1</v>
      </c>
      <c r="AE88" s="63">
        <v>111</v>
      </c>
      <c r="AF88" s="63">
        <v>79.099999999999994</v>
      </c>
      <c r="AG88" s="63">
        <v>1012</v>
      </c>
      <c r="AH88" s="63">
        <v>7.1</v>
      </c>
      <c r="AI88" s="63">
        <v>48.6</v>
      </c>
      <c r="AJ88" s="116">
        <v>0</v>
      </c>
      <c r="AK88" s="63">
        <v>0</v>
      </c>
      <c r="AL88" s="118">
        <v>1</v>
      </c>
      <c r="AM88" s="63">
        <v>1.9</v>
      </c>
      <c r="AN88" s="119">
        <v>1</v>
      </c>
      <c r="AO88" s="120">
        <f t="shared" si="7"/>
        <v>168.5</v>
      </c>
    </row>
    <row r="89" spans="1:41" x14ac:dyDescent="0.2">
      <c r="A89" s="167" t="s">
        <v>125</v>
      </c>
      <c r="B89" s="47" t="s">
        <v>118</v>
      </c>
      <c r="C89" s="47" t="s">
        <v>19</v>
      </c>
      <c r="D89" s="47">
        <v>9</v>
      </c>
      <c r="E89" s="139"/>
      <c r="F89" s="49"/>
      <c r="G89" s="63">
        <v>88</v>
      </c>
      <c r="H89" s="87">
        <f t="shared" si="4"/>
        <v>-8</v>
      </c>
      <c r="I89" s="63">
        <v>80</v>
      </c>
      <c r="J89" s="123">
        <v>101</v>
      </c>
      <c r="K89" s="87">
        <f t="shared" si="5"/>
        <v>3</v>
      </c>
      <c r="L89" s="124">
        <v>104</v>
      </c>
      <c r="M89" s="63">
        <v>110</v>
      </c>
      <c r="N89" s="87">
        <f t="shared" si="6"/>
        <v>-4</v>
      </c>
      <c r="O89" s="63">
        <v>106</v>
      </c>
      <c r="P89" s="156">
        <v>0.9</v>
      </c>
      <c r="Q89" s="144">
        <v>17</v>
      </c>
      <c r="R89" s="144"/>
      <c r="S89" s="116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116">
        <v>157</v>
      </c>
      <c r="AB89" s="63">
        <v>719</v>
      </c>
      <c r="AC89" s="63">
        <v>6.6</v>
      </c>
      <c r="AD89" s="63">
        <v>56.1</v>
      </c>
      <c r="AE89" s="63">
        <v>44.2</v>
      </c>
      <c r="AF89" s="63">
        <v>39.200000000000003</v>
      </c>
      <c r="AG89" s="63">
        <v>256</v>
      </c>
      <c r="AH89" s="63">
        <v>1</v>
      </c>
      <c r="AI89" s="63">
        <v>10.3</v>
      </c>
      <c r="AJ89" s="116">
        <v>0</v>
      </c>
      <c r="AK89" s="63">
        <v>0</v>
      </c>
      <c r="AL89" s="118">
        <v>0</v>
      </c>
      <c r="AM89" s="63">
        <v>1</v>
      </c>
      <c r="AN89" s="119">
        <v>1</v>
      </c>
      <c r="AO89" s="120">
        <f t="shared" si="7"/>
        <v>141.1</v>
      </c>
    </row>
    <row r="90" spans="1:41" x14ac:dyDescent="0.2">
      <c r="A90" s="167" t="s">
        <v>332</v>
      </c>
      <c r="B90" s="47" t="s">
        <v>118</v>
      </c>
      <c r="C90" s="47" t="s">
        <v>201</v>
      </c>
      <c r="D90" s="47">
        <v>11</v>
      </c>
      <c r="E90" s="139"/>
      <c r="F90" s="49"/>
      <c r="G90" s="63">
        <v>70</v>
      </c>
      <c r="H90" s="87">
        <f t="shared" si="4"/>
        <v>0</v>
      </c>
      <c r="I90" s="63">
        <v>70</v>
      </c>
      <c r="J90" s="123">
        <v>70</v>
      </c>
      <c r="K90" s="87">
        <f t="shared" si="5"/>
        <v>0</v>
      </c>
      <c r="L90" s="124">
        <v>70</v>
      </c>
      <c r="M90" s="63">
        <v>75</v>
      </c>
      <c r="N90" s="87">
        <f t="shared" si="6"/>
        <v>-2</v>
      </c>
      <c r="O90" s="63">
        <v>73</v>
      </c>
      <c r="P90" s="156">
        <v>0.91</v>
      </c>
      <c r="Q90" s="144">
        <v>17</v>
      </c>
      <c r="R90" s="144"/>
      <c r="S90" s="116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116">
        <v>217</v>
      </c>
      <c r="AB90" s="63">
        <v>893</v>
      </c>
      <c r="AC90" s="63">
        <v>6.1</v>
      </c>
      <c r="AD90" s="63">
        <v>0</v>
      </c>
      <c r="AE90" s="63">
        <v>34.799999999999997</v>
      </c>
      <c r="AF90" s="63">
        <v>29.5</v>
      </c>
      <c r="AG90" s="63">
        <v>246</v>
      </c>
      <c r="AH90" s="63">
        <v>1</v>
      </c>
      <c r="AI90" s="63">
        <v>8.1999999999999993</v>
      </c>
      <c r="AJ90" s="116">
        <v>0</v>
      </c>
      <c r="AK90" s="63">
        <v>0</v>
      </c>
      <c r="AL90" s="118">
        <v>0</v>
      </c>
      <c r="AM90" s="63">
        <v>0</v>
      </c>
      <c r="AN90" s="119">
        <v>0</v>
      </c>
      <c r="AO90" s="120">
        <f t="shared" si="7"/>
        <v>156.5</v>
      </c>
    </row>
    <row r="91" spans="1:41" x14ac:dyDescent="0.2">
      <c r="A91" s="167" t="s">
        <v>242</v>
      </c>
      <c r="B91" s="47" t="s">
        <v>118</v>
      </c>
      <c r="C91" s="47" t="s">
        <v>11</v>
      </c>
      <c r="D91" s="47">
        <v>6</v>
      </c>
      <c r="E91" s="139"/>
      <c r="F91" s="49"/>
      <c r="G91" s="63">
        <v>60</v>
      </c>
      <c r="H91" s="87">
        <f t="shared" si="4"/>
        <v>-3</v>
      </c>
      <c r="I91" s="63">
        <v>57</v>
      </c>
      <c r="J91" s="123">
        <v>90</v>
      </c>
      <c r="K91" s="87">
        <f t="shared" si="5"/>
        <v>0</v>
      </c>
      <c r="L91" s="124">
        <v>90</v>
      </c>
      <c r="M91" s="63">
        <v>91</v>
      </c>
      <c r="N91" s="87">
        <f t="shared" si="6"/>
        <v>2</v>
      </c>
      <c r="O91" s="63">
        <v>93</v>
      </c>
      <c r="P91" s="156">
        <v>0.92</v>
      </c>
      <c r="Q91" s="144">
        <v>17</v>
      </c>
      <c r="R91" s="144"/>
      <c r="S91" s="116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116">
        <v>213</v>
      </c>
      <c r="AB91" s="63">
        <v>946</v>
      </c>
      <c r="AC91" s="63">
        <v>5.5</v>
      </c>
      <c r="AD91" s="63">
        <v>31.9</v>
      </c>
      <c r="AE91" s="63">
        <v>34</v>
      </c>
      <c r="AF91" s="63">
        <v>30.3</v>
      </c>
      <c r="AG91" s="63">
        <v>285</v>
      </c>
      <c r="AH91" s="63">
        <v>0.7</v>
      </c>
      <c r="AI91" s="63">
        <v>33.9</v>
      </c>
      <c r="AJ91" s="116">
        <v>0</v>
      </c>
      <c r="AK91" s="63">
        <v>0</v>
      </c>
      <c r="AL91" s="118">
        <v>0</v>
      </c>
      <c r="AM91" s="63">
        <v>0</v>
      </c>
      <c r="AN91" s="119">
        <v>0</v>
      </c>
      <c r="AO91" s="120">
        <f t="shared" si="7"/>
        <v>160.29999999999998</v>
      </c>
    </row>
    <row r="92" spans="1:41" x14ac:dyDescent="0.2">
      <c r="A92" s="167" t="s">
        <v>333</v>
      </c>
      <c r="B92" s="47" t="s">
        <v>129</v>
      </c>
      <c r="C92" s="47" t="s">
        <v>198</v>
      </c>
      <c r="D92" s="47">
        <v>14</v>
      </c>
      <c r="E92" s="139"/>
      <c r="F92" s="49"/>
      <c r="G92" s="63">
        <v>117</v>
      </c>
      <c r="H92" s="87">
        <f t="shared" si="4"/>
        <v>0</v>
      </c>
      <c r="I92" s="63">
        <v>117</v>
      </c>
      <c r="J92" s="123">
        <v>107</v>
      </c>
      <c r="K92" s="87">
        <f t="shared" si="5"/>
        <v>2</v>
      </c>
      <c r="L92" s="124">
        <v>109</v>
      </c>
      <c r="M92" s="63">
        <v>106</v>
      </c>
      <c r="N92" s="87">
        <f t="shared" si="6"/>
        <v>4</v>
      </c>
      <c r="O92" s="63">
        <v>110</v>
      </c>
      <c r="P92" s="156">
        <v>0.86</v>
      </c>
      <c r="Q92" s="144">
        <v>17</v>
      </c>
      <c r="R92" s="144"/>
      <c r="S92" s="116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116">
        <v>0</v>
      </c>
      <c r="AB92" s="63">
        <v>0</v>
      </c>
      <c r="AC92" s="63">
        <v>0</v>
      </c>
      <c r="AD92" s="63">
        <v>0</v>
      </c>
      <c r="AE92" s="63">
        <v>102</v>
      </c>
      <c r="AF92" s="63">
        <v>66.7</v>
      </c>
      <c r="AG92" s="63">
        <v>824</v>
      </c>
      <c r="AH92" s="63">
        <v>5.3</v>
      </c>
      <c r="AI92" s="63">
        <v>46.8</v>
      </c>
      <c r="AJ92" s="116">
        <v>0</v>
      </c>
      <c r="AK92" s="63">
        <v>0</v>
      </c>
      <c r="AL92" s="118">
        <v>0</v>
      </c>
      <c r="AM92" s="63">
        <v>1.1000000000000001</v>
      </c>
      <c r="AN92" s="119">
        <v>0</v>
      </c>
      <c r="AO92" s="120">
        <f t="shared" si="7"/>
        <v>114.2</v>
      </c>
    </row>
    <row r="93" spans="1:41" x14ac:dyDescent="0.2">
      <c r="A93" s="167" t="s">
        <v>334</v>
      </c>
      <c r="B93" s="47" t="s">
        <v>121</v>
      </c>
      <c r="C93" s="47" t="s">
        <v>201</v>
      </c>
      <c r="D93" s="47">
        <v>11</v>
      </c>
      <c r="E93" s="139"/>
      <c r="F93" s="49"/>
      <c r="G93" s="63">
        <v>85</v>
      </c>
      <c r="H93" s="87">
        <f t="shared" si="4"/>
        <v>0</v>
      </c>
      <c r="I93" s="63">
        <v>85</v>
      </c>
      <c r="J93" s="123">
        <v>66</v>
      </c>
      <c r="K93" s="87">
        <f t="shared" si="5"/>
        <v>1</v>
      </c>
      <c r="L93" s="124">
        <v>67</v>
      </c>
      <c r="M93" s="63">
        <v>73</v>
      </c>
      <c r="N93" s="87">
        <f t="shared" si="6"/>
        <v>-1</v>
      </c>
      <c r="O93" s="63">
        <v>72</v>
      </c>
      <c r="P93" s="156">
        <v>0.89</v>
      </c>
      <c r="Q93" s="144">
        <v>17</v>
      </c>
      <c r="R93" s="144"/>
      <c r="S93" s="116">
        <v>0</v>
      </c>
      <c r="T93" s="63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116">
        <v>0</v>
      </c>
      <c r="AB93" s="63">
        <v>0</v>
      </c>
      <c r="AC93" s="63">
        <v>0</v>
      </c>
      <c r="AD93" s="63">
        <v>0</v>
      </c>
      <c r="AE93" s="63">
        <v>132</v>
      </c>
      <c r="AF93" s="63">
        <v>83.8</v>
      </c>
      <c r="AG93" s="63">
        <v>1115</v>
      </c>
      <c r="AH93" s="63">
        <v>7.1</v>
      </c>
      <c r="AI93" s="63">
        <v>50.5</v>
      </c>
      <c r="AJ93" s="116">
        <v>0</v>
      </c>
      <c r="AK93" s="63">
        <v>0</v>
      </c>
      <c r="AL93" s="118">
        <v>1</v>
      </c>
      <c r="AM93" s="63">
        <v>2</v>
      </c>
      <c r="AN93" s="119">
        <v>1</v>
      </c>
      <c r="AO93" s="120">
        <f t="shared" si="7"/>
        <v>154.1</v>
      </c>
    </row>
    <row r="94" spans="1:41" x14ac:dyDescent="0.2">
      <c r="A94" s="167" t="s">
        <v>335</v>
      </c>
      <c r="B94" s="47" t="s">
        <v>118</v>
      </c>
      <c r="C94" s="47" t="s">
        <v>201</v>
      </c>
      <c r="D94" s="47">
        <v>11</v>
      </c>
      <c r="E94" s="139"/>
      <c r="F94" s="49"/>
      <c r="G94" s="63">
        <v>72</v>
      </c>
      <c r="H94" s="87">
        <f t="shared" si="4"/>
        <v>0</v>
      </c>
      <c r="I94" s="63">
        <v>72</v>
      </c>
      <c r="J94" s="123">
        <v>79</v>
      </c>
      <c r="K94" s="87">
        <f t="shared" si="5"/>
        <v>-1</v>
      </c>
      <c r="L94" s="124">
        <v>78</v>
      </c>
      <c r="M94" s="63">
        <v>84</v>
      </c>
      <c r="N94" s="87">
        <f t="shared" si="6"/>
        <v>-2</v>
      </c>
      <c r="O94" s="63">
        <v>82</v>
      </c>
      <c r="P94" s="156">
        <v>0.9</v>
      </c>
      <c r="Q94" s="144">
        <v>17</v>
      </c>
      <c r="R94" s="144"/>
      <c r="S94" s="116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116">
        <v>196</v>
      </c>
      <c r="AB94" s="63">
        <v>848</v>
      </c>
      <c r="AC94" s="63">
        <v>4.5</v>
      </c>
      <c r="AD94" s="63">
        <v>63.8</v>
      </c>
      <c r="AE94" s="63">
        <v>34</v>
      </c>
      <c r="AF94" s="63">
        <v>28.4</v>
      </c>
      <c r="AG94" s="63">
        <v>153</v>
      </c>
      <c r="AH94" s="63">
        <v>0.9</v>
      </c>
      <c r="AI94" s="63">
        <v>7.3</v>
      </c>
      <c r="AJ94" s="116">
        <v>0</v>
      </c>
      <c r="AK94" s="63">
        <v>0</v>
      </c>
      <c r="AL94" s="118">
        <v>0</v>
      </c>
      <c r="AM94" s="63">
        <v>1.8</v>
      </c>
      <c r="AN94" s="119">
        <v>0.9</v>
      </c>
      <c r="AO94" s="120">
        <f t="shared" si="7"/>
        <v>130.69999999999999</v>
      </c>
    </row>
    <row r="95" spans="1:41" x14ac:dyDescent="0.2">
      <c r="A95" s="167" t="s">
        <v>336</v>
      </c>
      <c r="B95" s="47" t="s">
        <v>127</v>
      </c>
      <c r="C95" s="47" t="s">
        <v>189</v>
      </c>
      <c r="D95" s="47">
        <v>10</v>
      </c>
      <c r="E95" s="139"/>
      <c r="F95" s="49"/>
      <c r="G95" s="63">
        <v>104</v>
      </c>
      <c r="H95" s="87">
        <f t="shared" si="4"/>
        <v>2</v>
      </c>
      <c r="I95" s="63">
        <v>106</v>
      </c>
      <c r="J95" s="123">
        <v>106</v>
      </c>
      <c r="K95" s="87">
        <f t="shared" si="5"/>
        <v>1</v>
      </c>
      <c r="L95" s="124">
        <v>107</v>
      </c>
      <c r="M95" s="63">
        <v>103</v>
      </c>
      <c r="N95" s="87">
        <f t="shared" si="6"/>
        <v>1</v>
      </c>
      <c r="O95" s="63">
        <v>104</v>
      </c>
      <c r="P95" s="156">
        <v>0.87</v>
      </c>
      <c r="Q95" s="144">
        <v>17</v>
      </c>
      <c r="R95" s="144"/>
      <c r="S95" s="116">
        <v>376</v>
      </c>
      <c r="T95" s="63">
        <v>207</v>
      </c>
      <c r="U95" s="63">
        <v>4224</v>
      </c>
      <c r="V95" s="63">
        <v>32.9</v>
      </c>
      <c r="W95" s="63">
        <v>10.5</v>
      </c>
      <c r="X95" s="63">
        <v>0</v>
      </c>
      <c r="Y95" s="63">
        <v>35.799999999999997</v>
      </c>
      <c r="Z95" s="63">
        <v>234</v>
      </c>
      <c r="AA95" s="116">
        <v>50.2</v>
      </c>
      <c r="AB95" s="63">
        <v>242</v>
      </c>
      <c r="AC95" s="63">
        <v>3</v>
      </c>
      <c r="AD95" s="63">
        <v>5</v>
      </c>
      <c r="AE95" s="63">
        <v>0</v>
      </c>
      <c r="AF95" s="63">
        <v>0</v>
      </c>
      <c r="AG95" s="63">
        <v>0</v>
      </c>
      <c r="AH95" s="63">
        <v>0</v>
      </c>
      <c r="AI95" s="63">
        <v>0</v>
      </c>
      <c r="AJ95" s="116">
        <v>0</v>
      </c>
      <c r="AK95" s="63">
        <v>0</v>
      </c>
      <c r="AL95" s="118">
        <v>1.1000000000000001</v>
      </c>
      <c r="AM95" s="63">
        <v>5.3</v>
      </c>
      <c r="AN95" s="119">
        <v>2.1</v>
      </c>
      <c r="AO95" s="120">
        <f t="shared" si="7"/>
        <v>330.26</v>
      </c>
    </row>
    <row r="96" spans="1:41" x14ac:dyDescent="0.2">
      <c r="A96" s="167" t="s">
        <v>337</v>
      </c>
      <c r="B96" s="47" t="s">
        <v>121</v>
      </c>
      <c r="C96" s="47" t="s">
        <v>189</v>
      </c>
      <c r="D96" s="47">
        <v>10</v>
      </c>
      <c r="E96" s="139"/>
      <c r="F96" s="49"/>
      <c r="G96" s="63">
        <v>69</v>
      </c>
      <c r="H96" s="87">
        <f t="shared" si="4"/>
        <v>0</v>
      </c>
      <c r="I96" s="63">
        <v>69</v>
      </c>
      <c r="J96" s="123">
        <v>80</v>
      </c>
      <c r="K96" s="87">
        <f t="shared" si="5"/>
        <v>0</v>
      </c>
      <c r="L96" s="124">
        <v>80</v>
      </c>
      <c r="M96" s="63">
        <v>69</v>
      </c>
      <c r="N96" s="87">
        <f t="shared" si="6"/>
        <v>0</v>
      </c>
      <c r="O96" s="63">
        <v>69</v>
      </c>
      <c r="P96" s="156">
        <v>0.9</v>
      </c>
      <c r="Q96" s="144">
        <v>17</v>
      </c>
      <c r="R96" s="144"/>
      <c r="S96" s="116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116">
        <v>6.5</v>
      </c>
      <c r="AB96" s="63">
        <v>39.799999999999997</v>
      </c>
      <c r="AC96" s="63">
        <v>0</v>
      </c>
      <c r="AD96" s="63">
        <v>2.2000000000000002</v>
      </c>
      <c r="AE96" s="63">
        <v>150</v>
      </c>
      <c r="AF96" s="63">
        <v>100</v>
      </c>
      <c r="AG96" s="63">
        <v>1017</v>
      </c>
      <c r="AH96" s="63">
        <v>5.4</v>
      </c>
      <c r="AI96" s="63">
        <v>59.2</v>
      </c>
      <c r="AJ96" s="116">
        <v>0</v>
      </c>
      <c r="AK96" s="63">
        <v>0</v>
      </c>
      <c r="AL96" s="118">
        <v>0</v>
      </c>
      <c r="AM96" s="63">
        <v>2.2000000000000002</v>
      </c>
      <c r="AN96" s="119">
        <v>1.1000000000000001</v>
      </c>
      <c r="AO96" s="120">
        <f t="shared" si="7"/>
        <v>135.88000000000002</v>
      </c>
    </row>
    <row r="97" spans="1:41" x14ac:dyDescent="0.2">
      <c r="A97" s="167" t="s">
        <v>338</v>
      </c>
      <c r="B97" s="47" t="s">
        <v>118</v>
      </c>
      <c r="C97" s="47" t="s">
        <v>193</v>
      </c>
      <c r="D97" s="47">
        <v>12</v>
      </c>
      <c r="E97" s="139"/>
      <c r="F97" s="49"/>
      <c r="G97" s="63">
        <v>90</v>
      </c>
      <c r="H97" s="87">
        <f t="shared" si="4"/>
        <v>0</v>
      </c>
      <c r="I97" s="63">
        <v>90</v>
      </c>
      <c r="J97" s="123">
        <v>93</v>
      </c>
      <c r="K97" s="87">
        <f t="shared" si="5"/>
        <v>4</v>
      </c>
      <c r="L97" s="124">
        <v>97</v>
      </c>
      <c r="M97" s="63">
        <v>104</v>
      </c>
      <c r="N97" s="87">
        <f t="shared" si="6"/>
        <v>-3</v>
      </c>
      <c r="O97" s="63">
        <v>101</v>
      </c>
      <c r="P97" s="156">
        <v>0.87</v>
      </c>
      <c r="Q97" s="144">
        <v>17</v>
      </c>
      <c r="R97" s="144"/>
      <c r="S97" s="116">
        <v>0</v>
      </c>
      <c r="T97" s="63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3">
        <v>0</v>
      </c>
      <c r="AA97" s="116">
        <v>194</v>
      </c>
      <c r="AB97" s="63">
        <v>865</v>
      </c>
      <c r="AC97" s="63">
        <v>8.6999999999999993</v>
      </c>
      <c r="AD97" s="63">
        <v>68.099999999999994</v>
      </c>
      <c r="AE97" s="63">
        <v>49.3</v>
      </c>
      <c r="AF97" s="63">
        <v>39.1</v>
      </c>
      <c r="AG97" s="63">
        <v>288</v>
      </c>
      <c r="AH97" s="63">
        <v>1.1000000000000001</v>
      </c>
      <c r="AI97" s="63">
        <v>13</v>
      </c>
      <c r="AJ97" s="116">
        <v>0</v>
      </c>
      <c r="AK97" s="63">
        <v>0</v>
      </c>
      <c r="AL97" s="118">
        <v>0</v>
      </c>
      <c r="AM97" s="63">
        <v>1.3</v>
      </c>
      <c r="AN97" s="119">
        <v>1.3</v>
      </c>
      <c r="AO97" s="120">
        <f t="shared" si="7"/>
        <v>171.5</v>
      </c>
    </row>
    <row r="98" spans="1:41" x14ac:dyDescent="0.2">
      <c r="A98" s="167" t="s">
        <v>339</v>
      </c>
      <c r="B98" s="47" t="s">
        <v>121</v>
      </c>
      <c r="C98" s="47" t="s">
        <v>199</v>
      </c>
      <c r="D98" s="47">
        <v>10</v>
      </c>
      <c r="E98" s="139"/>
      <c r="F98" s="49"/>
      <c r="G98" s="63">
        <v>93</v>
      </c>
      <c r="H98" s="87">
        <f t="shared" si="4"/>
        <v>0</v>
      </c>
      <c r="I98" s="63">
        <v>93</v>
      </c>
      <c r="J98" s="123">
        <v>78</v>
      </c>
      <c r="K98" s="87">
        <f t="shared" si="5"/>
        <v>1</v>
      </c>
      <c r="L98" s="124">
        <v>79</v>
      </c>
      <c r="M98" s="63">
        <v>76</v>
      </c>
      <c r="N98" s="87">
        <f t="shared" si="6"/>
        <v>2</v>
      </c>
      <c r="O98" s="63">
        <v>78</v>
      </c>
      <c r="P98" s="156">
        <v>0.87</v>
      </c>
      <c r="Q98" s="144">
        <v>17</v>
      </c>
      <c r="R98" s="144"/>
      <c r="S98" s="116">
        <v>0</v>
      </c>
      <c r="T98" s="63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116">
        <v>0</v>
      </c>
      <c r="AB98" s="63">
        <v>0</v>
      </c>
      <c r="AC98" s="63">
        <v>0</v>
      </c>
      <c r="AD98" s="63">
        <v>0</v>
      </c>
      <c r="AE98" s="63">
        <v>141</v>
      </c>
      <c r="AF98" s="63">
        <v>89.9</v>
      </c>
      <c r="AG98" s="63">
        <v>1178</v>
      </c>
      <c r="AH98" s="63">
        <v>5.3</v>
      </c>
      <c r="AI98" s="63">
        <v>54.6</v>
      </c>
      <c r="AJ98" s="116">
        <v>0</v>
      </c>
      <c r="AK98" s="63">
        <v>0</v>
      </c>
      <c r="AL98" s="118">
        <v>0</v>
      </c>
      <c r="AM98" s="63">
        <v>2.2999999999999998</v>
      </c>
      <c r="AN98" s="119">
        <v>1.1000000000000001</v>
      </c>
      <c r="AO98" s="120">
        <f t="shared" si="7"/>
        <v>147.4</v>
      </c>
    </row>
    <row r="99" spans="1:41" x14ac:dyDescent="0.2">
      <c r="A99" s="167" t="s">
        <v>120</v>
      </c>
      <c r="B99" s="47" t="s">
        <v>121</v>
      </c>
      <c r="C99" s="47" t="s">
        <v>19</v>
      </c>
      <c r="D99" s="47">
        <v>9</v>
      </c>
      <c r="E99" s="139"/>
      <c r="F99" s="49"/>
      <c r="G99" s="63">
        <v>84</v>
      </c>
      <c r="H99" s="87">
        <f t="shared" si="4"/>
        <v>-1</v>
      </c>
      <c r="I99" s="63">
        <v>83</v>
      </c>
      <c r="J99" s="123">
        <v>92</v>
      </c>
      <c r="K99" s="87">
        <f t="shared" si="5"/>
        <v>0</v>
      </c>
      <c r="L99" s="124">
        <v>92</v>
      </c>
      <c r="M99" s="63">
        <v>86</v>
      </c>
      <c r="N99" s="87">
        <f t="shared" si="6"/>
        <v>5</v>
      </c>
      <c r="O99" s="63">
        <v>91</v>
      </c>
      <c r="P99" s="156">
        <v>0.89</v>
      </c>
      <c r="Q99" s="144">
        <v>17</v>
      </c>
      <c r="R99" s="144"/>
      <c r="S99" s="116">
        <v>0</v>
      </c>
      <c r="T99" s="63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0</v>
      </c>
      <c r="AA99" s="116">
        <v>0</v>
      </c>
      <c r="AB99" s="63">
        <v>0</v>
      </c>
      <c r="AC99" s="63">
        <v>0</v>
      </c>
      <c r="AD99" s="63">
        <v>0</v>
      </c>
      <c r="AE99" s="63">
        <v>97.2</v>
      </c>
      <c r="AF99" s="63">
        <v>73.900000000000006</v>
      </c>
      <c r="AG99" s="63">
        <v>992</v>
      </c>
      <c r="AH99" s="63">
        <v>6.7</v>
      </c>
      <c r="AI99" s="63">
        <v>44.2</v>
      </c>
      <c r="AJ99" s="116">
        <v>0</v>
      </c>
      <c r="AK99" s="63">
        <v>0</v>
      </c>
      <c r="AL99" s="118">
        <v>0</v>
      </c>
      <c r="AM99" s="63">
        <v>0.9</v>
      </c>
      <c r="AN99" s="119">
        <v>0.9</v>
      </c>
      <c r="AO99" s="120">
        <f t="shared" si="7"/>
        <v>137.6</v>
      </c>
    </row>
    <row r="100" spans="1:41" x14ac:dyDescent="0.2">
      <c r="A100" s="167" t="s">
        <v>340</v>
      </c>
      <c r="B100" s="47" t="s">
        <v>129</v>
      </c>
      <c r="C100" s="47" t="s">
        <v>196</v>
      </c>
      <c r="D100" s="47">
        <v>7</v>
      </c>
      <c r="E100" s="139" t="s">
        <v>500</v>
      </c>
      <c r="F100" s="49"/>
      <c r="G100" s="63">
        <v>300</v>
      </c>
      <c r="H100" s="87">
        <f t="shared" si="4"/>
        <v>-191</v>
      </c>
      <c r="I100" s="63">
        <v>109</v>
      </c>
      <c r="J100" s="123">
        <v>500</v>
      </c>
      <c r="K100" s="87">
        <f t="shared" si="5"/>
        <v>-389</v>
      </c>
      <c r="L100" s="124">
        <v>111</v>
      </c>
      <c r="M100" s="63">
        <v>500</v>
      </c>
      <c r="N100" s="87">
        <f t="shared" si="6"/>
        <v>-385</v>
      </c>
      <c r="O100" s="63">
        <v>115</v>
      </c>
      <c r="P100" s="156">
        <v>0.53</v>
      </c>
      <c r="Q100" s="144">
        <v>17</v>
      </c>
      <c r="R100" s="144"/>
      <c r="S100" s="116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116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3">
        <v>0</v>
      </c>
      <c r="AI100" s="63">
        <v>0</v>
      </c>
      <c r="AJ100" s="116">
        <v>0</v>
      </c>
      <c r="AK100" s="63">
        <v>0</v>
      </c>
      <c r="AL100" s="118">
        <v>0</v>
      </c>
      <c r="AM100" s="63">
        <v>0</v>
      </c>
      <c r="AN100" s="119">
        <v>0</v>
      </c>
      <c r="AO100" s="120">
        <f t="shared" si="7"/>
        <v>0</v>
      </c>
    </row>
    <row r="101" spans="1:41" x14ac:dyDescent="0.2">
      <c r="A101" s="167" t="s">
        <v>341</v>
      </c>
      <c r="B101" s="47" t="s">
        <v>121</v>
      </c>
      <c r="C101" s="47" t="s">
        <v>191</v>
      </c>
      <c r="D101" s="47">
        <v>7</v>
      </c>
      <c r="E101" s="139" t="s">
        <v>499</v>
      </c>
      <c r="F101" s="49"/>
      <c r="G101" s="63">
        <v>103</v>
      </c>
      <c r="H101" s="87">
        <f t="shared" si="4"/>
        <v>0</v>
      </c>
      <c r="I101" s="63">
        <v>103</v>
      </c>
      <c r="J101" s="123">
        <v>83</v>
      </c>
      <c r="K101" s="87">
        <f t="shared" si="5"/>
        <v>-2</v>
      </c>
      <c r="L101" s="124">
        <v>81</v>
      </c>
      <c r="M101" s="63">
        <v>89</v>
      </c>
      <c r="N101" s="87">
        <f t="shared" si="6"/>
        <v>-5</v>
      </c>
      <c r="O101" s="63">
        <v>84</v>
      </c>
      <c r="P101" s="156">
        <v>0.79</v>
      </c>
      <c r="Q101" s="144">
        <v>17</v>
      </c>
      <c r="R101" s="144"/>
      <c r="S101" s="116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116">
        <v>0</v>
      </c>
      <c r="AB101" s="63">
        <v>0</v>
      </c>
      <c r="AC101" s="63">
        <v>0</v>
      </c>
      <c r="AD101" s="63">
        <v>0</v>
      </c>
      <c r="AE101" s="63">
        <v>133</v>
      </c>
      <c r="AF101" s="63">
        <v>81.099999999999994</v>
      </c>
      <c r="AG101" s="63">
        <v>1121</v>
      </c>
      <c r="AH101" s="63">
        <v>6.8</v>
      </c>
      <c r="AI101" s="63">
        <v>55.6</v>
      </c>
      <c r="AJ101" s="116">
        <v>0</v>
      </c>
      <c r="AK101" s="63">
        <v>0</v>
      </c>
      <c r="AL101" s="118">
        <v>0</v>
      </c>
      <c r="AM101" s="63">
        <v>2</v>
      </c>
      <c r="AN101" s="119">
        <v>1</v>
      </c>
      <c r="AO101" s="120">
        <f t="shared" si="7"/>
        <v>150.89999999999998</v>
      </c>
    </row>
    <row r="102" spans="1:41" x14ac:dyDescent="0.2">
      <c r="A102" s="167" t="s">
        <v>342</v>
      </c>
      <c r="B102" s="47" t="s">
        <v>118</v>
      </c>
      <c r="C102" s="47" t="s">
        <v>190</v>
      </c>
      <c r="D102" s="47">
        <v>7</v>
      </c>
      <c r="E102" s="139"/>
      <c r="F102" s="49"/>
      <c r="G102" s="63">
        <v>89</v>
      </c>
      <c r="H102" s="87">
        <f t="shared" si="4"/>
        <v>3</v>
      </c>
      <c r="I102" s="63">
        <v>92</v>
      </c>
      <c r="J102" s="123">
        <v>97</v>
      </c>
      <c r="K102" s="87">
        <f t="shared" si="5"/>
        <v>1</v>
      </c>
      <c r="L102" s="124">
        <v>98</v>
      </c>
      <c r="M102" s="63">
        <v>101</v>
      </c>
      <c r="N102" s="87">
        <f t="shared" si="6"/>
        <v>1</v>
      </c>
      <c r="O102" s="63">
        <v>102</v>
      </c>
      <c r="P102" s="156">
        <v>0.83</v>
      </c>
      <c r="Q102" s="144">
        <v>17</v>
      </c>
      <c r="R102" s="144"/>
      <c r="S102" s="116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116">
        <v>183</v>
      </c>
      <c r="AB102" s="63">
        <v>831</v>
      </c>
      <c r="AC102" s="63">
        <v>7.3</v>
      </c>
      <c r="AD102" s="63">
        <v>64.400000000000006</v>
      </c>
      <c r="AE102" s="63">
        <v>34</v>
      </c>
      <c r="AF102" s="63">
        <v>29.2</v>
      </c>
      <c r="AG102" s="63">
        <v>251</v>
      </c>
      <c r="AH102" s="63">
        <v>1.3</v>
      </c>
      <c r="AI102" s="63">
        <v>15.2</v>
      </c>
      <c r="AJ102" s="116">
        <v>0</v>
      </c>
      <c r="AK102" s="63">
        <v>0</v>
      </c>
      <c r="AL102" s="118">
        <v>0</v>
      </c>
      <c r="AM102" s="63">
        <v>2.2999999999999998</v>
      </c>
      <c r="AN102" s="119">
        <v>1.1000000000000001</v>
      </c>
      <c r="AO102" s="120">
        <f t="shared" si="7"/>
        <v>157.60000000000002</v>
      </c>
    </row>
    <row r="103" spans="1:41" x14ac:dyDescent="0.2">
      <c r="A103" s="167" t="s">
        <v>243</v>
      </c>
      <c r="B103" s="47" t="s">
        <v>118</v>
      </c>
      <c r="C103" s="47" t="s">
        <v>15</v>
      </c>
      <c r="D103" s="47">
        <v>13</v>
      </c>
      <c r="E103" s="139"/>
      <c r="F103" s="49"/>
      <c r="G103" s="63">
        <v>74</v>
      </c>
      <c r="H103" s="87">
        <f t="shared" si="4"/>
        <v>0</v>
      </c>
      <c r="I103" s="63">
        <v>74</v>
      </c>
      <c r="J103" s="123">
        <v>102</v>
      </c>
      <c r="K103" s="87">
        <f t="shared" si="5"/>
        <v>3</v>
      </c>
      <c r="L103" s="124">
        <v>105</v>
      </c>
      <c r="M103" s="63">
        <v>112</v>
      </c>
      <c r="N103" s="87">
        <f t="shared" si="6"/>
        <v>1</v>
      </c>
      <c r="O103" s="63">
        <v>113</v>
      </c>
      <c r="P103" s="156">
        <v>0.84</v>
      </c>
      <c r="Q103" s="144">
        <v>17</v>
      </c>
      <c r="R103" s="144"/>
      <c r="S103" s="116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116">
        <v>167</v>
      </c>
      <c r="AB103" s="63">
        <v>742</v>
      </c>
      <c r="AC103" s="63">
        <v>5.2</v>
      </c>
      <c r="AD103" s="63">
        <v>62.1</v>
      </c>
      <c r="AE103" s="63">
        <v>20.399999999999999</v>
      </c>
      <c r="AF103" s="63">
        <v>14.2</v>
      </c>
      <c r="AG103" s="63">
        <v>112</v>
      </c>
      <c r="AH103" s="63">
        <v>0</v>
      </c>
      <c r="AI103" s="63">
        <v>3.8</v>
      </c>
      <c r="AJ103" s="116">
        <v>0</v>
      </c>
      <c r="AK103" s="63">
        <v>0</v>
      </c>
      <c r="AL103" s="118">
        <v>0</v>
      </c>
      <c r="AM103" s="63">
        <v>0.7</v>
      </c>
      <c r="AN103" s="119">
        <v>0.7</v>
      </c>
      <c r="AO103" s="120">
        <f t="shared" si="7"/>
        <v>115.2</v>
      </c>
    </row>
    <row r="104" spans="1:41" x14ac:dyDescent="0.2">
      <c r="A104" s="167" t="s">
        <v>124</v>
      </c>
      <c r="B104" s="47" t="s">
        <v>121</v>
      </c>
      <c r="C104" s="47" t="s">
        <v>14</v>
      </c>
      <c r="D104" s="47">
        <v>6</v>
      </c>
      <c r="E104" s="139" t="s">
        <v>502</v>
      </c>
      <c r="F104" s="49"/>
      <c r="G104" s="63">
        <v>147</v>
      </c>
      <c r="H104" s="87">
        <f t="shared" si="4"/>
        <v>1</v>
      </c>
      <c r="I104" s="63">
        <v>148</v>
      </c>
      <c r="J104" s="123">
        <v>125</v>
      </c>
      <c r="K104" s="87">
        <f t="shared" si="5"/>
        <v>-11</v>
      </c>
      <c r="L104" s="124">
        <v>114</v>
      </c>
      <c r="M104" s="63">
        <v>118</v>
      </c>
      <c r="N104" s="87">
        <f t="shared" si="6"/>
        <v>-10</v>
      </c>
      <c r="O104" s="63">
        <v>108</v>
      </c>
      <c r="P104" s="156">
        <v>0.79</v>
      </c>
      <c r="Q104" s="144">
        <v>17</v>
      </c>
      <c r="R104" s="144"/>
      <c r="S104" s="116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116">
        <v>0</v>
      </c>
      <c r="AB104" s="63">
        <v>0</v>
      </c>
      <c r="AC104" s="63">
        <v>0</v>
      </c>
      <c r="AD104" s="63">
        <v>0</v>
      </c>
      <c r="AE104" s="63">
        <v>112</v>
      </c>
      <c r="AF104" s="63">
        <v>79.400000000000006</v>
      </c>
      <c r="AG104" s="63">
        <v>943</v>
      </c>
      <c r="AH104" s="63">
        <v>5.7</v>
      </c>
      <c r="AI104" s="63">
        <v>49.8</v>
      </c>
      <c r="AJ104" s="116">
        <v>0</v>
      </c>
      <c r="AK104" s="63">
        <v>0</v>
      </c>
      <c r="AL104" s="118">
        <v>0.9</v>
      </c>
      <c r="AM104" s="63">
        <v>1.8</v>
      </c>
      <c r="AN104" s="119">
        <v>0.9</v>
      </c>
      <c r="AO104" s="120">
        <f t="shared" si="7"/>
        <v>128.5</v>
      </c>
    </row>
    <row r="105" spans="1:41" x14ac:dyDescent="0.2">
      <c r="A105" s="167" t="s">
        <v>343</v>
      </c>
      <c r="B105" s="47" t="s">
        <v>121</v>
      </c>
      <c r="C105" s="47" t="s">
        <v>12</v>
      </c>
      <c r="D105" s="47">
        <v>6</v>
      </c>
      <c r="E105" s="139"/>
      <c r="F105" s="49"/>
      <c r="G105" s="63">
        <v>102</v>
      </c>
      <c r="H105" s="87">
        <f t="shared" si="4"/>
        <v>2</v>
      </c>
      <c r="I105" s="63">
        <v>104</v>
      </c>
      <c r="J105" s="123">
        <v>87</v>
      </c>
      <c r="K105" s="87">
        <f t="shared" si="5"/>
        <v>4</v>
      </c>
      <c r="L105" s="124">
        <v>91</v>
      </c>
      <c r="M105" s="63">
        <v>81</v>
      </c>
      <c r="N105" s="87">
        <f t="shared" si="6"/>
        <v>5</v>
      </c>
      <c r="O105" s="63">
        <v>86</v>
      </c>
      <c r="P105" s="156">
        <v>0.85</v>
      </c>
      <c r="Q105" s="144">
        <v>17</v>
      </c>
      <c r="R105" s="144"/>
      <c r="S105" s="116">
        <v>0</v>
      </c>
      <c r="T105" s="63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116">
        <v>0</v>
      </c>
      <c r="AB105" s="63">
        <v>0</v>
      </c>
      <c r="AC105" s="63">
        <v>0</v>
      </c>
      <c r="AD105" s="63">
        <v>0</v>
      </c>
      <c r="AE105" s="63">
        <v>133</v>
      </c>
      <c r="AF105" s="63">
        <v>85.6</v>
      </c>
      <c r="AG105" s="63">
        <v>1282</v>
      </c>
      <c r="AH105" s="63">
        <v>6.3</v>
      </c>
      <c r="AI105" s="63">
        <v>60.4</v>
      </c>
      <c r="AJ105" s="116">
        <v>0</v>
      </c>
      <c r="AK105" s="63">
        <v>0</v>
      </c>
      <c r="AL105" s="118">
        <v>0</v>
      </c>
      <c r="AM105" s="63">
        <v>2.6</v>
      </c>
      <c r="AN105" s="119">
        <v>1.3</v>
      </c>
      <c r="AO105" s="120">
        <f t="shared" si="7"/>
        <v>163.4</v>
      </c>
    </row>
    <row r="106" spans="1:41" x14ac:dyDescent="0.2">
      <c r="A106" s="167" t="s">
        <v>344</v>
      </c>
      <c r="B106" s="47" t="s">
        <v>121</v>
      </c>
      <c r="C106" s="47" t="s">
        <v>200</v>
      </c>
      <c r="D106" s="47">
        <v>13</v>
      </c>
      <c r="E106" s="139"/>
      <c r="F106" s="49"/>
      <c r="G106" s="63">
        <v>121</v>
      </c>
      <c r="H106" s="87">
        <f t="shared" si="4"/>
        <v>-1</v>
      </c>
      <c r="I106" s="63">
        <v>120</v>
      </c>
      <c r="J106" s="123">
        <v>103</v>
      </c>
      <c r="K106" s="87">
        <f t="shared" si="5"/>
        <v>-2</v>
      </c>
      <c r="L106" s="124">
        <v>101</v>
      </c>
      <c r="M106" s="63">
        <v>92</v>
      </c>
      <c r="N106" s="87">
        <f t="shared" si="6"/>
        <v>-5</v>
      </c>
      <c r="O106" s="63">
        <v>87</v>
      </c>
      <c r="P106" s="156">
        <v>0.79</v>
      </c>
      <c r="Q106" s="144">
        <v>17</v>
      </c>
      <c r="R106" s="144"/>
      <c r="S106" s="116">
        <v>0</v>
      </c>
      <c r="T106" s="63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3">
        <v>0</v>
      </c>
      <c r="AA106" s="116">
        <v>0</v>
      </c>
      <c r="AB106" s="63">
        <v>0</v>
      </c>
      <c r="AC106" s="63">
        <v>0</v>
      </c>
      <c r="AD106" s="63">
        <v>0</v>
      </c>
      <c r="AE106" s="63">
        <v>139</v>
      </c>
      <c r="AF106" s="63">
        <v>97.7</v>
      </c>
      <c r="AG106" s="63">
        <v>1115</v>
      </c>
      <c r="AH106" s="63">
        <v>5.3</v>
      </c>
      <c r="AI106" s="63">
        <v>58.4</v>
      </c>
      <c r="AJ106" s="116">
        <v>0</v>
      </c>
      <c r="AK106" s="63">
        <v>0</v>
      </c>
      <c r="AL106" s="118">
        <v>0</v>
      </c>
      <c r="AM106" s="63">
        <v>2</v>
      </c>
      <c r="AN106" s="119">
        <v>1</v>
      </c>
      <c r="AO106" s="120">
        <f t="shared" si="7"/>
        <v>141.30000000000001</v>
      </c>
    </row>
    <row r="107" spans="1:41" x14ac:dyDescent="0.2">
      <c r="A107" s="167" t="s">
        <v>128</v>
      </c>
      <c r="B107" s="47" t="s">
        <v>129</v>
      </c>
      <c r="C107" s="47" t="s">
        <v>19</v>
      </c>
      <c r="D107" s="47">
        <v>9</v>
      </c>
      <c r="E107" s="139"/>
      <c r="F107" s="49"/>
      <c r="G107" s="63">
        <v>142</v>
      </c>
      <c r="H107" s="87">
        <f t="shared" si="4"/>
        <v>3</v>
      </c>
      <c r="I107" s="63">
        <v>145</v>
      </c>
      <c r="J107" s="123">
        <v>121</v>
      </c>
      <c r="K107" s="87">
        <f t="shared" si="5"/>
        <v>5</v>
      </c>
      <c r="L107" s="124">
        <v>126</v>
      </c>
      <c r="M107" s="63">
        <v>134</v>
      </c>
      <c r="N107" s="87">
        <f t="shared" si="6"/>
        <v>0</v>
      </c>
      <c r="O107" s="63">
        <v>134</v>
      </c>
      <c r="P107" s="156">
        <v>0.8</v>
      </c>
      <c r="Q107" s="144">
        <v>17</v>
      </c>
      <c r="R107" s="144"/>
      <c r="S107" s="116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116">
        <v>0</v>
      </c>
      <c r="AB107" s="63">
        <v>0</v>
      </c>
      <c r="AC107" s="63">
        <v>0</v>
      </c>
      <c r="AD107" s="63">
        <v>0</v>
      </c>
      <c r="AE107" s="63">
        <v>94.9</v>
      </c>
      <c r="AF107" s="63">
        <v>65.3</v>
      </c>
      <c r="AG107" s="63">
        <v>793</v>
      </c>
      <c r="AH107" s="63">
        <v>5.9</v>
      </c>
      <c r="AI107" s="63">
        <v>43.6</v>
      </c>
      <c r="AJ107" s="116">
        <v>0</v>
      </c>
      <c r="AK107" s="63">
        <v>0</v>
      </c>
      <c r="AL107" s="118">
        <v>0.9</v>
      </c>
      <c r="AM107" s="63">
        <v>0.9</v>
      </c>
      <c r="AN107" s="119">
        <v>0</v>
      </c>
      <c r="AO107" s="120">
        <f t="shared" si="7"/>
        <v>116.5</v>
      </c>
    </row>
    <row r="108" spans="1:41" x14ac:dyDescent="0.2">
      <c r="A108" s="167" t="s">
        <v>345</v>
      </c>
      <c r="B108" s="47" t="s">
        <v>127</v>
      </c>
      <c r="C108" s="47" t="s">
        <v>191</v>
      </c>
      <c r="D108" s="47">
        <v>7</v>
      </c>
      <c r="E108" s="139"/>
      <c r="F108" s="49"/>
      <c r="G108" s="63">
        <v>111</v>
      </c>
      <c r="H108" s="87">
        <f t="shared" si="4"/>
        <v>0</v>
      </c>
      <c r="I108" s="63">
        <v>111</v>
      </c>
      <c r="J108" s="123">
        <v>119</v>
      </c>
      <c r="K108" s="87">
        <f t="shared" si="5"/>
        <v>4</v>
      </c>
      <c r="L108" s="124">
        <v>123</v>
      </c>
      <c r="M108" s="63">
        <v>120</v>
      </c>
      <c r="N108" s="87">
        <f t="shared" si="6"/>
        <v>3</v>
      </c>
      <c r="O108" s="63">
        <v>123</v>
      </c>
      <c r="P108" s="156">
        <v>0.81</v>
      </c>
      <c r="Q108" s="144">
        <v>17</v>
      </c>
      <c r="R108" s="144"/>
      <c r="S108" s="116">
        <v>374</v>
      </c>
      <c r="T108" s="63">
        <v>209</v>
      </c>
      <c r="U108" s="63">
        <v>4201</v>
      </c>
      <c r="V108" s="63">
        <v>32.6</v>
      </c>
      <c r="W108" s="63">
        <v>10.7</v>
      </c>
      <c r="X108" s="63">
        <v>0</v>
      </c>
      <c r="Y108" s="63">
        <v>36.9</v>
      </c>
      <c r="Z108" s="63">
        <v>243</v>
      </c>
      <c r="AA108" s="116">
        <v>34</v>
      </c>
      <c r="AB108" s="63">
        <v>181</v>
      </c>
      <c r="AC108" s="63">
        <v>1.6</v>
      </c>
      <c r="AD108" s="63">
        <v>9</v>
      </c>
      <c r="AE108" s="63">
        <v>0</v>
      </c>
      <c r="AF108" s="63">
        <v>0</v>
      </c>
      <c r="AG108" s="63">
        <v>0</v>
      </c>
      <c r="AH108" s="63">
        <v>0</v>
      </c>
      <c r="AI108" s="63">
        <v>0</v>
      </c>
      <c r="AJ108" s="116">
        <v>0</v>
      </c>
      <c r="AK108" s="63">
        <v>0</v>
      </c>
      <c r="AL108" s="118">
        <v>0</v>
      </c>
      <c r="AM108" s="63">
        <v>0</v>
      </c>
      <c r="AN108" s="119">
        <v>0</v>
      </c>
      <c r="AO108" s="120">
        <f t="shared" si="7"/>
        <v>315.44000000000005</v>
      </c>
    </row>
    <row r="109" spans="1:41" x14ac:dyDescent="0.2">
      <c r="A109" s="167" t="s">
        <v>346</v>
      </c>
      <c r="B109" s="47" t="s">
        <v>127</v>
      </c>
      <c r="C109" s="47" t="s">
        <v>182</v>
      </c>
      <c r="D109" s="47">
        <v>6</v>
      </c>
      <c r="E109" s="139"/>
      <c r="F109" s="49"/>
      <c r="G109" s="63">
        <v>107</v>
      </c>
      <c r="H109" s="87">
        <f t="shared" si="4"/>
        <v>1</v>
      </c>
      <c r="I109" s="63">
        <v>108</v>
      </c>
      <c r="J109" s="123">
        <v>117</v>
      </c>
      <c r="K109" s="87">
        <f t="shared" si="5"/>
        <v>-1</v>
      </c>
      <c r="L109" s="124">
        <v>116</v>
      </c>
      <c r="M109" s="63">
        <v>116</v>
      </c>
      <c r="N109" s="87">
        <f t="shared" si="6"/>
        <v>2</v>
      </c>
      <c r="O109" s="63">
        <v>118</v>
      </c>
      <c r="P109" s="156">
        <v>0.75</v>
      </c>
      <c r="Q109" s="144">
        <v>17</v>
      </c>
      <c r="R109" s="144"/>
      <c r="S109" s="116">
        <v>433</v>
      </c>
      <c r="T109" s="63">
        <v>203</v>
      </c>
      <c r="U109" s="63">
        <v>4884</v>
      </c>
      <c r="V109" s="63">
        <v>30.5</v>
      </c>
      <c r="W109" s="63">
        <v>13</v>
      </c>
      <c r="X109" s="63">
        <v>0</v>
      </c>
      <c r="Y109" s="63">
        <v>38</v>
      </c>
      <c r="Z109" s="63">
        <v>268</v>
      </c>
      <c r="AA109" s="116">
        <v>20.399999999999999</v>
      </c>
      <c r="AB109" s="63">
        <v>61.5</v>
      </c>
      <c r="AC109" s="63">
        <v>0.8</v>
      </c>
      <c r="AD109" s="63">
        <v>3.1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116">
        <v>0</v>
      </c>
      <c r="AK109" s="63">
        <v>0</v>
      </c>
      <c r="AL109" s="118">
        <v>1</v>
      </c>
      <c r="AM109" s="63">
        <v>5.9</v>
      </c>
      <c r="AN109" s="119">
        <v>3</v>
      </c>
      <c r="AO109" s="120">
        <f t="shared" si="7"/>
        <v>311.31</v>
      </c>
    </row>
    <row r="110" spans="1:41" x14ac:dyDescent="0.2">
      <c r="A110" s="167" t="s">
        <v>347</v>
      </c>
      <c r="B110" s="47" t="s">
        <v>121</v>
      </c>
      <c r="C110" s="47" t="s">
        <v>194</v>
      </c>
      <c r="D110" s="47">
        <v>14</v>
      </c>
      <c r="E110" s="139"/>
      <c r="F110" s="49"/>
      <c r="G110" s="63">
        <v>99</v>
      </c>
      <c r="H110" s="87">
        <f t="shared" si="4"/>
        <v>3</v>
      </c>
      <c r="I110" s="63">
        <v>102</v>
      </c>
      <c r="J110" s="123">
        <v>88</v>
      </c>
      <c r="K110" s="87">
        <f t="shared" si="5"/>
        <v>-1</v>
      </c>
      <c r="L110" s="124">
        <v>87</v>
      </c>
      <c r="M110" s="63">
        <v>88</v>
      </c>
      <c r="N110" s="87">
        <f t="shared" si="6"/>
        <v>2</v>
      </c>
      <c r="O110" s="63">
        <v>90</v>
      </c>
      <c r="P110" s="156">
        <v>0.81</v>
      </c>
      <c r="Q110" s="144">
        <v>17</v>
      </c>
      <c r="R110" s="144"/>
      <c r="S110" s="116">
        <v>0</v>
      </c>
      <c r="T110" s="63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116">
        <v>0</v>
      </c>
      <c r="AB110" s="63">
        <v>0</v>
      </c>
      <c r="AC110" s="63">
        <v>0</v>
      </c>
      <c r="AD110" s="63">
        <v>0</v>
      </c>
      <c r="AE110" s="63">
        <v>109</v>
      </c>
      <c r="AF110" s="63">
        <v>69.400000000000006</v>
      </c>
      <c r="AG110" s="63">
        <v>953</v>
      </c>
      <c r="AH110" s="63">
        <v>6.5</v>
      </c>
      <c r="AI110" s="63">
        <v>44.4</v>
      </c>
      <c r="AJ110" s="116">
        <v>0</v>
      </c>
      <c r="AK110" s="63">
        <v>0</v>
      </c>
      <c r="AL110" s="118">
        <v>0</v>
      </c>
      <c r="AM110" s="63">
        <v>0.9</v>
      </c>
      <c r="AN110" s="119">
        <v>0.9</v>
      </c>
      <c r="AO110" s="120">
        <f t="shared" si="7"/>
        <v>132.5</v>
      </c>
    </row>
    <row r="111" spans="1:41" x14ac:dyDescent="0.2">
      <c r="A111" s="167" t="s">
        <v>147</v>
      </c>
      <c r="B111" s="47" t="s">
        <v>118</v>
      </c>
      <c r="C111" s="47" t="s">
        <v>235</v>
      </c>
      <c r="D111" s="47">
        <v>8</v>
      </c>
      <c r="E111" s="139"/>
      <c r="F111" s="49"/>
      <c r="G111" s="63">
        <v>100</v>
      </c>
      <c r="H111" s="87">
        <f t="shared" si="4"/>
        <v>1</v>
      </c>
      <c r="I111" s="63">
        <v>101</v>
      </c>
      <c r="J111" s="123">
        <v>111</v>
      </c>
      <c r="K111" s="87">
        <f t="shared" si="5"/>
        <v>-1</v>
      </c>
      <c r="L111" s="124">
        <v>110</v>
      </c>
      <c r="M111" s="63">
        <v>98</v>
      </c>
      <c r="N111" s="87">
        <f t="shared" si="6"/>
        <v>2</v>
      </c>
      <c r="O111" s="63">
        <v>100</v>
      </c>
      <c r="P111" s="156">
        <v>0.77</v>
      </c>
      <c r="Q111" s="144">
        <v>17</v>
      </c>
      <c r="R111" s="144"/>
      <c r="S111" s="116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116">
        <v>166</v>
      </c>
      <c r="AB111" s="63">
        <v>686</v>
      </c>
      <c r="AC111" s="63">
        <v>5</v>
      </c>
      <c r="AD111" s="63">
        <v>55.7</v>
      </c>
      <c r="AE111" s="63">
        <v>34</v>
      </c>
      <c r="AF111" s="63">
        <v>27.3</v>
      </c>
      <c r="AG111" s="63">
        <v>190</v>
      </c>
      <c r="AH111" s="63">
        <v>1.2</v>
      </c>
      <c r="AI111" s="63">
        <v>8.3000000000000007</v>
      </c>
      <c r="AJ111" s="116">
        <v>0</v>
      </c>
      <c r="AK111" s="63">
        <v>0</v>
      </c>
      <c r="AL111" s="118">
        <v>0</v>
      </c>
      <c r="AM111" s="63">
        <v>2</v>
      </c>
      <c r="AN111" s="119">
        <v>1</v>
      </c>
      <c r="AO111" s="120">
        <f t="shared" si="7"/>
        <v>122.8</v>
      </c>
    </row>
    <row r="112" spans="1:41" x14ac:dyDescent="0.2">
      <c r="A112" s="167" t="s">
        <v>348</v>
      </c>
      <c r="B112" s="47" t="s">
        <v>118</v>
      </c>
      <c r="C112" s="47" t="s">
        <v>190</v>
      </c>
      <c r="D112" s="47">
        <v>7</v>
      </c>
      <c r="E112" s="139"/>
      <c r="F112" s="49"/>
      <c r="G112" s="63">
        <v>110</v>
      </c>
      <c r="H112" s="87">
        <f t="shared" si="4"/>
        <v>6</v>
      </c>
      <c r="I112" s="63">
        <v>116</v>
      </c>
      <c r="J112" s="123">
        <v>112</v>
      </c>
      <c r="K112" s="87">
        <f t="shared" si="5"/>
        <v>3</v>
      </c>
      <c r="L112" s="124">
        <v>115</v>
      </c>
      <c r="M112" s="63">
        <v>113</v>
      </c>
      <c r="N112" s="87">
        <f t="shared" si="6"/>
        <v>1</v>
      </c>
      <c r="O112" s="63">
        <v>114</v>
      </c>
      <c r="P112" s="156">
        <v>0.78</v>
      </c>
      <c r="Q112" s="144">
        <v>17</v>
      </c>
      <c r="R112" s="144"/>
      <c r="S112" s="116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116">
        <v>196</v>
      </c>
      <c r="AB112" s="63">
        <v>933</v>
      </c>
      <c r="AC112" s="63">
        <v>4</v>
      </c>
      <c r="AD112" s="63">
        <v>70.099999999999994</v>
      </c>
      <c r="AE112" s="63">
        <v>51</v>
      </c>
      <c r="AF112" s="63">
        <v>44.6</v>
      </c>
      <c r="AG112" s="63">
        <v>343</v>
      </c>
      <c r="AH112" s="63">
        <v>1.2</v>
      </c>
      <c r="AI112" s="63">
        <v>14.1</v>
      </c>
      <c r="AJ112" s="116">
        <v>0</v>
      </c>
      <c r="AK112" s="63">
        <v>0</v>
      </c>
      <c r="AL112" s="118">
        <v>0</v>
      </c>
      <c r="AM112" s="63">
        <v>1.2</v>
      </c>
      <c r="AN112" s="119">
        <v>1.2</v>
      </c>
      <c r="AO112" s="120">
        <f t="shared" si="7"/>
        <v>156.39999999999998</v>
      </c>
    </row>
    <row r="113" spans="1:41" x14ac:dyDescent="0.2">
      <c r="A113" s="167" t="s">
        <v>349</v>
      </c>
      <c r="B113" s="47" t="s">
        <v>127</v>
      </c>
      <c r="C113" s="47" t="s">
        <v>200</v>
      </c>
      <c r="D113" s="47">
        <v>13</v>
      </c>
      <c r="E113" s="139"/>
      <c r="F113" s="49"/>
      <c r="G113" s="63">
        <v>128</v>
      </c>
      <c r="H113" s="87">
        <f t="shared" si="4"/>
        <v>0</v>
      </c>
      <c r="I113" s="63">
        <v>128</v>
      </c>
      <c r="J113" s="123">
        <v>133</v>
      </c>
      <c r="K113" s="87">
        <f t="shared" si="5"/>
        <v>-1</v>
      </c>
      <c r="L113" s="124">
        <v>132</v>
      </c>
      <c r="M113" s="63">
        <v>130</v>
      </c>
      <c r="N113" s="87">
        <f t="shared" si="6"/>
        <v>2</v>
      </c>
      <c r="O113" s="63">
        <v>132</v>
      </c>
      <c r="P113" s="156">
        <v>0.74</v>
      </c>
      <c r="Q113" s="144">
        <v>17</v>
      </c>
      <c r="R113" s="144"/>
      <c r="S113" s="116">
        <v>417</v>
      </c>
      <c r="T113" s="63">
        <v>190</v>
      </c>
      <c r="U113" s="63">
        <v>4892</v>
      </c>
      <c r="V113" s="63">
        <v>35.200000000000003</v>
      </c>
      <c r="W113" s="63">
        <v>13.1</v>
      </c>
      <c r="X113" s="63">
        <v>0</v>
      </c>
      <c r="Y113" s="63">
        <v>38.1</v>
      </c>
      <c r="Z113" s="63">
        <v>266</v>
      </c>
      <c r="AA113" s="116">
        <v>51</v>
      </c>
      <c r="AB113" s="63">
        <v>137</v>
      </c>
      <c r="AC113" s="63">
        <v>1.1000000000000001</v>
      </c>
      <c r="AD113" s="63">
        <v>6.7</v>
      </c>
      <c r="AE113" s="63">
        <v>0</v>
      </c>
      <c r="AF113" s="63">
        <v>0</v>
      </c>
      <c r="AG113" s="63">
        <v>0</v>
      </c>
      <c r="AH113" s="63">
        <v>0</v>
      </c>
      <c r="AI113" s="63">
        <v>0</v>
      </c>
      <c r="AJ113" s="116">
        <v>0</v>
      </c>
      <c r="AK113" s="63">
        <v>0</v>
      </c>
      <c r="AL113" s="118">
        <v>1.1000000000000001</v>
      </c>
      <c r="AM113" s="63">
        <v>5.4</v>
      </c>
      <c r="AN113" s="119">
        <v>3.3</v>
      </c>
      <c r="AO113" s="120">
        <f t="shared" si="7"/>
        <v>339.28</v>
      </c>
    </row>
    <row r="114" spans="1:41" x14ac:dyDescent="0.2">
      <c r="A114" s="167" t="s">
        <v>350</v>
      </c>
      <c r="B114" s="47" t="s">
        <v>118</v>
      </c>
      <c r="C114" s="47" t="s">
        <v>12</v>
      </c>
      <c r="D114" s="47">
        <v>6</v>
      </c>
      <c r="E114" s="139" t="s">
        <v>499</v>
      </c>
      <c r="F114" s="49"/>
      <c r="G114" s="63">
        <v>105</v>
      </c>
      <c r="H114" s="87">
        <f t="shared" si="4"/>
        <v>2</v>
      </c>
      <c r="I114" s="63">
        <v>107</v>
      </c>
      <c r="J114" s="123">
        <v>108</v>
      </c>
      <c r="K114" s="87">
        <f t="shared" si="5"/>
        <v>-2</v>
      </c>
      <c r="L114" s="124">
        <v>106</v>
      </c>
      <c r="M114" s="63">
        <v>97</v>
      </c>
      <c r="N114" s="87">
        <f t="shared" si="6"/>
        <v>-2</v>
      </c>
      <c r="O114" s="63">
        <v>95</v>
      </c>
      <c r="P114" s="156">
        <v>0.69</v>
      </c>
      <c r="Q114" s="144">
        <v>17</v>
      </c>
      <c r="R114" s="144"/>
      <c r="S114" s="116">
        <v>0</v>
      </c>
      <c r="T114" s="63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116">
        <v>98.6</v>
      </c>
      <c r="AB114" s="63">
        <v>446</v>
      </c>
      <c r="AC114" s="63">
        <v>4.8</v>
      </c>
      <c r="AD114" s="63">
        <v>34.799999999999997</v>
      </c>
      <c r="AE114" s="63">
        <v>39.1</v>
      </c>
      <c r="AF114" s="63">
        <v>30.6</v>
      </c>
      <c r="AG114" s="63">
        <v>317</v>
      </c>
      <c r="AH114" s="63">
        <v>0</v>
      </c>
      <c r="AI114" s="63">
        <v>12.2</v>
      </c>
      <c r="AJ114" s="116">
        <v>0</v>
      </c>
      <c r="AK114" s="63">
        <v>0</v>
      </c>
      <c r="AL114" s="118">
        <v>0</v>
      </c>
      <c r="AM114" s="63">
        <v>1.1000000000000001</v>
      </c>
      <c r="AN114" s="119">
        <v>0</v>
      </c>
      <c r="AO114" s="120">
        <f t="shared" si="7"/>
        <v>105.10000000000001</v>
      </c>
    </row>
    <row r="115" spans="1:41" x14ac:dyDescent="0.2">
      <c r="A115" s="167" t="s">
        <v>351</v>
      </c>
      <c r="B115" s="47" t="s">
        <v>127</v>
      </c>
      <c r="C115" s="47" t="s">
        <v>196</v>
      </c>
      <c r="D115" s="47">
        <v>7</v>
      </c>
      <c r="E115" s="139"/>
      <c r="F115" s="49"/>
      <c r="G115" s="63">
        <v>109</v>
      </c>
      <c r="H115" s="87">
        <f t="shared" si="4"/>
        <v>3</v>
      </c>
      <c r="I115" s="63">
        <v>112</v>
      </c>
      <c r="J115" s="123">
        <v>120</v>
      </c>
      <c r="K115" s="87">
        <f t="shared" si="5"/>
        <v>1</v>
      </c>
      <c r="L115" s="124">
        <v>121</v>
      </c>
      <c r="M115" s="63">
        <v>123</v>
      </c>
      <c r="N115" s="87">
        <f t="shared" si="6"/>
        <v>-2</v>
      </c>
      <c r="O115" s="63">
        <v>121</v>
      </c>
      <c r="P115" s="156">
        <v>0.69</v>
      </c>
      <c r="Q115" s="144">
        <v>17</v>
      </c>
      <c r="R115" s="144"/>
      <c r="S115" s="116">
        <v>384</v>
      </c>
      <c r="T115" s="63">
        <v>188</v>
      </c>
      <c r="U115" s="63">
        <v>4666</v>
      </c>
      <c r="V115" s="63">
        <v>33.700000000000003</v>
      </c>
      <c r="W115" s="63">
        <v>14.1</v>
      </c>
      <c r="X115" s="63">
        <v>0</v>
      </c>
      <c r="Y115" s="63">
        <v>41.3</v>
      </c>
      <c r="Z115" s="63">
        <v>244</v>
      </c>
      <c r="AA115" s="116">
        <v>34</v>
      </c>
      <c r="AB115" s="63">
        <v>155</v>
      </c>
      <c r="AC115" s="63">
        <v>1.1000000000000001</v>
      </c>
      <c r="AD115" s="63">
        <v>7.5</v>
      </c>
      <c r="AE115" s="63">
        <v>0</v>
      </c>
      <c r="AF115" s="63">
        <v>0</v>
      </c>
      <c r="AG115" s="63">
        <v>0</v>
      </c>
      <c r="AH115" s="63">
        <v>0</v>
      </c>
      <c r="AI115" s="63">
        <v>0</v>
      </c>
      <c r="AJ115" s="116">
        <v>0</v>
      </c>
      <c r="AK115" s="63">
        <v>0</v>
      </c>
      <c r="AL115" s="118">
        <v>2</v>
      </c>
      <c r="AM115" s="63">
        <v>5.0999999999999996</v>
      </c>
      <c r="AN115" s="119">
        <v>3.1</v>
      </c>
      <c r="AO115" s="120">
        <f t="shared" si="7"/>
        <v>327.24</v>
      </c>
    </row>
    <row r="116" spans="1:41" x14ac:dyDescent="0.2">
      <c r="A116" s="167" t="s">
        <v>352</v>
      </c>
      <c r="B116" s="47" t="s">
        <v>118</v>
      </c>
      <c r="C116" s="47" t="s">
        <v>192</v>
      </c>
      <c r="D116" s="47">
        <v>8</v>
      </c>
      <c r="E116" s="139"/>
      <c r="F116" s="49"/>
      <c r="G116" s="63">
        <v>38</v>
      </c>
      <c r="H116" s="87">
        <f t="shared" si="4"/>
        <v>51</v>
      </c>
      <c r="I116" s="63">
        <v>89</v>
      </c>
      <c r="J116" s="123">
        <v>47</v>
      </c>
      <c r="K116" s="87">
        <f t="shared" si="5"/>
        <v>56</v>
      </c>
      <c r="L116" s="124">
        <v>103</v>
      </c>
      <c r="M116" s="63">
        <v>59</v>
      </c>
      <c r="N116" s="87">
        <f t="shared" si="6"/>
        <v>66</v>
      </c>
      <c r="O116" s="63">
        <v>125</v>
      </c>
      <c r="P116" s="156">
        <v>0.92</v>
      </c>
      <c r="Q116" s="144">
        <v>17</v>
      </c>
      <c r="R116" s="144"/>
      <c r="S116" s="116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116">
        <v>253</v>
      </c>
      <c r="AB116" s="63">
        <v>1195</v>
      </c>
      <c r="AC116" s="63">
        <v>9.1</v>
      </c>
      <c r="AD116" s="63">
        <v>106</v>
      </c>
      <c r="AE116" s="63">
        <v>25.5</v>
      </c>
      <c r="AF116" s="63">
        <v>18.399999999999999</v>
      </c>
      <c r="AG116" s="63">
        <v>171</v>
      </c>
      <c r="AH116" s="63">
        <v>0</v>
      </c>
      <c r="AI116" s="63">
        <v>5</v>
      </c>
      <c r="AJ116" s="116">
        <v>0</v>
      </c>
      <c r="AK116" s="63">
        <v>0</v>
      </c>
      <c r="AL116" s="118">
        <v>0</v>
      </c>
      <c r="AM116" s="63">
        <v>0.9</v>
      </c>
      <c r="AN116" s="119">
        <v>0.9</v>
      </c>
      <c r="AO116" s="120">
        <f t="shared" si="7"/>
        <v>189.39999999999998</v>
      </c>
    </row>
    <row r="117" spans="1:41" x14ac:dyDescent="0.2">
      <c r="A117" s="167" t="s">
        <v>353</v>
      </c>
      <c r="B117" s="47" t="s">
        <v>121</v>
      </c>
      <c r="C117" s="47" t="s">
        <v>198</v>
      </c>
      <c r="D117" s="47">
        <v>14</v>
      </c>
      <c r="E117" s="139" t="s">
        <v>503</v>
      </c>
      <c r="F117" s="49"/>
      <c r="G117" s="63">
        <v>101</v>
      </c>
      <c r="H117" s="87">
        <f t="shared" si="4"/>
        <v>-1</v>
      </c>
      <c r="I117" s="63">
        <v>100</v>
      </c>
      <c r="J117" s="123">
        <v>84</v>
      </c>
      <c r="K117" s="87">
        <f t="shared" si="5"/>
        <v>-1</v>
      </c>
      <c r="L117" s="124">
        <v>83</v>
      </c>
      <c r="M117" s="63">
        <v>87</v>
      </c>
      <c r="N117" s="87">
        <f t="shared" si="6"/>
        <v>-2</v>
      </c>
      <c r="O117" s="63">
        <v>85</v>
      </c>
      <c r="P117" s="156">
        <v>0.73</v>
      </c>
      <c r="Q117" s="144">
        <v>17</v>
      </c>
      <c r="R117" s="144"/>
      <c r="S117" s="116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116">
        <v>0</v>
      </c>
      <c r="AB117" s="63">
        <v>0</v>
      </c>
      <c r="AC117" s="63">
        <v>0</v>
      </c>
      <c r="AD117" s="63">
        <v>0</v>
      </c>
      <c r="AE117" s="63">
        <v>96</v>
      </c>
      <c r="AF117" s="63">
        <v>62.5</v>
      </c>
      <c r="AG117" s="63">
        <v>1004</v>
      </c>
      <c r="AH117" s="63">
        <v>6</v>
      </c>
      <c r="AI117" s="63">
        <v>44.6</v>
      </c>
      <c r="AJ117" s="116">
        <v>0</v>
      </c>
      <c r="AK117" s="63">
        <v>0</v>
      </c>
      <c r="AL117" s="118">
        <v>0</v>
      </c>
      <c r="AM117" s="63">
        <v>1</v>
      </c>
      <c r="AN117" s="119">
        <v>1</v>
      </c>
      <c r="AO117" s="120">
        <f t="shared" si="7"/>
        <v>134.4</v>
      </c>
    </row>
    <row r="118" spans="1:41" x14ac:dyDescent="0.2">
      <c r="A118" s="167" t="s">
        <v>313</v>
      </c>
      <c r="B118" s="47" t="s">
        <v>118</v>
      </c>
      <c r="C118" s="47" t="s">
        <v>199</v>
      </c>
      <c r="D118" s="47">
        <v>10</v>
      </c>
      <c r="E118" s="139"/>
      <c r="F118" s="49"/>
      <c r="G118" s="63">
        <v>124</v>
      </c>
      <c r="H118" s="87">
        <f t="shared" si="4"/>
        <v>-5</v>
      </c>
      <c r="I118" s="63">
        <v>119</v>
      </c>
      <c r="J118" s="123">
        <v>122</v>
      </c>
      <c r="K118" s="87">
        <f t="shared" si="5"/>
        <v>-5</v>
      </c>
      <c r="L118" s="124">
        <v>117</v>
      </c>
      <c r="M118" s="63">
        <v>121</v>
      </c>
      <c r="N118" s="87">
        <f t="shared" si="6"/>
        <v>-9</v>
      </c>
      <c r="O118" s="63">
        <v>112</v>
      </c>
      <c r="P118" s="156">
        <v>0.61</v>
      </c>
      <c r="Q118" s="144">
        <v>17</v>
      </c>
      <c r="R118" s="144"/>
      <c r="S118" s="116">
        <v>0</v>
      </c>
      <c r="T118" s="63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116">
        <v>136</v>
      </c>
      <c r="AB118" s="63">
        <v>547</v>
      </c>
      <c r="AC118" s="63">
        <v>4.7</v>
      </c>
      <c r="AD118" s="63">
        <v>41.8</v>
      </c>
      <c r="AE118" s="63">
        <v>34</v>
      </c>
      <c r="AF118" s="63">
        <v>25.1</v>
      </c>
      <c r="AG118" s="63">
        <v>213</v>
      </c>
      <c r="AH118" s="63">
        <v>1.2</v>
      </c>
      <c r="AI118" s="63">
        <v>11.9</v>
      </c>
      <c r="AJ118" s="116">
        <v>0</v>
      </c>
      <c r="AK118" s="63">
        <v>0</v>
      </c>
      <c r="AL118" s="118">
        <v>0</v>
      </c>
      <c r="AM118" s="63">
        <v>2.5</v>
      </c>
      <c r="AN118" s="119">
        <v>1.2</v>
      </c>
      <c r="AO118" s="120">
        <f t="shared" si="7"/>
        <v>109</v>
      </c>
    </row>
    <row r="119" spans="1:41" x14ac:dyDescent="0.2">
      <c r="A119" s="167" t="s">
        <v>354</v>
      </c>
      <c r="B119" s="47" t="s">
        <v>121</v>
      </c>
      <c r="C119" s="47" t="s">
        <v>116</v>
      </c>
      <c r="D119" s="47">
        <v>7</v>
      </c>
      <c r="E119" s="139"/>
      <c r="F119" s="49"/>
      <c r="G119" s="63">
        <v>113</v>
      </c>
      <c r="H119" s="87">
        <f t="shared" si="4"/>
        <v>-3</v>
      </c>
      <c r="I119" s="63">
        <v>110</v>
      </c>
      <c r="J119" s="123">
        <v>96</v>
      </c>
      <c r="K119" s="87">
        <f t="shared" si="5"/>
        <v>0</v>
      </c>
      <c r="L119" s="124">
        <v>96</v>
      </c>
      <c r="M119" s="63">
        <v>107</v>
      </c>
      <c r="N119" s="87">
        <f t="shared" si="6"/>
        <v>0</v>
      </c>
      <c r="O119" s="63">
        <v>107</v>
      </c>
      <c r="P119" s="156">
        <v>0.71</v>
      </c>
      <c r="Q119" s="144">
        <v>17</v>
      </c>
      <c r="R119" s="144"/>
      <c r="S119" s="116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116">
        <v>0</v>
      </c>
      <c r="AB119" s="63">
        <v>0</v>
      </c>
      <c r="AC119" s="63">
        <v>0</v>
      </c>
      <c r="AD119" s="63">
        <v>0</v>
      </c>
      <c r="AE119" s="63">
        <v>109</v>
      </c>
      <c r="AF119" s="63">
        <v>69.3</v>
      </c>
      <c r="AG119" s="63">
        <v>1100</v>
      </c>
      <c r="AH119" s="63">
        <v>9.3000000000000007</v>
      </c>
      <c r="AI119" s="63">
        <v>48.6</v>
      </c>
      <c r="AJ119" s="116">
        <v>0</v>
      </c>
      <c r="AK119" s="63">
        <v>0</v>
      </c>
      <c r="AL119" s="118">
        <v>1</v>
      </c>
      <c r="AM119" s="63">
        <v>1</v>
      </c>
      <c r="AN119" s="119">
        <v>1</v>
      </c>
      <c r="AO119" s="120">
        <f t="shared" si="7"/>
        <v>165.8</v>
      </c>
    </row>
    <row r="120" spans="1:41" x14ac:dyDescent="0.2">
      <c r="A120" s="167" t="s">
        <v>355</v>
      </c>
      <c r="B120" s="47" t="s">
        <v>121</v>
      </c>
      <c r="C120" s="47" t="s">
        <v>186</v>
      </c>
      <c r="D120" s="47">
        <v>7</v>
      </c>
      <c r="E120" s="139"/>
      <c r="F120" s="49"/>
      <c r="G120" s="63">
        <v>98</v>
      </c>
      <c r="H120" s="87">
        <f t="shared" si="4"/>
        <v>1</v>
      </c>
      <c r="I120" s="63">
        <v>99</v>
      </c>
      <c r="J120" s="123">
        <v>100</v>
      </c>
      <c r="K120" s="87">
        <f t="shared" si="5"/>
        <v>-1</v>
      </c>
      <c r="L120" s="124">
        <v>99</v>
      </c>
      <c r="M120" s="63">
        <v>105</v>
      </c>
      <c r="N120" s="87">
        <f t="shared" si="6"/>
        <v>0</v>
      </c>
      <c r="O120" s="63">
        <v>105</v>
      </c>
      <c r="P120" s="156">
        <v>0.75</v>
      </c>
      <c r="Q120" s="144">
        <v>17</v>
      </c>
      <c r="R120" s="144"/>
      <c r="S120" s="116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116">
        <v>0</v>
      </c>
      <c r="AB120" s="63">
        <v>0</v>
      </c>
      <c r="AC120" s="63">
        <v>0</v>
      </c>
      <c r="AD120" s="63">
        <v>0</v>
      </c>
      <c r="AE120" s="63">
        <v>111</v>
      </c>
      <c r="AF120" s="63">
        <v>71.900000000000006</v>
      </c>
      <c r="AG120" s="63">
        <v>974</v>
      </c>
      <c r="AH120" s="63">
        <v>5.8</v>
      </c>
      <c r="AI120" s="63">
        <v>43.7</v>
      </c>
      <c r="AJ120" s="116">
        <v>0</v>
      </c>
      <c r="AK120" s="63">
        <v>0</v>
      </c>
      <c r="AL120" s="118">
        <v>0</v>
      </c>
      <c r="AM120" s="63">
        <v>0.9</v>
      </c>
      <c r="AN120" s="119">
        <v>0.9</v>
      </c>
      <c r="AO120" s="120">
        <f t="shared" si="7"/>
        <v>130.39999999999998</v>
      </c>
    </row>
    <row r="121" spans="1:41" x14ac:dyDescent="0.2">
      <c r="A121" s="167" t="s">
        <v>217</v>
      </c>
      <c r="B121" s="47" t="s">
        <v>129</v>
      </c>
      <c r="C121" s="47" t="s">
        <v>13</v>
      </c>
      <c r="D121" s="47">
        <v>14</v>
      </c>
      <c r="E121" s="139" t="s">
        <v>499</v>
      </c>
      <c r="F121" s="49"/>
      <c r="G121" s="63">
        <v>137</v>
      </c>
      <c r="H121" s="87">
        <f t="shared" si="4"/>
        <v>2</v>
      </c>
      <c r="I121" s="63">
        <v>139</v>
      </c>
      <c r="J121" s="123">
        <v>131</v>
      </c>
      <c r="K121" s="87">
        <f t="shared" si="5"/>
        <v>3</v>
      </c>
      <c r="L121" s="124">
        <v>134</v>
      </c>
      <c r="M121" s="63">
        <v>132</v>
      </c>
      <c r="N121" s="87">
        <f t="shared" si="6"/>
        <v>1</v>
      </c>
      <c r="O121" s="63">
        <v>133</v>
      </c>
      <c r="P121" s="156">
        <v>0.61</v>
      </c>
      <c r="Q121" s="144">
        <v>17</v>
      </c>
      <c r="R121" s="144"/>
      <c r="S121" s="116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116">
        <v>0</v>
      </c>
      <c r="AB121" s="63">
        <v>0</v>
      </c>
      <c r="AC121" s="63">
        <v>0</v>
      </c>
      <c r="AD121" s="63">
        <v>0</v>
      </c>
      <c r="AE121" s="63">
        <v>107</v>
      </c>
      <c r="AF121" s="63">
        <v>77.599999999999994</v>
      </c>
      <c r="AG121" s="63">
        <v>880</v>
      </c>
      <c r="AH121" s="63">
        <v>6.2</v>
      </c>
      <c r="AI121" s="63">
        <v>51.7</v>
      </c>
      <c r="AJ121" s="116">
        <v>0</v>
      </c>
      <c r="AK121" s="63">
        <v>0</v>
      </c>
      <c r="AL121" s="118">
        <v>1.2</v>
      </c>
      <c r="AM121" s="63">
        <v>1.2</v>
      </c>
      <c r="AN121" s="119">
        <v>0</v>
      </c>
      <c r="AO121" s="120">
        <f t="shared" si="7"/>
        <v>127.60000000000001</v>
      </c>
    </row>
    <row r="122" spans="1:41" x14ac:dyDescent="0.2">
      <c r="A122" s="167" t="s">
        <v>356</v>
      </c>
      <c r="B122" s="47" t="s">
        <v>121</v>
      </c>
      <c r="C122" s="47" t="s">
        <v>191</v>
      </c>
      <c r="D122" s="47">
        <v>7</v>
      </c>
      <c r="E122" s="139"/>
      <c r="F122" s="49"/>
      <c r="G122" s="63">
        <v>106</v>
      </c>
      <c r="H122" s="87">
        <f t="shared" si="4"/>
        <v>-1</v>
      </c>
      <c r="I122" s="63">
        <v>105</v>
      </c>
      <c r="J122" s="123">
        <v>98</v>
      </c>
      <c r="K122" s="87">
        <f t="shared" si="5"/>
        <v>2</v>
      </c>
      <c r="L122" s="124">
        <v>100</v>
      </c>
      <c r="M122" s="63">
        <v>85</v>
      </c>
      <c r="N122" s="87">
        <f t="shared" si="6"/>
        <v>4</v>
      </c>
      <c r="O122" s="63">
        <v>89</v>
      </c>
      <c r="P122" s="156">
        <v>0.76</v>
      </c>
      <c r="Q122" s="144">
        <v>17</v>
      </c>
      <c r="R122" s="144"/>
      <c r="S122" s="116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116">
        <v>35.799999999999997</v>
      </c>
      <c r="AB122" s="63">
        <v>151</v>
      </c>
      <c r="AC122" s="63">
        <v>1.2</v>
      </c>
      <c r="AD122" s="63">
        <v>13.8</v>
      </c>
      <c r="AE122" s="63">
        <v>116</v>
      </c>
      <c r="AF122" s="63">
        <v>77.3</v>
      </c>
      <c r="AG122" s="63">
        <v>963</v>
      </c>
      <c r="AH122" s="63">
        <v>6.9</v>
      </c>
      <c r="AI122" s="63">
        <v>47.3</v>
      </c>
      <c r="AJ122" s="116">
        <v>0</v>
      </c>
      <c r="AK122" s="63">
        <v>0</v>
      </c>
      <c r="AL122" s="118">
        <v>0</v>
      </c>
      <c r="AM122" s="63">
        <v>1.2</v>
      </c>
      <c r="AN122" s="119">
        <v>1.2</v>
      </c>
      <c r="AO122" s="120">
        <f t="shared" si="7"/>
        <v>157.6</v>
      </c>
    </row>
    <row r="123" spans="1:41" x14ac:dyDescent="0.2">
      <c r="A123" s="167" t="s">
        <v>357</v>
      </c>
      <c r="B123" s="47" t="s">
        <v>118</v>
      </c>
      <c r="C123" s="47" t="s">
        <v>181</v>
      </c>
      <c r="D123" s="47">
        <v>14</v>
      </c>
      <c r="E123" s="139"/>
      <c r="F123" s="49"/>
      <c r="G123" s="63">
        <v>118</v>
      </c>
      <c r="H123" s="87">
        <f t="shared" si="4"/>
        <v>0</v>
      </c>
      <c r="I123" s="63">
        <v>118</v>
      </c>
      <c r="J123" s="123">
        <v>127</v>
      </c>
      <c r="K123" s="87">
        <f t="shared" si="5"/>
        <v>3</v>
      </c>
      <c r="L123" s="124">
        <v>130</v>
      </c>
      <c r="M123" s="63">
        <v>99</v>
      </c>
      <c r="N123" s="87">
        <f t="shared" si="6"/>
        <v>0</v>
      </c>
      <c r="O123" s="63">
        <v>99</v>
      </c>
      <c r="P123" s="156">
        <v>0.66</v>
      </c>
      <c r="Q123" s="144">
        <v>17</v>
      </c>
      <c r="R123" s="144"/>
      <c r="S123" s="116">
        <v>0</v>
      </c>
      <c r="T123" s="63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116">
        <v>79.900000000000006</v>
      </c>
      <c r="AB123" s="63">
        <v>371</v>
      </c>
      <c r="AC123" s="63">
        <v>2.7</v>
      </c>
      <c r="AD123" s="63">
        <v>29.8</v>
      </c>
      <c r="AE123" s="63">
        <v>85</v>
      </c>
      <c r="AF123" s="63">
        <v>71.8</v>
      </c>
      <c r="AG123" s="63">
        <v>542</v>
      </c>
      <c r="AH123" s="63">
        <v>2.9</v>
      </c>
      <c r="AI123" s="63">
        <v>19</v>
      </c>
      <c r="AJ123" s="116">
        <v>312</v>
      </c>
      <c r="AK123" s="63">
        <v>1.1000000000000001</v>
      </c>
      <c r="AL123" s="118">
        <v>0</v>
      </c>
      <c r="AM123" s="63">
        <v>1.3</v>
      </c>
      <c r="AN123" s="119">
        <v>1.3</v>
      </c>
      <c r="AO123" s="120">
        <f t="shared" si="7"/>
        <v>128.9</v>
      </c>
    </row>
    <row r="124" spans="1:41" x14ac:dyDescent="0.2">
      <c r="A124" s="167" t="s">
        <v>207</v>
      </c>
      <c r="B124" s="47" t="s">
        <v>129</v>
      </c>
      <c r="C124" s="47" t="s">
        <v>13</v>
      </c>
      <c r="D124" s="47">
        <v>14</v>
      </c>
      <c r="E124" s="139"/>
      <c r="F124" s="49"/>
      <c r="G124" s="63">
        <v>122</v>
      </c>
      <c r="H124" s="87">
        <f t="shared" si="4"/>
        <v>2</v>
      </c>
      <c r="I124" s="63">
        <v>124</v>
      </c>
      <c r="J124" s="123">
        <v>113</v>
      </c>
      <c r="K124" s="87">
        <f t="shared" si="5"/>
        <v>9</v>
      </c>
      <c r="L124" s="124">
        <v>122</v>
      </c>
      <c r="M124" s="63">
        <v>114</v>
      </c>
      <c r="N124" s="87">
        <f t="shared" si="6"/>
        <v>5</v>
      </c>
      <c r="O124" s="63">
        <v>119</v>
      </c>
      <c r="P124" s="156">
        <v>0.68</v>
      </c>
      <c r="Q124" s="144">
        <v>17</v>
      </c>
      <c r="R124" s="144"/>
      <c r="S124" s="116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116">
        <v>0</v>
      </c>
      <c r="AB124" s="63">
        <v>0</v>
      </c>
      <c r="AC124" s="63">
        <v>0</v>
      </c>
      <c r="AD124" s="63">
        <v>0</v>
      </c>
      <c r="AE124" s="63">
        <v>81.599999999999994</v>
      </c>
      <c r="AF124" s="63">
        <v>52.8</v>
      </c>
      <c r="AG124" s="63">
        <v>597</v>
      </c>
      <c r="AH124" s="63">
        <v>5.7</v>
      </c>
      <c r="AI124" s="63">
        <v>28.3</v>
      </c>
      <c r="AJ124" s="116">
        <v>0</v>
      </c>
      <c r="AK124" s="63">
        <v>0</v>
      </c>
      <c r="AL124" s="118">
        <v>0</v>
      </c>
      <c r="AM124" s="63">
        <v>0.9</v>
      </c>
      <c r="AN124" s="119">
        <v>0</v>
      </c>
      <c r="AO124" s="120">
        <f t="shared" si="7"/>
        <v>93.9</v>
      </c>
    </row>
    <row r="125" spans="1:41" x14ac:dyDescent="0.2">
      <c r="A125" s="167" t="s">
        <v>332</v>
      </c>
      <c r="B125" s="47" t="s">
        <v>118</v>
      </c>
      <c r="C125" s="47" t="s">
        <v>185</v>
      </c>
      <c r="D125" s="47">
        <v>9</v>
      </c>
      <c r="E125" s="139"/>
      <c r="F125" s="49"/>
      <c r="G125" s="63">
        <v>92</v>
      </c>
      <c r="H125" s="87">
        <f t="shared" si="4"/>
        <v>-1</v>
      </c>
      <c r="I125" s="63">
        <v>91</v>
      </c>
      <c r="J125" s="123">
        <v>109</v>
      </c>
      <c r="K125" s="87">
        <f t="shared" si="5"/>
        <v>3</v>
      </c>
      <c r="L125" s="124">
        <v>112</v>
      </c>
      <c r="M125" s="63">
        <v>108</v>
      </c>
      <c r="N125" s="87">
        <f t="shared" si="6"/>
        <v>1</v>
      </c>
      <c r="O125" s="63">
        <v>109</v>
      </c>
      <c r="P125" s="156">
        <v>0.73</v>
      </c>
      <c r="Q125" s="144">
        <v>17</v>
      </c>
      <c r="R125" s="144"/>
      <c r="S125" s="116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116">
        <v>111</v>
      </c>
      <c r="AB125" s="63">
        <v>434</v>
      </c>
      <c r="AC125" s="63">
        <v>2.5</v>
      </c>
      <c r="AD125" s="63">
        <v>34.200000000000003</v>
      </c>
      <c r="AE125" s="63">
        <v>35.200000000000003</v>
      </c>
      <c r="AF125" s="63">
        <v>27.3</v>
      </c>
      <c r="AG125" s="63">
        <v>229</v>
      </c>
      <c r="AH125" s="63">
        <v>0.1</v>
      </c>
      <c r="AI125" s="63">
        <v>9.3000000000000007</v>
      </c>
      <c r="AJ125" s="116">
        <v>0</v>
      </c>
      <c r="AK125" s="63">
        <v>0</v>
      </c>
      <c r="AL125" s="118">
        <v>0</v>
      </c>
      <c r="AM125" s="63">
        <v>0.9</v>
      </c>
      <c r="AN125" s="119">
        <v>0</v>
      </c>
      <c r="AO125" s="120">
        <f t="shared" si="7"/>
        <v>81.899999999999991</v>
      </c>
    </row>
    <row r="126" spans="1:41" x14ac:dyDescent="0.2">
      <c r="A126" s="167" t="s">
        <v>358</v>
      </c>
      <c r="B126" s="47" t="s">
        <v>121</v>
      </c>
      <c r="C126" s="47" t="s">
        <v>198</v>
      </c>
      <c r="D126" s="47">
        <v>14</v>
      </c>
      <c r="E126" s="139"/>
      <c r="F126" s="49"/>
      <c r="G126" s="63">
        <v>139</v>
      </c>
      <c r="H126" s="87">
        <f t="shared" si="4"/>
        <v>1</v>
      </c>
      <c r="I126" s="63">
        <v>140</v>
      </c>
      <c r="J126" s="123">
        <v>114</v>
      </c>
      <c r="K126" s="87">
        <f t="shared" si="5"/>
        <v>4</v>
      </c>
      <c r="L126" s="124">
        <v>118</v>
      </c>
      <c r="M126" s="63">
        <v>115</v>
      </c>
      <c r="N126" s="87">
        <f t="shared" si="6"/>
        <v>9</v>
      </c>
      <c r="O126" s="63">
        <v>124</v>
      </c>
      <c r="P126" s="156">
        <v>0.66</v>
      </c>
      <c r="Q126" s="144">
        <v>17</v>
      </c>
      <c r="R126" s="144"/>
      <c r="S126" s="116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116">
        <v>0</v>
      </c>
      <c r="AB126" s="63">
        <v>0</v>
      </c>
      <c r="AC126" s="63">
        <v>0</v>
      </c>
      <c r="AD126" s="63">
        <v>0</v>
      </c>
      <c r="AE126" s="63">
        <v>117</v>
      </c>
      <c r="AF126" s="63">
        <v>74.2</v>
      </c>
      <c r="AG126" s="63">
        <v>1051</v>
      </c>
      <c r="AH126" s="63">
        <v>6.3</v>
      </c>
      <c r="AI126" s="63">
        <v>51.1</v>
      </c>
      <c r="AJ126" s="116">
        <v>0</v>
      </c>
      <c r="AK126" s="63">
        <v>0</v>
      </c>
      <c r="AL126" s="118">
        <v>0</v>
      </c>
      <c r="AM126" s="63">
        <v>1</v>
      </c>
      <c r="AN126" s="119">
        <v>1</v>
      </c>
      <c r="AO126" s="120">
        <f t="shared" si="7"/>
        <v>140.89999999999998</v>
      </c>
    </row>
    <row r="127" spans="1:41" x14ac:dyDescent="0.2">
      <c r="A127" s="167" t="s">
        <v>359</v>
      </c>
      <c r="B127" s="47" t="s">
        <v>121</v>
      </c>
      <c r="C127" s="47" t="s">
        <v>184</v>
      </c>
      <c r="D127" s="47">
        <v>9</v>
      </c>
      <c r="E127" s="139" t="s">
        <v>499</v>
      </c>
      <c r="F127" s="49"/>
      <c r="G127" s="63">
        <v>123</v>
      </c>
      <c r="H127" s="87">
        <f t="shared" si="4"/>
        <v>0</v>
      </c>
      <c r="I127" s="63">
        <v>123</v>
      </c>
      <c r="J127" s="123">
        <v>104</v>
      </c>
      <c r="K127" s="87">
        <f t="shared" si="5"/>
        <v>-10</v>
      </c>
      <c r="L127" s="124">
        <v>94</v>
      </c>
      <c r="M127" s="63">
        <v>102</v>
      </c>
      <c r="N127" s="87">
        <f t="shared" si="6"/>
        <v>-5</v>
      </c>
      <c r="O127" s="63">
        <v>97</v>
      </c>
      <c r="P127" s="156">
        <v>0.56000000000000005</v>
      </c>
      <c r="Q127" s="144">
        <v>17</v>
      </c>
      <c r="R127" s="144"/>
      <c r="S127" s="116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116">
        <v>37.299999999999997</v>
      </c>
      <c r="AB127" s="63">
        <v>192</v>
      </c>
      <c r="AC127" s="63">
        <v>1.1000000000000001</v>
      </c>
      <c r="AD127" s="63">
        <v>15.8</v>
      </c>
      <c r="AE127" s="63">
        <v>102</v>
      </c>
      <c r="AF127" s="63">
        <v>73.400000000000006</v>
      </c>
      <c r="AG127" s="63">
        <v>850</v>
      </c>
      <c r="AH127" s="63">
        <v>6.7</v>
      </c>
      <c r="AI127" s="63">
        <v>40.700000000000003</v>
      </c>
      <c r="AJ127" s="116">
        <v>0</v>
      </c>
      <c r="AK127" s="63">
        <v>0</v>
      </c>
      <c r="AL127" s="118">
        <v>0</v>
      </c>
      <c r="AM127" s="63">
        <v>1.1000000000000001</v>
      </c>
      <c r="AN127" s="119">
        <v>1.1000000000000001</v>
      </c>
      <c r="AO127" s="120">
        <f t="shared" si="7"/>
        <v>148.80000000000001</v>
      </c>
    </row>
    <row r="128" spans="1:41" x14ac:dyDescent="0.2">
      <c r="A128" s="167" t="s">
        <v>360</v>
      </c>
      <c r="B128" s="47" t="s">
        <v>121</v>
      </c>
      <c r="C128" s="47" t="s">
        <v>191</v>
      </c>
      <c r="D128" s="47">
        <v>7</v>
      </c>
      <c r="E128" s="139" t="s">
        <v>499</v>
      </c>
      <c r="F128" s="49"/>
      <c r="G128" s="63">
        <v>115</v>
      </c>
      <c r="H128" s="87">
        <f t="shared" si="4"/>
        <v>0</v>
      </c>
      <c r="I128" s="63">
        <v>115</v>
      </c>
      <c r="J128" s="123">
        <v>105</v>
      </c>
      <c r="K128" s="87">
        <f t="shared" si="5"/>
        <v>3</v>
      </c>
      <c r="L128" s="124">
        <v>108</v>
      </c>
      <c r="M128" s="63">
        <v>109</v>
      </c>
      <c r="N128" s="87">
        <f t="shared" si="6"/>
        <v>2</v>
      </c>
      <c r="O128" s="63">
        <v>111</v>
      </c>
      <c r="P128" s="156">
        <v>0.61</v>
      </c>
      <c r="Q128" s="144">
        <v>17</v>
      </c>
      <c r="R128" s="144"/>
      <c r="S128" s="116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116">
        <v>0</v>
      </c>
      <c r="AB128" s="63">
        <v>0</v>
      </c>
      <c r="AC128" s="63">
        <v>0</v>
      </c>
      <c r="AD128" s="63">
        <v>0</v>
      </c>
      <c r="AE128" s="63">
        <v>116</v>
      </c>
      <c r="AF128" s="63">
        <v>74.900000000000006</v>
      </c>
      <c r="AG128" s="63">
        <v>964</v>
      </c>
      <c r="AH128" s="63">
        <v>7.6</v>
      </c>
      <c r="AI128" s="63">
        <v>45.6</v>
      </c>
      <c r="AJ128" s="116">
        <v>0</v>
      </c>
      <c r="AK128" s="63">
        <v>0</v>
      </c>
      <c r="AL128" s="118">
        <v>1.1000000000000001</v>
      </c>
      <c r="AM128" s="63">
        <v>1.1000000000000001</v>
      </c>
      <c r="AN128" s="119">
        <v>1.1000000000000001</v>
      </c>
      <c r="AO128" s="120">
        <f t="shared" si="7"/>
        <v>142</v>
      </c>
    </row>
    <row r="129" spans="1:41" x14ac:dyDescent="0.2">
      <c r="A129" s="167" t="s">
        <v>221</v>
      </c>
      <c r="B129" s="47" t="s">
        <v>121</v>
      </c>
      <c r="C129" s="47" t="s">
        <v>16</v>
      </c>
      <c r="D129" s="47">
        <v>12</v>
      </c>
      <c r="E129" s="139"/>
      <c r="F129" s="49"/>
      <c r="G129" s="63">
        <v>135</v>
      </c>
      <c r="H129" s="87">
        <f t="shared" si="4"/>
        <v>-6</v>
      </c>
      <c r="I129" s="63">
        <v>129</v>
      </c>
      <c r="J129" s="123">
        <v>132</v>
      </c>
      <c r="K129" s="87">
        <f t="shared" si="5"/>
        <v>-1</v>
      </c>
      <c r="L129" s="124">
        <v>131</v>
      </c>
      <c r="M129" s="63">
        <v>137</v>
      </c>
      <c r="N129" s="87">
        <f t="shared" si="6"/>
        <v>-2</v>
      </c>
      <c r="O129" s="63">
        <v>135</v>
      </c>
      <c r="P129" s="156">
        <v>0.64</v>
      </c>
      <c r="Q129" s="144">
        <v>17</v>
      </c>
      <c r="R129" s="144"/>
      <c r="S129" s="116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116">
        <v>0</v>
      </c>
      <c r="AB129" s="63">
        <v>0</v>
      </c>
      <c r="AC129" s="63">
        <v>0</v>
      </c>
      <c r="AD129" s="63">
        <v>0</v>
      </c>
      <c r="AE129" s="63">
        <v>106</v>
      </c>
      <c r="AF129" s="63">
        <v>76.7</v>
      </c>
      <c r="AG129" s="63">
        <v>1113</v>
      </c>
      <c r="AH129" s="63">
        <v>6.6</v>
      </c>
      <c r="AI129" s="63">
        <v>55.9</v>
      </c>
      <c r="AJ129" s="116">
        <v>812</v>
      </c>
      <c r="AK129" s="63">
        <v>1.1000000000000001</v>
      </c>
      <c r="AL129" s="118">
        <v>0</v>
      </c>
      <c r="AM129" s="63">
        <v>1</v>
      </c>
      <c r="AN129" s="119">
        <v>1</v>
      </c>
      <c r="AO129" s="120">
        <f t="shared" si="7"/>
        <v>155.49999999999997</v>
      </c>
    </row>
    <row r="130" spans="1:41" x14ac:dyDescent="0.2">
      <c r="A130" s="167" t="s">
        <v>361</v>
      </c>
      <c r="B130" s="47" t="s">
        <v>129</v>
      </c>
      <c r="C130" s="47" t="s">
        <v>17</v>
      </c>
      <c r="D130" s="47">
        <v>10</v>
      </c>
      <c r="E130" s="139" t="s">
        <v>499</v>
      </c>
      <c r="F130" s="49"/>
      <c r="G130" s="63">
        <v>130</v>
      </c>
      <c r="H130" s="87">
        <f t="shared" si="4"/>
        <v>0</v>
      </c>
      <c r="I130" s="63">
        <v>130</v>
      </c>
      <c r="J130" s="123">
        <v>130</v>
      </c>
      <c r="K130" s="87">
        <f t="shared" si="5"/>
        <v>-2</v>
      </c>
      <c r="L130" s="124">
        <v>128</v>
      </c>
      <c r="M130" s="63">
        <v>128</v>
      </c>
      <c r="N130" s="87">
        <f t="shared" si="6"/>
        <v>-1</v>
      </c>
      <c r="O130" s="63">
        <v>127</v>
      </c>
      <c r="P130" s="156">
        <v>0.5</v>
      </c>
      <c r="Q130" s="144">
        <v>17</v>
      </c>
      <c r="R130" s="144"/>
      <c r="S130" s="116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116">
        <v>0</v>
      </c>
      <c r="AB130" s="63">
        <v>0</v>
      </c>
      <c r="AC130" s="63">
        <v>0</v>
      </c>
      <c r="AD130" s="63">
        <v>0</v>
      </c>
      <c r="AE130" s="63">
        <v>102</v>
      </c>
      <c r="AF130" s="63">
        <v>63.5</v>
      </c>
      <c r="AG130" s="63">
        <v>662</v>
      </c>
      <c r="AH130" s="63">
        <v>3.5</v>
      </c>
      <c r="AI130" s="63">
        <v>27.7</v>
      </c>
      <c r="AJ130" s="116">
        <v>0</v>
      </c>
      <c r="AK130" s="63">
        <v>0</v>
      </c>
      <c r="AL130" s="118">
        <v>0</v>
      </c>
      <c r="AM130" s="63">
        <v>1.2</v>
      </c>
      <c r="AN130" s="119">
        <v>1.2</v>
      </c>
      <c r="AO130" s="120">
        <f t="shared" si="7"/>
        <v>84.8</v>
      </c>
    </row>
    <row r="131" spans="1:41" x14ac:dyDescent="0.2">
      <c r="A131" s="167" t="s">
        <v>362</v>
      </c>
      <c r="B131" s="47" t="s">
        <v>118</v>
      </c>
      <c r="C131" s="47" t="s">
        <v>186</v>
      </c>
      <c r="D131" s="47">
        <v>7</v>
      </c>
      <c r="E131" s="139"/>
      <c r="F131" s="49"/>
      <c r="G131" s="63">
        <v>112</v>
      </c>
      <c r="H131" s="87">
        <f t="shared" si="4"/>
        <v>2</v>
      </c>
      <c r="I131" s="63">
        <v>114</v>
      </c>
      <c r="J131" s="123">
        <v>118</v>
      </c>
      <c r="K131" s="87">
        <f t="shared" si="5"/>
        <v>6</v>
      </c>
      <c r="L131" s="124">
        <v>124</v>
      </c>
      <c r="M131" s="63">
        <v>119</v>
      </c>
      <c r="N131" s="87">
        <f t="shared" si="6"/>
        <v>-2</v>
      </c>
      <c r="O131" s="63">
        <v>117</v>
      </c>
      <c r="P131" s="156">
        <v>0.56999999999999995</v>
      </c>
      <c r="Q131" s="144">
        <v>17</v>
      </c>
      <c r="R131" s="144"/>
      <c r="S131" s="116">
        <v>0</v>
      </c>
      <c r="T131" s="63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116">
        <v>81.599999999999994</v>
      </c>
      <c r="AB131" s="63">
        <v>372</v>
      </c>
      <c r="AC131" s="63">
        <v>2.9</v>
      </c>
      <c r="AD131" s="63">
        <v>28.4</v>
      </c>
      <c r="AE131" s="63">
        <v>49.3</v>
      </c>
      <c r="AF131" s="63">
        <v>40.299999999999997</v>
      </c>
      <c r="AG131" s="63">
        <v>260</v>
      </c>
      <c r="AH131" s="63">
        <v>1.3</v>
      </c>
      <c r="AI131" s="63">
        <v>12.6</v>
      </c>
      <c r="AJ131" s="116">
        <v>538</v>
      </c>
      <c r="AK131" s="63">
        <v>0</v>
      </c>
      <c r="AL131" s="118">
        <v>0</v>
      </c>
      <c r="AM131" s="63">
        <v>1</v>
      </c>
      <c r="AN131" s="119">
        <v>0</v>
      </c>
      <c r="AO131" s="120">
        <f t="shared" si="7"/>
        <v>88.399999999999991</v>
      </c>
    </row>
    <row r="132" spans="1:41" x14ac:dyDescent="0.2">
      <c r="A132" s="167" t="s">
        <v>244</v>
      </c>
      <c r="B132" s="47" t="s">
        <v>121</v>
      </c>
      <c r="C132" s="47" t="s">
        <v>14</v>
      </c>
      <c r="D132" s="47">
        <v>6</v>
      </c>
      <c r="E132" s="139"/>
      <c r="F132" s="49"/>
      <c r="G132" s="63">
        <v>131</v>
      </c>
      <c r="H132" s="87">
        <f t="shared" si="4"/>
        <v>12</v>
      </c>
      <c r="I132" s="63">
        <v>143</v>
      </c>
      <c r="J132" s="123">
        <v>115</v>
      </c>
      <c r="K132" s="87">
        <f t="shared" si="5"/>
        <v>71</v>
      </c>
      <c r="L132" s="124">
        <v>186</v>
      </c>
      <c r="M132" s="63">
        <v>117</v>
      </c>
      <c r="N132" s="87">
        <f t="shared" si="6"/>
        <v>69</v>
      </c>
      <c r="O132" s="63">
        <v>186</v>
      </c>
      <c r="P132" s="156">
        <v>0.66</v>
      </c>
      <c r="Q132" s="144">
        <v>17</v>
      </c>
      <c r="R132" s="144"/>
      <c r="S132" s="116">
        <v>0</v>
      </c>
      <c r="T132" s="63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116">
        <v>0</v>
      </c>
      <c r="AB132" s="63">
        <v>0</v>
      </c>
      <c r="AC132" s="63">
        <v>0</v>
      </c>
      <c r="AD132" s="63">
        <v>0</v>
      </c>
      <c r="AE132" s="63">
        <v>126</v>
      </c>
      <c r="AF132" s="63">
        <v>81.8</v>
      </c>
      <c r="AG132" s="63">
        <v>967</v>
      </c>
      <c r="AH132" s="63">
        <v>4.8</v>
      </c>
      <c r="AI132" s="63">
        <v>36.799999999999997</v>
      </c>
      <c r="AJ132" s="116">
        <v>0</v>
      </c>
      <c r="AK132" s="63">
        <v>0</v>
      </c>
      <c r="AL132" s="118">
        <v>0</v>
      </c>
      <c r="AM132" s="63">
        <v>0</v>
      </c>
      <c r="AN132" s="119">
        <v>0</v>
      </c>
      <c r="AO132" s="120">
        <f t="shared" si="7"/>
        <v>125.5</v>
      </c>
    </row>
    <row r="133" spans="1:41" x14ac:dyDescent="0.2">
      <c r="A133" s="167" t="s">
        <v>363</v>
      </c>
      <c r="B133" s="47" t="s">
        <v>121</v>
      </c>
      <c r="C133" s="47" t="s">
        <v>181</v>
      </c>
      <c r="D133" s="47">
        <v>14</v>
      </c>
      <c r="E133" s="139"/>
      <c r="F133" s="49"/>
      <c r="G133" s="63">
        <v>116</v>
      </c>
      <c r="H133" s="87">
        <f t="shared" si="4"/>
        <v>20</v>
      </c>
      <c r="I133" s="63">
        <v>136</v>
      </c>
      <c r="J133" s="123">
        <v>110</v>
      </c>
      <c r="K133" s="87">
        <f t="shared" si="5"/>
        <v>9</v>
      </c>
      <c r="L133" s="124">
        <v>119</v>
      </c>
      <c r="M133" s="63">
        <v>111</v>
      </c>
      <c r="N133" s="87">
        <f t="shared" si="6"/>
        <v>5</v>
      </c>
      <c r="O133" s="63">
        <v>116</v>
      </c>
      <c r="P133" s="156">
        <v>0.65</v>
      </c>
      <c r="Q133" s="144">
        <v>17</v>
      </c>
      <c r="R133" s="144"/>
      <c r="S133" s="116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116">
        <v>6.3</v>
      </c>
      <c r="AB133" s="63">
        <v>45.4</v>
      </c>
      <c r="AC133" s="63">
        <v>0</v>
      </c>
      <c r="AD133" s="63">
        <v>2.1</v>
      </c>
      <c r="AE133" s="63">
        <v>113</v>
      </c>
      <c r="AF133" s="63">
        <v>79</v>
      </c>
      <c r="AG133" s="63">
        <v>1069</v>
      </c>
      <c r="AH133" s="63">
        <v>6.4</v>
      </c>
      <c r="AI133" s="63">
        <v>48.5</v>
      </c>
      <c r="AJ133" s="116">
        <v>0</v>
      </c>
      <c r="AK133" s="63">
        <v>0</v>
      </c>
      <c r="AL133" s="118">
        <v>1</v>
      </c>
      <c r="AM133" s="63">
        <v>1</v>
      </c>
      <c r="AN133" s="119">
        <v>1</v>
      </c>
      <c r="AO133" s="120">
        <f t="shared" si="7"/>
        <v>149.84000000000003</v>
      </c>
    </row>
    <row r="134" spans="1:41" x14ac:dyDescent="0.2">
      <c r="A134" s="167" t="s">
        <v>364</v>
      </c>
      <c r="B134" s="47" t="s">
        <v>129</v>
      </c>
      <c r="C134" s="47" t="s">
        <v>200</v>
      </c>
      <c r="D134" s="47">
        <v>13</v>
      </c>
      <c r="E134" s="139"/>
      <c r="F134" s="49"/>
      <c r="G134" s="63">
        <v>134</v>
      </c>
      <c r="H134" s="87">
        <f t="shared" ref="H134:H197" si="8">I134-G134</f>
        <v>0</v>
      </c>
      <c r="I134" s="63">
        <v>134</v>
      </c>
      <c r="J134" s="123">
        <v>150</v>
      </c>
      <c r="K134" s="87">
        <f t="shared" ref="K134:K197" si="9">L134-J134</f>
        <v>6</v>
      </c>
      <c r="L134" s="124">
        <v>156</v>
      </c>
      <c r="M134" s="63">
        <v>148</v>
      </c>
      <c r="N134" s="87">
        <f t="shared" ref="N134:N197" si="10">O134-M134</f>
        <v>5</v>
      </c>
      <c r="O134" s="63">
        <v>153</v>
      </c>
      <c r="P134" s="156">
        <v>0.48</v>
      </c>
      <c r="Q134" s="144">
        <v>17</v>
      </c>
      <c r="R134" s="144"/>
      <c r="S134" s="116">
        <v>0</v>
      </c>
      <c r="T134" s="63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116">
        <v>0</v>
      </c>
      <c r="AB134" s="63">
        <v>0</v>
      </c>
      <c r="AC134" s="63">
        <v>0</v>
      </c>
      <c r="AD134" s="63">
        <v>0</v>
      </c>
      <c r="AE134" s="63">
        <v>91.8</v>
      </c>
      <c r="AF134" s="63">
        <v>64.2</v>
      </c>
      <c r="AG134" s="63">
        <v>653</v>
      </c>
      <c r="AH134" s="63">
        <v>4.9000000000000004</v>
      </c>
      <c r="AI134" s="63">
        <v>27.7</v>
      </c>
      <c r="AJ134" s="116">
        <v>0</v>
      </c>
      <c r="AK134" s="63">
        <v>0</v>
      </c>
      <c r="AL134" s="118">
        <v>0</v>
      </c>
      <c r="AM134" s="63">
        <v>1</v>
      </c>
      <c r="AN134" s="119">
        <v>0.9</v>
      </c>
      <c r="AO134" s="120">
        <f t="shared" ref="AO134:AO197" si="11">IFERROR($S134*$S$2+$T134*$T$2+IF($U$2=0,0,$U134/$U$2)+$V134*$V$2+$W134*$W$2+$X134*$X$2+$Y134*$Y$2+$Z134*$Z$2+$AA134*$AA$2+IF($AB$2=0,0,$AB134/$AB$2)+$AC$2*$AC134+$AD$2*$AD134+$AE$2*$AE134+$AF134*$AF$2+IF($AG$2=0,0,$AG134/$AG$2)+$AH134*$AH$2+$AI134*$AI$2+IF($AJ$2=0,0,$AJ134/$AJ$2)+$AK134*$AK$2+$AL134*$AL$2+$AM134*$AM$2+$AN134*$AN$2,0)</f>
        <v>92.9</v>
      </c>
    </row>
    <row r="135" spans="1:41" x14ac:dyDescent="0.2">
      <c r="A135" s="167" t="s">
        <v>365</v>
      </c>
      <c r="B135" s="47" t="s">
        <v>121</v>
      </c>
      <c r="C135" s="47" t="s">
        <v>197</v>
      </c>
      <c r="D135" s="47">
        <v>10</v>
      </c>
      <c r="E135" s="139"/>
      <c r="F135" s="49"/>
      <c r="G135" s="63">
        <v>129</v>
      </c>
      <c r="H135" s="87">
        <f t="shared" si="8"/>
        <v>-4</v>
      </c>
      <c r="I135" s="63">
        <v>125</v>
      </c>
      <c r="J135" s="123">
        <v>126</v>
      </c>
      <c r="K135" s="87">
        <f t="shared" si="9"/>
        <v>1</v>
      </c>
      <c r="L135" s="124">
        <v>127</v>
      </c>
      <c r="M135" s="63">
        <v>122</v>
      </c>
      <c r="N135" s="87">
        <f t="shared" si="10"/>
        <v>0</v>
      </c>
      <c r="O135" s="63">
        <v>122</v>
      </c>
      <c r="P135" s="156">
        <v>0.54</v>
      </c>
      <c r="Q135" s="144">
        <v>17</v>
      </c>
      <c r="R135" s="144"/>
      <c r="S135" s="116">
        <v>0</v>
      </c>
      <c r="T135" s="63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116">
        <v>5.6</v>
      </c>
      <c r="AB135" s="63">
        <v>37.9</v>
      </c>
      <c r="AC135" s="63">
        <v>0</v>
      </c>
      <c r="AD135" s="63">
        <v>2.2000000000000002</v>
      </c>
      <c r="AE135" s="63">
        <v>131</v>
      </c>
      <c r="AF135" s="63">
        <v>80.400000000000006</v>
      </c>
      <c r="AG135" s="63">
        <v>903</v>
      </c>
      <c r="AH135" s="63">
        <v>5.6</v>
      </c>
      <c r="AI135" s="63">
        <v>49.1</v>
      </c>
      <c r="AJ135" s="116">
        <v>697</v>
      </c>
      <c r="AK135" s="63">
        <v>1.1000000000000001</v>
      </c>
      <c r="AL135" s="118">
        <v>0</v>
      </c>
      <c r="AM135" s="63">
        <v>1.2</v>
      </c>
      <c r="AN135" s="119">
        <v>1.2</v>
      </c>
      <c r="AO135" s="120">
        <f t="shared" si="11"/>
        <v>131.88999999999999</v>
      </c>
    </row>
    <row r="136" spans="1:41" x14ac:dyDescent="0.2">
      <c r="A136" s="167" t="s">
        <v>245</v>
      </c>
      <c r="B136" s="47" t="s">
        <v>127</v>
      </c>
      <c r="C136" s="47" t="s">
        <v>11</v>
      </c>
      <c r="D136" s="47">
        <v>6</v>
      </c>
      <c r="E136" s="139" t="s">
        <v>499</v>
      </c>
      <c r="F136" s="49"/>
      <c r="G136" s="63">
        <v>132</v>
      </c>
      <c r="H136" s="87">
        <f t="shared" si="8"/>
        <v>0</v>
      </c>
      <c r="I136" s="63">
        <v>132</v>
      </c>
      <c r="J136" s="123">
        <v>156</v>
      </c>
      <c r="K136" s="87">
        <f t="shared" si="9"/>
        <v>4</v>
      </c>
      <c r="L136" s="124">
        <v>160</v>
      </c>
      <c r="M136" s="63">
        <v>159</v>
      </c>
      <c r="N136" s="87">
        <f t="shared" si="10"/>
        <v>4</v>
      </c>
      <c r="O136" s="63">
        <v>163</v>
      </c>
      <c r="P136" s="156">
        <v>0.5</v>
      </c>
      <c r="Q136" s="144">
        <v>17</v>
      </c>
      <c r="R136" s="144"/>
      <c r="S136" s="116">
        <v>20.3</v>
      </c>
      <c r="T136" s="63">
        <v>13.7</v>
      </c>
      <c r="U136" s="63">
        <v>236</v>
      </c>
      <c r="V136" s="63">
        <v>1.2</v>
      </c>
      <c r="W136" s="63">
        <v>0.9</v>
      </c>
      <c r="X136" s="63">
        <v>0</v>
      </c>
      <c r="Y136" s="63">
        <v>2.2000000000000002</v>
      </c>
      <c r="Z136" s="63">
        <v>14.1</v>
      </c>
      <c r="AA136" s="116">
        <v>25.5</v>
      </c>
      <c r="AB136" s="63">
        <v>145</v>
      </c>
      <c r="AC136" s="63">
        <v>1.7</v>
      </c>
      <c r="AD136" s="63">
        <v>4.5</v>
      </c>
      <c r="AE136" s="63">
        <v>0</v>
      </c>
      <c r="AF136" s="63">
        <v>0</v>
      </c>
      <c r="AG136" s="63">
        <v>0</v>
      </c>
      <c r="AH136" s="63">
        <v>0</v>
      </c>
      <c r="AI136" s="63">
        <v>0</v>
      </c>
      <c r="AJ136" s="116">
        <v>0</v>
      </c>
      <c r="AK136" s="63">
        <v>0</v>
      </c>
      <c r="AL136" s="118">
        <v>0</v>
      </c>
      <c r="AM136" s="63">
        <v>0</v>
      </c>
      <c r="AN136" s="119">
        <v>0</v>
      </c>
      <c r="AO136" s="120">
        <f t="shared" si="11"/>
        <v>38.039999999999992</v>
      </c>
    </row>
    <row r="137" spans="1:41" x14ac:dyDescent="0.2">
      <c r="A137" s="167" t="s">
        <v>366</v>
      </c>
      <c r="B137" s="47" t="s">
        <v>127</v>
      </c>
      <c r="C137" s="47" t="s">
        <v>184</v>
      </c>
      <c r="D137" s="47">
        <v>9</v>
      </c>
      <c r="E137" s="139"/>
      <c r="F137" s="49"/>
      <c r="G137" s="63">
        <v>126</v>
      </c>
      <c r="H137" s="87">
        <f t="shared" si="8"/>
        <v>1</v>
      </c>
      <c r="I137" s="63">
        <v>127</v>
      </c>
      <c r="J137" s="123">
        <v>137</v>
      </c>
      <c r="K137" s="87">
        <f t="shared" si="9"/>
        <v>1</v>
      </c>
      <c r="L137" s="124">
        <v>138</v>
      </c>
      <c r="M137" s="63">
        <v>141</v>
      </c>
      <c r="N137" s="87">
        <f t="shared" si="10"/>
        <v>0</v>
      </c>
      <c r="O137" s="63">
        <v>141</v>
      </c>
      <c r="P137" s="156">
        <v>0.48</v>
      </c>
      <c r="Q137" s="144">
        <v>17</v>
      </c>
      <c r="R137" s="144"/>
      <c r="S137" s="116">
        <v>426</v>
      </c>
      <c r="T137" s="63">
        <v>235</v>
      </c>
      <c r="U137" s="63">
        <v>4610</v>
      </c>
      <c r="V137" s="63">
        <v>31.7</v>
      </c>
      <c r="W137" s="63">
        <v>22.1</v>
      </c>
      <c r="X137" s="63">
        <v>0</v>
      </c>
      <c r="Y137" s="63">
        <v>43.1</v>
      </c>
      <c r="Z137" s="63">
        <v>270</v>
      </c>
      <c r="AA137" s="116">
        <v>51.4</v>
      </c>
      <c r="AB137" s="63">
        <v>212</v>
      </c>
      <c r="AC137" s="63">
        <v>2.9</v>
      </c>
      <c r="AD137" s="63">
        <v>14.6</v>
      </c>
      <c r="AE137" s="63">
        <v>0</v>
      </c>
      <c r="AF137" s="63">
        <v>0</v>
      </c>
      <c r="AG137" s="63">
        <v>0</v>
      </c>
      <c r="AH137" s="63">
        <v>0</v>
      </c>
      <c r="AI137" s="63">
        <v>0</v>
      </c>
      <c r="AJ137" s="116">
        <v>0</v>
      </c>
      <c r="AK137" s="63">
        <v>0</v>
      </c>
      <c r="AL137" s="118">
        <v>3.3</v>
      </c>
      <c r="AM137" s="63">
        <v>5.5</v>
      </c>
      <c r="AN137" s="119">
        <v>3.4</v>
      </c>
      <c r="AO137" s="120">
        <f t="shared" si="11"/>
        <v>327.49999999999994</v>
      </c>
    </row>
    <row r="138" spans="1:41" x14ac:dyDescent="0.2">
      <c r="A138" s="167" t="s">
        <v>367</v>
      </c>
      <c r="B138" s="47" t="s">
        <v>121</v>
      </c>
      <c r="C138" s="47" t="s">
        <v>192</v>
      </c>
      <c r="D138" s="47">
        <v>8</v>
      </c>
      <c r="E138" s="139"/>
      <c r="F138" s="49"/>
      <c r="G138" s="63">
        <v>125</v>
      </c>
      <c r="H138" s="87">
        <f t="shared" si="8"/>
        <v>1</v>
      </c>
      <c r="I138" s="63">
        <v>126</v>
      </c>
      <c r="J138" s="123">
        <v>116</v>
      </c>
      <c r="K138" s="87">
        <f t="shared" si="9"/>
        <v>-3</v>
      </c>
      <c r="L138" s="124">
        <v>113</v>
      </c>
      <c r="M138" s="63">
        <v>127</v>
      </c>
      <c r="N138" s="87">
        <f t="shared" si="10"/>
        <v>-1</v>
      </c>
      <c r="O138" s="63">
        <v>126</v>
      </c>
      <c r="P138" s="156">
        <v>0.52</v>
      </c>
      <c r="Q138" s="144">
        <v>17</v>
      </c>
      <c r="R138" s="144"/>
      <c r="S138" s="116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116">
        <v>0</v>
      </c>
      <c r="AB138" s="63">
        <v>0</v>
      </c>
      <c r="AC138" s="63">
        <v>0</v>
      </c>
      <c r="AD138" s="63">
        <v>0</v>
      </c>
      <c r="AE138" s="63">
        <v>102</v>
      </c>
      <c r="AF138" s="63">
        <v>61.5</v>
      </c>
      <c r="AG138" s="63">
        <v>925</v>
      </c>
      <c r="AH138" s="63">
        <v>6.8</v>
      </c>
      <c r="AI138" s="63">
        <v>43.9</v>
      </c>
      <c r="AJ138" s="116">
        <v>0</v>
      </c>
      <c r="AK138" s="63">
        <v>0</v>
      </c>
      <c r="AL138" s="118">
        <v>0</v>
      </c>
      <c r="AM138" s="63">
        <v>0.9</v>
      </c>
      <c r="AN138" s="119">
        <v>0.9</v>
      </c>
      <c r="AO138" s="120">
        <f t="shared" si="11"/>
        <v>131.5</v>
      </c>
    </row>
    <row r="139" spans="1:41" x14ac:dyDescent="0.2">
      <c r="A139" s="167" t="s">
        <v>368</v>
      </c>
      <c r="B139" s="47" t="s">
        <v>127</v>
      </c>
      <c r="C139" s="47" t="s">
        <v>197</v>
      </c>
      <c r="D139" s="47">
        <v>10</v>
      </c>
      <c r="E139" s="139"/>
      <c r="F139" s="49"/>
      <c r="G139" s="63">
        <v>138</v>
      </c>
      <c r="H139" s="87">
        <f t="shared" si="8"/>
        <v>0</v>
      </c>
      <c r="I139" s="63">
        <v>138</v>
      </c>
      <c r="J139" s="123">
        <v>140</v>
      </c>
      <c r="K139" s="87">
        <f t="shared" si="9"/>
        <v>3</v>
      </c>
      <c r="L139" s="124">
        <v>143</v>
      </c>
      <c r="M139" s="63">
        <v>147</v>
      </c>
      <c r="N139" s="87">
        <f t="shared" si="10"/>
        <v>2</v>
      </c>
      <c r="O139" s="63">
        <v>149</v>
      </c>
      <c r="P139" s="156">
        <v>0.54</v>
      </c>
      <c r="Q139" s="144">
        <v>17</v>
      </c>
      <c r="R139" s="144"/>
      <c r="S139" s="116">
        <v>256</v>
      </c>
      <c r="T139" s="63">
        <v>167</v>
      </c>
      <c r="U139" s="63">
        <v>2686</v>
      </c>
      <c r="V139" s="63">
        <v>20.8</v>
      </c>
      <c r="W139" s="63">
        <v>9.4</v>
      </c>
      <c r="X139" s="63">
        <v>0</v>
      </c>
      <c r="Y139" s="63">
        <v>30</v>
      </c>
      <c r="Z139" s="63">
        <v>170</v>
      </c>
      <c r="AA139" s="116">
        <v>65</v>
      </c>
      <c r="AB139" s="63">
        <v>331</v>
      </c>
      <c r="AC139" s="63">
        <v>2.8</v>
      </c>
      <c r="AD139" s="63">
        <v>17.3</v>
      </c>
      <c r="AE139" s="63">
        <v>0</v>
      </c>
      <c r="AF139" s="63">
        <v>0</v>
      </c>
      <c r="AG139" s="63">
        <v>0</v>
      </c>
      <c r="AH139" s="63">
        <v>0</v>
      </c>
      <c r="AI139" s="63">
        <v>0</v>
      </c>
      <c r="AJ139" s="116">
        <v>0</v>
      </c>
      <c r="AK139" s="63">
        <v>0</v>
      </c>
      <c r="AL139" s="118">
        <v>0</v>
      </c>
      <c r="AM139" s="63">
        <v>0</v>
      </c>
      <c r="AN139" s="119">
        <v>0</v>
      </c>
      <c r="AO139" s="120">
        <f t="shared" si="11"/>
        <v>231.14</v>
      </c>
    </row>
    <row r="140" spans="1:41" x14ac:dyDescent="0.2">
      <c r="A140" s="167" t="s">
        <v>369</v>
      </c>
      <c r="B140" s="47" t="s">
        <v>127</v>
      </c>
      <c r="C140" s="47" t="s">
        <v>199</v>
      </c>
      <c r="D140" s="47">
        <v>10</v>
      </c>
      <c r="E140" s="139"/>
      <c r="F140" s="49"/>
      <c r="G140" s="63">
        <v>300</v>
      </c>
      <c r="H140" s="87">
        <f t="shared" si="8"/>
        <v>0</v>
      </c>
      <c r="I140" s="63">
        <v>300</v>
      </c>
      <c r="J140" s="123">
        <v>255</v>
      </c>
      <c r="K140" s="87">
        <f t="shared" si="9"/>
        <v>-11</v>
      </c>
      <c r="L140" s="124">
        <v>244</v>
      </c>
      <c r="M140" s="63">
        <v>258</v>
      </c>
      <c r="N140" s="87">
        <f t="shared" si="10"/>
        <v>-10</v>
      </c>
      <c r="O140" s="63">
        <v>248</v>
      </c>
      <c r="P140" s="156">
        <v>0.31</v>
      </c>
      <c r="Q140" s="144">
        <v>17</v>
      </c>
      <c r="R140" s="144"/>
      <c r="S140" s="116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116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  <c r="AG140" s="63">
        <v>0</v>
      </c>
      <c r="AH140" s="63">
        <v>0</v>
      </c>
      <c r="AI140" s="63">
        <v>0</v>
      </c>
      <c r="AJ140" s="116">
        <v>0</v>
      </c>
      <c r="AK140" s="63">
        <v>0</v>
      </c>
      <c r="AL140" s="118">
        <v>0</v>
      </c>
      <c r="AM140" s="63">
        <v>0</v>
      </c>
      <c r="AN140" s="119">
        <v>0</v>
      </c>
      <c r="AO140" s="120">
        <f t="shared" si="11"/>
        <v>0</v>
      </c>
    </row>
    <row r="141" spans="1:41" x14ac:dyDescent="0.2">
      <c r="A141" s="167" t="s">
        <v>370</v>
      </c>
      <c r="B141" s="47" t="s">
        <v>118</v>
      </c>
      <c r="C141" s="47" t="s">
        <v>191</v>
      </c>
      <c r="D141" s="47">
        <v>7</v>
      </c>
      <c r="E141" s="139" t="s">
        <v>500</v>
      </c>
      <c r="F141" s="49"/>
      <c r="G141" s="63">
        <v>300</v>
      </c>
      <c r="H141" s="87">
        <f t="shared" si="8"/>
        <v>0</v>
      </c>
      <c r="I141" s="63">
        <v>300</v>
      </c>
      <c r="J141" s="123">
        <v>500</v>
      </c>
      <c r="K141" s="87">
        <f t="shared" si="9"/>
        <v>0</v>
      </c>
      <c r="L141" s="124">
        <v>500</v>
      </c>
      <c r="M141" s="63">
        <v>500</v>
      </c>
      <c r="N141" s="87">
        <f t="shared" si="10"/>
        <v>0</v>
      </c>
      <c r="O141" s="63">
        <v>500</v>
      </c>
      <c r="P141" s="156">
        <v>0.21</v>
      </c>
      <c r="Q141" s="144">
        <v>17</v>
      </c>
      <c r="R141" s="144"/>
      <c r="S141" s="116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116">
        <v>0</v>
      </c>
      <c r="AB141" s="63">
        <v>0</v>
      </c>
      <c r="AC141" s="63">
        <v>0</v>
      </c>
      <c r="AD141" s="63">
        <v>0</v>
      </c>
      <c r="AE141" s="63">
        <v>0</v>
      </c>
      <c r="AF141" s="63">
        <v>0</v>
      </c>
      <c r="AG141" s="63">
        <v>0</v>
      </c>
      <c r="AH141" s="63">
        <v>0</v>
      </c>
      <c r="AI141" s="63">
        <v>0</v>
      </c>
      <c r="AJ141" s="116">
        <v>0</v>
      </c>
      <c r="AK141" s="63">
        <v>0</v>
      </c>
      <c r="AL141" s="118">
        <v>0</v>
      </c>
      <c r="AM141" s="63">
        <v>0</v>
      </c>
      <c r="AN141" s="119">
        <v>0</v>
      </c>
      <c r="AO141" s="120">
        <f t="shared" si="11"/>
        <v>0</v>
      </c>
    </row>
    <row r="142" spans="1:41" x14ac:dyDescent="0.2">
      <c r="A142" s="167" t="s">
        <v>371</v>
      </c>
      <c r="B142" s="47" t="s">
        <v>118</v>
      </c>
      <c r="C142" s="47" t="s">
        <v>112</v>
      </c>
      <c r="D142" s="47">
        <v>11</v>
      </c>
      <c r="E142" s="139"/>
      <c r="F142" s="49"/>
      <c r="G142" s="63">
        <v>95</v>
      </c>
      <c r="H142" s="87">
        <f t="shared" si="8"/>
        <v>1</v>
      </c>
      <c r="I142" s="63">
        <v>96</v>
      </c>
      <c r="J142" s="123">
        <v>128</v>
      </c>
      <c r="K142" s="87">
        <f t="shared" si="9"/>
        <v>11</v>
      </c>
      <c r="L142" s="124">
        <v>139</v>
      </c>
      <c r="M142" s="63">
        <v>139</v>
      </c>
      <c r="N142" s="87">
        <f t="shared" si="10"/>
        <v>12</v>
      </c>
      <c r="O142" s="63">
        <v>151</v>
      </c>
      <c r="P142" s="156">
        <v>0.67</v>
      </c>
      <c r="Q142" s="144">
        <v>17</v>
      </c>
      <c r="R142" s="144"/>
      <c r="S142" s="116">
        <v>0</v>
      </c>
      <c r="T142" s="63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116">
        <v>163</v>
      </c>
      <c r="AB142" s="63">
        <v>719</v>
      </c>
      <c r="AC142" s="63">
        <v>2.9</v>
      </c>
      <c r="AD142" s="63">
        <v>57.4</v>
      </c>
      <c r="AE142" s="63">
        <v>15.3</v>
      </c>
      <c r="AF142" s="63">
        <v>11</v>
      </c>
      <c r="AG142" s="63">
        <v>75.5</v>
      </c>
      <c r="AH142" s="63">
        <v>0</v>
      </c>
      <c r="AI142" s="63">
        <v>2.5</v>
      </c>
      <c r="AJ142" s="116">
        <v>0</v>
      </c>
      <c r="AK142" s="63">
        <v>0</v>
      </c>
      <c r="AL142" s="118">
        <v>0</v>
      </c>
      <c r="AM142" s="63">
        <v>0.9</v>
      </c>
      <c r="AN142" s="119">
        <v>0.9</v>
      </c>
      <c r="AO142" s="120">
        <f t="shared" si="11"/>
        <v>95.050000000000011</v>
      </c>
    </row>
    <row r="143" spans="1:41" x14ac:dyDescent="0.2">
      <c r="A143" s="167" t="s">
        <v>372</v>
      </c>
      <c r="B143" s="47" t="s">
        <v>118</v>
      </c>
      <c r="C143" s="47" t="s">
        <v>199</v>
      </c>
      <c r="D143" s="47">
        <v>10</v>
      </c>
      <c r="E143" s="139"/>
      <c r="F143" s="49"/>
      <c r="G143" s="63">
        <v>114</v>
      </c>
      <c r="H143" s="87">
        <f t="shared" si="8"/>
        <v>-1</v>
      </c>
      <c r="I143" s="63">
        <v>113</v>
      </c>
      <c r="J143" s="123">
        <v>124</v>
      </c>
      <c r="K143" s="87">
        <f t="shared" si="9"/>
        <v>1</v>
      </c>
      <c r="L143" s="124">
        <v>125</v>
      </c>
      <c r="M143" s="63">
        <v>131</v>
      </c>
      <c r="N143" s="87">
        <f t="shared" si="10"/>
        <v>-1</v>
      </c>
      <c r="O143" s="63">
        <v>130</v>
      </c>
      <c r="P143" s="156">
        <v>0.5</v>
      </c>
      <c r="Q143" s="144">
        <v>17</v>
      </c>
      <c r="R143" s="144"/>
      <c r="S143" s="116">
        <v>0</v>
      </c>
      <c r="T143" s="63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116">
        <v>190</v>
      </c>
      <c r="AB143" s="63">
        <v>787</v>
      </c>
      <c r="AC143" s="63">
        <v>2.9</v>
      </c>
      <c r="AD143" s="63">
        <v>60.5</v>
      </c>
      <c r="AE143" s="63">
        <v>17</v>
      </c>
      <c r="AF143" s="63">
        <v>12.3</v>
      </c>
      <c r="AG143" s="63">
        <v>86.7</v>
      </c>
      <c r="AH143" s="63">
        <v>0</v>
      </c>
      <c r="AI143" s="63">
        <v>3.1</v>
      </c>
      <c r="AJ143" s="116">
        <v>0</v>
      </c>
      <c r="AK143" s="63">
        <v>0</v>
      </c>
      <c r="AL143" s="118">
        <v>0</v>
      </c>
      <c r="AM143" s="63">
        <v>1</v>
      </c>
      <c r="AN143" s="119">
        <v>1</v>
      </c>
      <c r="AO143" s="120">
        <f t="shared" si="11"/>
        <v>102.77</v>
      </c>
    </row>
    <row r="144" spans="1:41" x14ac:dyDescent="0.2">
      <c r="A144" s="167" t="s">
        <v>373</v>
      </c>
      <c r="B144" s="47" t="s">
        <v>121</v>
      </c>
      <c r="C144" s="47" t="s">
        <v>198</v>
      </c>
      <c r="D144" s="47">
        <v>14</v>
      </c>
      <c r="E144" s="139"/>
      <c r="F144" s="49"/>
      <c r="G144" s="63">
        <v>154</v>
      </c>
      <c r="H144" s="87">
        <f t="shared" si="8"/>
        <v>0</v>
      </c>
      <c r="I144" s="63">
        <v>154</v>
      </c>
      <c r="J144" s="123">
        <v>123</v>
      </c>
      <c r="K144" s="87">
        <f t="shared" si="9"/>
        <v>-3</v>
      </c>
      <c r="L144" s="124">
        <v>120</v>
      </c>
      <c r="M144" s="63">
        <v>125</v>
      </c>
      <c r="N144" s="87">
        <f t="shared" si="10"/>
        <v>-5</v>
      </c>
      <c r="O144" s="63">
        <v>120</v>
      </c>
      <c r="P144" s="156">
        <v>0.41</v>
      </c>
      <c r="Q144" s="144">
        <v>17</v>
      </c>
      <c r="R144" s="144"/>
      <c r="S144" s="116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116">
        <v>0</v>
      </c>
      <c r="AB144" s="63">
        <v>0</v>
      </c>
      <c r="AC144" s="63">
        <v>0</v>
      </c>
      <c r="AD144" s="63">
        <v>0</v>
      </c>
      <c r="AE144" s="63">
        <v>122</v>
      </c>
      <c r="AF144" s="63">
        <v>77.099999999999994</v>
      </c>
      <c r="AG144" s="63">
        <v>991</v>
      </c>
      <c r="AH144" s="63">
        <v>8.5</v>
      </c>
      <c r="AI144" s="63">
        <v>45.3</v>
      </c>
      <c r="AJ144" s="116">
        <v>0</v>
      </c>
      <c r="AK144" s="63">
        <v>0</v>
      </c>
      <c r="AL144" s="118">
        <v>0</v>
      </c>
      <c r="AM144" s="63">
        <v>1.2</v>
      </c>
      <c r="AN144" s="119">
        <v>1.2</v>
      </c>
      <c r="AO144" s="120">
        <f t="shared" si="11"/>
        <v>147.69999999999999</v>
      </c>
    </row>
    <row r="145" spans="1:41" x14ac:dyDescent="0.2">
      <c r="A145" s="167" t="s">
        <v>246</v>
      </c>
      <c r="B145" s="47" t="s">
        <v>121</v>
      </c>
      <c r="C145" s="47" t="s">
        <v>235</v>
      </c>
      <c r="D145" s="47">
        <v>8</v>
      </c>
      <c r="E145" s="139"/>
      <c r="F145" s="49"/>
      <c r="G145" s="63">
        <v>161</v>
      </c>
      <c r="H145" s="87">
        <f t="shared" si="8"/>
        <v>2</v>
      </c>
      <c r="I145" s="63">
        <v>163</v>
      </c>
      <c r="J145" s="123">
        <v>134</v>
      </c>
      <c r="K145" s="87">
        <f t="shared" si="9"/>
        <v>1</v>
      </c>
      <c r="L145" s="124">
        <v>135</v>
      </c>
      <c r="M145" s="63">
        <v>145</v>
      </c>
      <c r="N145" s="87">
        <f t="shared" si="10"/>
        <v>2</v>
      </c>
      <c r="O145" s="63">
        <v>147</v>
      </c>
      <c r="P145" s="156">
        <v>0.44</v>
      </c>
      <c r="Q145" s="144">
        <v>17</v>
      </c>
      <c r="R145" s="144"/>
      <c r="S145" s="116">
        <v>0</v>
      </c>
      <c r="T145" s="63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116">
        <v>10.8</v>
      </c>
      <c r="AB145" s="63">
        <v>67.2</v>
      </c>
      <c r="AC145" s="63">
        <v>0</v>
      </c>
      <c r="AD145" s="63">
        <v>4.3</v>
      </c>
      <c r="AE145" s="63">
        <v>95.2</v>
      </c>
      <c r="AF145" s="63">
        <v>54.2</v>
      </c>
      <c r="AG145" s="63">
        <v>936</v>
      </c>
      <c r="AH145" s="63">
        <v>5.4</v>
      </c>
      <c r="AI145" s="63">
        <v>39</v>
      </c>
      <c r="AJ145" s="116">
        <v>0</v>
      </c>
      <c r="AK145" s="63">
        <v>0</v>
      </c>
      <c r="AL145" s="118">
        <v>0</v>
      </c>
      <c r="AM145" s="63">
        <v>1.1000000000000001</v>
      </c>
      <c r="AN145" s="119">
        <v>0</v>
      </c>
      <c r="AO145" s="120">
        <f t="shared" si="11"/>
        <v>132.72</v>
      </c>
    </row>
    <row r="146" spans="1:41" x14ac:dyDescent="0.2">
      <c r="A146" s="167" t="s">
        <v>247</v>
      </c>
      <c r="B146" s="47" t="s">
        <v>129</v>
      </c>
      <c r="C146" s="47" t="s">
        <v>14</v>
      </c>
      <c r="D146" s="47">
        <v>6</v>
      </c>
      <c r="E146" s="139" t="s">
        <v>499</v>
      </c>
      <c r="F146" s="49"/>
      <c r="G146" s="63">
        <v>211</v>
      </c>
      <c r="H146" s="87">
        <f t="shared" si="8"/>
        <v>-13</v>
      </c>
      <c r="I146" s="63">
        <v>198</v>
      </c>
      <c r="J146" s="123">
        <v>166</v>
      </c>
      <c r="K146" s="87">
        <f t="shared" si="9"/>
        <v>-5</v>
      </c>
      <c r="L146" s="124">
        <v>161</v>
      </c>
      <c r="M146" s="63">
        <v>171</v>
      </c>
      <c r="N146" s="87">
        <f t="shared" si="10"/>
        <v>-10</v>
      </c>
      <c r="O146" s="63">
        <v>161</v>
      </c>
      <c r="P146" s="156">
        <v>0.21</v>
      </c>
      <c r="Q146" s="144">
        <v>17</v>
      </c>
      <c r="R146" s="144"/>
      <c r="S146" s="116">
        <v>0</v>
      </c>
      <c r="T146" s="63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116">
        <v>0</v>
      </c>
      <c r="AB146" s="63">
        <v>0</v>
      </c>
      <c r="AC146" s="63">
        <v>0</v>
      </c>
      <c r="AD146" s="63">
        <v>0</v>
      </c>
      <c r="AE146" s="63">
        <v>71.400000000000006</v>
      </c>
      <c r="AF146" s="63">
        <v>52.6</v>
      </c>
      <c r="AG146" s="63">
        <v>572</v>
      </c>
      <c r="AH146" s="63">
        <v>5.0999999999999996</v>
      </c>
      <c r="AI146" s="63">
        <v>22.2</v>
      </c>
      <c r="AJ146" s="116">
        <v>0</v>
      </c>
      <c r="AK146" s="63">
        <v>0</v>
      </c>
      <c r="AL146" s="118">
        <v>0</v>
      </c>
      <c r="AM146" s="63">
        <v>0</v>
      </c>
      <c r="AN146" s="119">
        <v>0</v>
      </c>
      <c r="AO146" s="120">
        <f t="shared" si="11"/>
        <v>87.8</v>
      </c>
    </row>
    <row r="147" spans="1:41" x14ac:dyDescent="0.2">
      <c r="A147" s="167" t="s">
        <v>374</v>
      </c>
      <c r="B147" s="47" t="s">
        <v>121</v>
      </c>
      <c r="C147" s="47" t="s">
        <v>12</v>
      </c>
      <c r="D147" s="47">
        <v>6</v>
      </c>
      <c r="E147" s="139" t="s">
        <v>499</v>
      </c>
      <c r="F147" s="49"/>
      <c r="G147" s="63">
        <v>181</v>
      </c>
      <c r="H147" s="87">
        <f t="shared" si="8"/>
        <v>4</v>
      </c>
      <c r="I147" s="63">
        <v>185</v>
      </c>
      <c r="J147" s="123">
        <v>174</v>
      </c>
      <c r="K147" s="87">
        <f t="shared" si="9"/>
        <v>-3</v>
      </c>
      <c r="L147" s="124">
        <v>171</v>
      </c>
      <c r="M147" s="63">
        <v>163</v>
      </c>
      <c r="N147" s="87">
        <f t="shared" si="10"/>
        <v>2</v>
      </c>
      <c r="O147" s="63">
        <v>165</v>
      </c>
      <c r="P147" s="156">
        <v>0.41</v>
      </c>
      <c r="Q147" s="144">
        <v>17</v>
      </c>
      <c r="R147" s="144"/>
      <c r="S147" s="116">
        <v>0</v>
      </c>
      <c r="T147" s="63">
        <v>0</v>
      </c>
      <c r="U147" s="63">
        <v>0</v>
      </c>
      <c r="V147" s="63">
        <v>0</v>
      </c>
      <c r="W147" s="63">
        <v>0</v>
      </c>
      <c r="X147" s="63">
        <v>0</v>
      </c>
      <c r="Y147" s="63">
        <v>0</v>
      </c>
      <c r="Z147" s="63">
        <v>0</v>
      </c>
      <c r="AA147" s="116">
        <v>3.3</v>
      </c>
      <c r="AB147" s="63">
        <v>15</v>
      </c>
      <c r="AC147" s="63">
        <v>0</v>
      </c>
      <c r="AD147" s="63">
        <v>1.7</v>
      </c>
      <c r="AE147" s="63">
        <v>145</v>
      </c>
      <c r="AF147" s="63">
        <v>99.9</v>
      </c>
      <c r="AG147" s="63">
        <v>1089</v>
      </c>
      <c r="AH147" s="63">
        <v>6.7</v>
      </c>
      <c r="AI147" s="63">
        <v>60</v>
      </c>
      <c r="AJ147" s="116">
        <v>0</v>
      </c>
      <c r="AK147" s="63">
        <v>0</v>
      </c>
      <c r="AL147" s="118">
        <v>0</v>
      </c>
      <c r="AM147" s="63">
        <v>1.7</v>
      </c>
      <c r="AN147" s="119">
        <v>1.7</v>
      </c>
      <c r="AO147" s="120">
        <f t="shared" si="11"/>
        <v>147.20000000000002</v>
      </c>
    </row>
    <row r="148" spans="1:41" x14ac:dyDescent="0.2">
      <c r="A148" s="167" t="s">
        <v>375</v>
      </c>
      <c r="B148" s="47" t="s">
        <v>127</v>
      </c>
      <c r="C148" s="47" t="s">
        <v>195</v>
      </c>
      <c r="D148" s="47">
        <v>7</v>
      </c>
      <c r="E148" s="139"/>
      <c r="F148" s="49"/>
      <c r="G148" s="63">
        <v>141</v>
      </c>
      <c r="H148" s="87">
        <f t="shared" si="8"/>
        <v>3</v>
      </c>
      <c r="I148" s="63">
        <v>144</v>
      </c>
      <c r="J148" s="123">
        <v>138</v>
      </c>
      <c r="K148" s="87">
        <f t="shared" si="9"/>
        <v>2</v>
      </c>
      <c r="L148" s="124">
        <v>140</v>
      </c>
      <c r="M148" s="63">
        <v>142</v>
      </c>
      <c r="N148" s="87">
        <f t="shared" si="10"/>
        <v>1</v>
      </c>
      <c r="O148" s="63">
        <v>143</v>
      </c>
      <c r="P148" s="156">
        <v>0.41</v>
      </c>
      <c r="Q148" s="144">
        <v>17</v>
      </c>
      <c r="R148" s="144"/>
      <c r="S148" s="116">
        <v>433</v>
      </c>
      <c r="T148" s="63">
        <v>221</v>
      </c>
      <c r="U148" s="63">
        <v>4672</v>
      </c>
      <c r="V148" s="63">
        <v>35</v>
      </c>
      <c r="W148" s="63">
        <v>13.6</v>
      </c>
      <c r="X148" s="63">
        <v>0</v>
      </c>
      <c r="Y148" s="63">
        <v>39.5</v>
      </c>
      <c r="Z148" s="63">
        <v>275</v>
      </c>
      <c r="AA148" s="116">
        <v>0</v>
      </c>
      <c r="AB148" s="63">
        <v>0</v>
      </c>
      <c r="AC148" s="63">
        <v>0</v>
      </c>
      <c r="AD148" s="63">
        <v>0</v>
      </c>
      <c r="AE148" s="63">
        <v>0</v>
      </c>
      <c r="AF148" s="63">
        <v>0</v>
      </c>
      <c r="AG148" s="63">
        <v>0</v>
      </c>
      <c r="AH148" s="63">
        <v>0</v>
      </c>
      <c r="AI148" s="63">
        <v>0</v>
      </c>
      <c r="AJ148" s="116">
        <v>0</v>
      </c>
      <c r="AK148" s="63">
        <v>0</v>
      </c>
      <c r="AL148" s="118">
        <v>1.2</v>
      </c>
      <c r="AM148" s="63">
        <v>6.2</v>
      </c>
      <c r="AN148" s="119">
        <v>3.7</v>
      </c>
      <c r="AO148" s="120">
        <f t="shared" si="11"/>
        <v>308.27999999999997</v>
      </c>
    </row>
    <row r="149" spans="1:41" x14ac:dyDescent="0.2">
      <c r="A149" s="167" t="s">
        <v>376</v>
      </c>
      <c r="B149" s="47" t="s">
        <v>121</v>
      </c>
      <c r="C149" s="47" t="s">
        <v>181</v>
      </c>
      <c r="D149" s="47">
        <v>14</v>
      </c>
      <c r="E149" s="139" t="s">
        <v>500</v>
      </c>
      <c r="F149" s="49"/>
      <c r="G149" s="63">
        <v>208</v>
      </c>
      <c r="H149" s="87">
        <f t="shared" si="8"/>
        <v>-40</v>
      </c>
      <c r="I149" s="63">
        <v>168</v>
      </c>
      <c r="J149" s="123">
        <v>173</v>
      </c>
      <c r="K149" s="87">
        <f t="shared" si="9"/>
        <v>-37</v>
      </c>
      <c r="L149" s="124">
        <v>136</v>
      </c>
      <c r="M149" s="63">
        <v>177</v>
      </c>
      <c r="N149" s="87">
        <f t="shared" si="10"/>
        <v>-39</v>
      </c>
      <c r="O149" s="63">
        <v>138</v>
      </c>
      <c r="P149" s="156">
        <v>0.25</v>
      </c>
      <c r="Q149" s="144">
        <v>17</v>
      </c>
      <c r="R149" s="144"/>
      <c r="S149" s="116">
        <v>0</v>
      </c>
      <c r="T149" s="63">
        <v>0</v>
      </c>
      <c r="U149" s="63">
        <v>0</v>
      </c>
      <c r="V149" s="63">
        <v>0</v>
      </c>
      <c r="W149" s="63">
        <v>0</v>
      </c>
      <c r="X149" s="63">
        <v>0</v>
      </c>
      <c r="Y149" s="63">
        <v>0</v>
      </c>
      <c r="Z149" s="63">
        <v>0</v>
      </c>
      <c r="AA149" s="116">
        <v>0</v>
      </c>
      <c r="AB149" s="63">
        <v>0</v>
      </c>
      <c r="AC149" s="63">
        <v>0</v>
      </c>
      <c r="AD149" s="63">
        <v>0</v>
      </c>
      <c r="AE149" s="63">
        <v>99.4</v>
      </c>
      <c r="AF149" s="63">
        <v>71.2</v>
      </c>
      <c r="AG149" s="63">
        <v>897</v>
      </c>
      <c r="AH149" s="63">
        <v>5</v>
      </c>
      <c r="AI149" s="63">
        <v>41.2</v>
      </c>
      <c r="AJ149" s="116">
        <v>0</v>
      </c>
      <c r="AK149" s="63">
        <v>0</v>
      </c>
      <c r="AL149" s="118">
        <v>0</v>
      </c>
      <c r="AM149" s="63">
        <v>1.2</v>
      </c>
      <c r="AN149" s="119">
        <v>1.2</v>
      </c>
      <c r="AO149" s="120">
        <f t="shared" si="11"/>
        <v>117.3</v>
      </c>
    </row>
    <row r="150" spans="1:41" x14ac:dyDescent="0.2">
      <c r="A150" s="167" t="s">
        <v>377</v>
      </c>
      <c r="B150" s="47" t="s">
        <v>121</v>
      </c>
      <c r="C150" s="47" t="s">
        <v>190</v>
      </c>
      <c r="D150" s="47">
        <v>7</v>
      </c>
      <c r="E150" s="139"/>
      <c r="F150" s="49"/>
      <c r="G150" s="63">
        <v>157</v>
      </c>
      <c r="H150" s="87">
        <f t="shared" si="8"/>
        <v>-1</v>
      </c>
      <c r="I150" s="63">
        <v>156</v>
      </c>
      <c r="J150" s="123">
        <v>142</v>
      </c>
      <c r="K150" s="87">
        <f t="shared" si="9"/>
        <v>4</v>
      </c>
      <c r="L150" s="124">
        <v>146</v>
      </c>
      <c r="M150" s="63">
        <v>140</v>
      </c>
      <c r="N150" s="87">
        <f t="shared" si="10"/>
        <v>-1</v>
      </c>
      <c r="O150" s="63">
        <v>139</v>
      </c>
      <c r="P150" s="156">
        <v>0.44</v>
      </c>
      <c r="Q150" s="144">
        <v>17</v>
      </c>
      <c r="R150" s="144"/>
      <c r="S150" s="116">
        <v>0</v>
      </c>
      <c r="T150" s="63">
        <v>0</v>
      </c>
      <c r="U150" s="63">
        <v>0</v>
      </c>
      <c r="V150" s="63">
        <v>0</v>
      </c>
      <c r="W150" s="63">
        <v>0</v>
      </c>
      <c r="X150" s="63">
        <v>0</v>
      </c>
      <c r="Y150" s="63">
        <v>0</v>
      </c>
      <c r="Z150" s="63">
        <v>0</v>
      </c>
      <c r="AA150" s="116">
        <v>0</v>
      </c>
      <c r="AB150" s="63">
        <v>0</v>
      </c>
      <c r="AC150" s="63">
        <v>0</v>
      </c>
      <c r="AD150" s="63">
        <v>0</v>
      </c>
      <c r="AE150" s="63">
        <v>102</v>
      </c>
      <c r="AF150" s="63">
        <v>78.400000000000006</v>
      </c>
      <c r="AG150" s="63">
        <v>952</v>
      </c>
      <c r="AH150" s="63">
        <v>5.3</v>
      </c>
      <c r="AI150" s="63">
        <v>46.5</v>
      </c>
      <c r="AJ150" s="116">
        <v>0</v>
      </c>
      <c r="AK150" s="63">
        <v>0</v>
      </c>
      <c r="AL150" s="118">
        <v>0</v>
      </c>
      <c r="AM150" s="63">
        <v>1.2</v>
      </c>
      <c r="AN150" s="119">
        <v>1.2</v>
      </c>
      <c r="AO150" s="120">
        <f t="shared" si="11"/>
        <v>124.6</v>
      </c>
    </row>
    <row r="151" spans="1:41" x14ac:dyDescent="0.2">
      <c r="A151" s="167" t="s">
        <v>378</v>
      </c>
      <c r="B151" s="47" t="s">
        <v>118</v>
      </c>
      <c r="C151" s="47" t="s">
        <v>196</v>
      </c>
      <c r="D151" s="47">
        <v>7</v>
      </c>
      <c r="E151" s="139" t="s">
        <v>499</v>
      </c>
      <c r="F151" s="49"/>
      <c r="G151" s="63">
        <v>120</v>
      </c>
      <c r="H151" s="87">
        <f t="shared" si="8"/>
        <v>1</v>
      </c>
      <c r="I151" s="63">
        <v>121</v>
      </c>
      <c r="J151" s="123">
        <v>136</v>
      </c>
      <c r="K151" s="87">
        <f t="shared" si="9"/>
        <v>1</v>
      </c>
      <c r="L151" s="124">
        <v>137</v>
      </c>
      <c r="M151" s="63">
        <v>146</v>
      </c>
      <c r="N151" s="87">
        <f t="shared" si="10"/>
        <v>0</v>
      </c>
      <c r="O151" s="63">
        <v>146</v>
      </c>
      <c r="P151" s="156">
        <v>0.4</v>
      </c>
      <c r="Q151" s="144">
        <v>17</v>
      </c>
      <c r="R151" s="144"/>
      <c r="S151" s="116">
        <v>0</v>
      </c>
      <c r="T151" s="63">
        <v>0</v>
      </c>
      <c r="U151" s="63">
        <v>0</v>
      </c>
      <c r="V151" s="63">
        <v>0</v>
      </c>
      <c r="W151" s="63">
        <v>0</v>
      </c>
      <c r="X151" s="63">
        <v>0</v>
      </c>
      <c r="Y151" s="63">
        <v>0</v>
      </c>
      <c r="Z151" s="63">
        <v>0</v>
      </c>
      <c r="AA151" s="116">
        <v>105</v>
      </c>
      <c r="AB151" s="63">
        <v>449</v>
      </c>
      <c r="AC151" s="63">
        <v>1</v>
      </c>
      <c r="AD151" s="63">
        <v>37.299999999999997</v>
      </c>
      <c r="AE151" s="63">
        <v>27.2</v>
      </c>
      <c r="AF151" s="63">
        <v>21.7</v>
      </c>
      <c r="AG151" s="63">
        <v>140</v>
      </c>
      <c r="AH151" s="63">
        <v>0.8</v>
      </c>
      <c r="AI151" s="63">
        <v>5.9</v>
      </c>
      <c r="AJ151" s="116">
        <v>0</v>
      </c>
      <c r="AK151" s="63">
        <v>0</v>
      </c>
      <c r="AL151" s="118">
        <v>0</v>
      </c>
      <c r="AM151" s="63">
        <v>1</v>
      </c>
      <c r="AN151" s="119">
        <v>0</v>
      </c>
      <c r="AO151" s="120">
        <f t="shared" si="11"/>
        <v>69.7</v>
      </c>
    </row>
    <row r="152" spans="1:41" x14ac:dyDescent="0.2">
      <c r="A152" s="167" t="s">
        <v>150</v>
      </c>
      <c r="B152" s="47" t="s">
        <v>121</v>
      </c>
      <c r="C152" s="47" t="s">
        <v>13</v>
      </c>
      <c r="D152" s="47">
        <v>14</v>
      </c>
      <c r="E152" s="139"/>
      <c r="F152" s="49"/>
      <c r="G152" s="63">
        <v>179</v>
      </c>
      <c r="H152" s="87">
        <f t="shared" si="8"/>
        <v>4</v>
      </c>
      <c r="I152" s="63">
        <v>183</v>
      </c>
      <c r="J152" s="123">
        <v>143</v>
      </c>
      <c r="K152" s="87">
        <f t="shared" si="9"/>
        <v>8</v>
      </c>
      <c r="L152" s="124">
        <v>151</v>
      </c>
      <c r="M152" s="63">
        <v>151</v>
      </c>
      <c r="N152" s="87">
        <f t="shared" si="10"/>
        <v>7</v>
      </c>
      <c r="O152" s="63">
        <v>158</v>
      </c>
      <c r="P152" s="156">
        <v>0.36</v>
      </c>
      <c r="Q152" s="144">
        <v>17</v>
      </c>
      <c r="R152" s="144"/>
      <c r="S152" s="116">
        <v>0</v>
      </c>
      <c r="T152" s="63">
        <v>0</v>
      </c>
      <c r="U152" s="63">
        <v>0</v>
      </c>
      <c r="V152" s="63">
        <v>0</v>
      </c>
      <c r="W152" s="63">
        <v>0</v>
      </c>
      <c r="X152" s="63">
        <v>0</v>
      </c>
      <c r="Y152" s="63">
        <v>0</v>
      </c>
      <c r="Z152" s="63">
        <v>0</v>
      </c>
      <c r="AA152" s="116">
        <v>0</v>
      </c>
      <c r="AB152" s="63">
        <v>0</v>
      </c>
      <c r="AC152" s="63">
        <v>0</v>
      </c>
      <c r="AD152" s="63">
        <v>0</v>
      </c>
      <c r="AE152" s="63">
        <v>119</v>
      </c>
      <c r="AF152" s="63">
        <v>68.5</v>
      </c>
      <c r="AG152" s="63">
        <v>1032</v>
      </c>
      <c r="AH152" s="63">
        <v>8.8000000000000007</v>
      </c>
      <c r="AI152" s="63">
        <v>51</v>
      </c>
      <c r="AJ152" s="116">
        <v>0</v>
      </c>
      <c r="AK152" s="63">
        <v>0</v>
      </c>
      <c r="AL152" s="118">
        <v>0</v>
      </c>
      <c r="AM152" s="63">
        <v>1.3</v>
      </c>
      <c r="AN152" s="119">
        <v>1.3</v>
      </c>
      <c r="AO152" s="120">
        <f t="shared" si="11"/>
        <v>153.4</v>
      </c>
    </row>
    <row r="153" spans="1:41" x14ac:dyDescent="0.2">
      <c r="A153" s="167" t="s">
        <v>379</v>
      </c>
      <c r="B153" s="47" t="s">
        <v>127</v>
      </c>
      <c r="C153" s="47" t="s">
        <v>17</v>
      </c>
      <c r="D153" s="47">
        <v>10</v>
      </c>
      <c r="E153" s="139"/>
      <c r="F153" s="49"/>
      <c r="G153" s="63">
        <v>145</v>
      </c>
      <c r="H153" s="87">
        <f t="shared" si="8"/>
        <v>4</v>
      </c>
      <c r="I153" s="63">
        <v>149</v>
      </c>
      <c r="J153" s="123">
        <v>159</v>
      </c>
      <c r="K153" s="87">
        <f t="shared" si="9"/>
        <v>-5</v>
      </c>
      <c r="L153" s="124">
        <v>154</v>
      </c>
      <c r="M153" s="63">
        <v>160</v>
      </c>
      <c r="N153" s="87">
        <f t="shared" si="10"/>
        <v>-5</v>
      </c>
      <c r="O153" s="63">
        <v>155</v>
      </c>
      <c r="P153" s="156">
        <v>0.27</v>
      </c>
      <c r="Q153" s="144">
        <v>17</v>
      </c>
      <c r="R153" s="144"/>
      <c r="S153" s="116">
        <v>356</v>
      </c>
      <c r="T153" s="63">
        <v>203</v>
      </c>
      <c r="U153" s="63">
        <v>4128</v>
      </c>
      <c r="V153" s="63">
        <v>25.8</v>
      </c>
      <c r="W153" s="63">
        <v>14.7</v>
      </c>
      <c r="X153" s="63">
        <v>0</v>
      </c>
      <c r="Y153" s="63">
        <v>43</v>
      </c>
      <c r="Z153" s="63">
        <v>226</v>
      </c>
      <c r="AA153" s="116">
        <v>101</v>
      </c>
      <c r="AB153" s="63">
        <v>530</v>
      </c>
      <c r="AC153" s="63">
        <v>3.1</v>
      </c>
      <c r="AD153" s="63">
        <v>25.9</v>
      </c>
      <c r="AE153" s="63">
        <v>0</v>
      </c>
      <c r="AF153" s="63">
        <v>0</v>
      </c>
      <c r="AG153" s="63">
        <v>0</v>
      </c>
      <c r="AH153" s="63">
        <v>0</v>
      </c>
      <c r="AI153" s="63">
        <v>0</v>
      </c>
      <c r="AJ153" s="116">
        <v>0</v>
      </c>
      <c r="AK153" s="63">
        <v>0</v>
      </c>
      <c r="AL153" s="118">
        <v>2.1</v>
      </c>
      <c r="AM153" s="63">
        <v>9.4</v>
      </c>
      <c r="AN153" s="119">
        <v>4.2</v>
      </c>
      <c r="AO153" s="120">
        <f t="shared" si="11"/>
        <v>321.02000000000004</v>
      </c>
    </row>
    <row r="154" spans="1:41" x14ac:dyDescent="0.2">
      <c r="A154" s="167" t="s">
        <v>380</v>
      </c>
      <c r="B154" s="47" t="s">
        <v>129</v>
      </c>
      <c r="C154" s="47" t="s">
        <v>183</v>
      </c>
      <c r="D154" s="47">
        <v>9</v>
      </c>
      <c r="E154" s="139"/>
      <c r="F154" s="49"/>
      <c r="G154" s="63">
        <v>119</v>
      </c>
      <c r="H154" s="87">
        <f t="shared" si="8"/>
        <v>3</v>
      </c>
      <c r="I154" s="63">
        <v>122</v>
      </c>
      <c r="J154" s="123">
        <v>135</v>
      </c>
      <c r="K154" s="87">
        <f t="shared" si="9"/>
        <v>6</v>
      </c>
      <c r="L154" s="124">
        <v>141</v>
      </c>
      <c r="M154" s="63">
        <v>136</v>
      </c>
      <c r="N154" s="87">
        <f t="shared" si="10"/>
        <v>8</v>
      </c>
      <c r="O154" s="63">
        <v>144</v>
      </c>
      <c r="P154" s="156">
        <v>0.63</v>
      </c>
      <c r="Q154" s="144">
        <v>17</v>
      </c>
      <c r="R154" s="144"/>
      <c r="S154" s="116">
        <v>0</v>
      </c>
      <c r="T154" s="63">
        <v>0</v>
      </c>
      <c r="U154" s="63">
        <v>0</v>
      </c>
      <c r="V154" s="63">
        <v>0</v>
      </c>
      <c r="W154" s="63">
        <v>0</v>
      </c>
      <c r="X154" s="63">
        <v>0</v>
      </c>
      <c r="Y154" s="63">
        <v>0</v>
      </c>
      <c r="Z154" s="63">
        <v>0</v>
      </c>
      <c r="AA154" s="116">
        <v>0</v>
      </c>
      <c r="AB154" s="63">
        <v>0</v>
      </c>
      <c r="AC154" s="63">
        <v>0</v>
      </c>
      <c r="AD154" s="63">
        <v>0</v>
      </c>
      <c r="AE154" s="63">
        <v>108</v>
      </c>
      <c r="AF154" s="63">
        <v>78.900000000000006</v>
      </c>
      <c r="AG154" s="63">
        <v>818</v>
      </c>
      <c r="AH154" s="63">
        <v>2.5</v>
      </c>
      <c r="AI154" s="63">
        <v>35.1</v>
      </c>
      <c r="AJ154" s="116">
        <v>0</v>
      </c>
      <c r="AK154" s="63">
        <v>0</v>
      </c>
      <c r="AL154" s="118">
        <v>0</v>
      </c>
      <c r="AM154" s="63">
        <v>1.2</v>
      </c>
      <c r="AN154" s="119">
        <v>0</v>
      </c>
      <c r="AO154" s="120">
        <f t="shared" si="11"/>
        <v>96.8</v>
      </c>
    </row>
    <row r="155" spans="1:41" x14ac:dyDescent="0.2">
      <c r="A155" s="167" t="s">
        <v>136</v>
      </c>
      <c r="B155" s="47" t="s">
        <v>118</v>
      </c>
      <c r="C155" s="47" t="s">
        <v>14</v>
      </c>
      <c r="D155" s="47">
        <v>6</v>
      </c>
      <c r="E155" s="139"/>
      <c r="F155" s="49"/>
      <c r="G155" s="63">
        <v>167</v>
      </c>
      <c r="H155" s="87">
        <f t="shared" si="8"/>
        <v>-1</v>
      </c>
      <c r="I155" s="63">
        <v>166</v>
      </c>
      <c r="J155" s="123">
        <v>152</v>
      </c>
      <c r="K155" s="87">
        <f t="shared" si="9"/>
        <v>-19</v>
      </c>
      <c r="L155" s="124">
        <v>133</v>
      </c>
      <c r="M155" s="63">
        <v>157</v>
      </c>
      <c r="N155" s="87">
        <f t="shared" si="10"/>
        <v>-21</v>
      </c>
      <c r="O155" s="63">
        <v>136</v>
      </c>
      <c r="P155" s="156">
        <v>0.28000000000000003</v>
      </c>
      <c r="Q155" s="144">
        <v>17</v>
      </c>
      <c r="R155" s="144"/>
      <c r="S155" s="116">
        <v>0</v>
      </c>
      <c r="T155" s="63">
        <v>0</v>
      </c>
      <c r="U155" s="63">
        <v>0</v>
      </c>
      <c r="V155" s="63">
        <v>0</v>
      </c>
      <c r="W155" s="63">
        <v>0</v>
      </c>
      <c r="X155" s="63">
        <v>0</v>
      </c>
      <c r="Y155" s="63">
        <v>0</v>
      </c>
      <c r="Z155" s="63">
        <v>0</v>
      </c>
      <c r="AA155" s="116">
        <v>109</v>
      </c>
      <c r="AB155" s="63">
        <v>465</v>
      </c>
      <c r="AC155" s="63">
        <v>3.4</v>
      </c>
      <c r="AD155" s="63">
        <v>37.200000000000003</v>
      </c>
      <c r="AE155" s="63">
        <v>28.9</v>
      </c>
      <c r="AF155" s="63">
        <v>23.9</v>
      </c>
      <c r="AG155" s="63">
        <v>156</v>
      </c>
      <c r="AH155" s="63">
        <v>1.2</v>
      </c>
      <c r="AI155" s="63">
        <v>4.8</v>
      </c>
      <c r="AJ155" s="116">
        <v>0</v>
      </c>
      <c r="AK155" s="63">
        <v>0</v>
      </c>
      <c r="AL155" s="118">
        <v>0</v>
      </c>
      <c r="AM155" s="63">
        <v>1.1000000000000001</v>
      </c>
      <c r="AN155" s="119">
        <v>1.1000000000000001</v>
      </c>
      <c r="AO155" s="120">
        <f t="shared" si="11"/>
        <v>87.5</v>
      </c>
    </row>
    <row r="156" spans="1:41" x14ac:dyDescent="0.2">
      <c r="A156" s="167" t="s">
        <v>381</v>
      </c>
      <c r="B156" s="47" t="s">
        <v>118</v>
      </c>
      <c r="C156" s="47" t="s">
        <v>184</v>
      </c>
      <c r="D156" s="47">
        <v>9</v>
      </c>
      <c r="E156" s="139"/>
      <c r="F156" s="49"/>
      <c r="G156" s="63">
        <v>144</v>
      </c>
      <c r="H156" s="87">
        <f t="shared" si="8"/>
        <v>-2</v>
      </c>
      <c r="I156" s="63">
        <v>142</v>
      </c>
      <c r="J156" s="123">
        <v>149</v>
      </c>
      <c r="K156" s="87">
        <f t="shared" si="9"/>
        <v>-2</v>
      </c>
      <c r="L156" s="124">
        <v>147</v>
      </c>
      <c r="M156" s="63">
        <v>126</v>
      </c>
      <c r="N156" s="87">
        <f t="shared" si="10"/>
        <v>2</v>
      </c>
      <c r="O156" s="63">
        <v>128</v>
      </c>
      <c r="P156" s="156">
        <v>0.36</v>
      </c>
      <c r="Q156" s="144">
        <v>17</v>
      </c>
      <c r="R156" s="144"/>
      <c r="S156" s="116">
        <v>0</v>
      </c>
      <c r="T156" s="63">
        <v>0</v>
      </c>
      <c r="U156" s="63">
        <v>0</v>
      </c>
      <c r="V156" s="63">
        <v>0</v>
      </c>
      <c r="W156" s="63">
        <v>0</v>
      </c>
      <c r="X156" s="63">
        <v>0</v>
      </c>
      <c r="Y156" s="63">
        <v>0</v>
      </c>
      <c r="Z156" s="63">
        <v>0</v>
      </c>
      <c r="AA156" s="116">
        <v>51</v>
      </c>
      <c r="AB156" s="63">
        <v>212</v>
      </c>
      <c r="AC156" s="63">
        <v>1.3</v>
      </c>
      <c r="AD156" s="63">
        <v>15.5</v>
      </c>
      <c r="AE156" s="63">
        <v>88.4</v>
      </c>
      <c r="AF156" s="63">
        <v>68.099999999999994</v>
      </c>
      <c r="AG156" s="63">
        <v>437</v>
      </c>
      <c r="AH156" s="63">
        <v>1.5</v>
      </c>
      <c r="AI156" s="63">
        <v>17.8</v>
      </c>
      <c r="AJ156" s="116">
        <v>0</v>
      </c>
      <c r="AK156" s="63">
        <v>0</v>
      </c>
      <c r="AL156" s="118">
        <v>0</v>
      </c>
      <c r="AM156" s="63">
        <v>1.4</v>
      </c>
      <c r="AN156" s="119">
        <v>0</v>
      </c>
      <c r="AO156" s="120">
        <f t="shared" si="11"/>
        <v>81.7</v>
      </c>
    </row>
    <row r="157" spans="1:41" x14ac:dyDescent="0.2">
      <c r="A157" s="167" t="s">
        <v>382</v>
      </c>
      <c r="B157" s="47" t="s">
        <v>127</v>
      </c>
      <c r="C157" s="47" t="s">
        <v>198</v>
      </c>
      <c r="D157" s="47">
        <v>14</v>
      </c>
      <c r="E157" s="139"/>
      <c r="F157" s="49"/>
      <c r="G157" s="63">
        <v>150</v>
      </c>
      <c r="H157" s="87">
        <f t="shared" si="8"/>
        <v>3</v>
      </c>
      <c r="I157" s="63">
        <v>153</v>
      </c>
      <c r="J157" s="123">
        <v>129</v>
      </c>
      <c r="K157" s="87">
        <f t="shared" si="9"/>
        <v>0</v>
      </c>
      <c r="L157" s="124">
        <v>129</v>
      </c>
      <c r="M157" s="63">
        <v>129</v>
      </c>
      <c r="N157" s="87">
        <f t="shared" si="10"/>
        <v>2</v>
      </c>
      <c r="O157" s="63">
        <v>131</v>
      </c>
      <c r="P157" s="156">
        <v>0.32</v>
      </c>
      <c r="Q157" s="144">
        <v>17</v>
      </c>
      <c r="R157" s="144"/>
      <c r="S157" s="116">
        <v>410</v>
      </c>
      <c r="T157" s="63">
        <v>214</v>
      </c>
      <c r="U157" s="63">
        <v>4252</v>
      </c>
      <c r="V157" s="63">
        <v>29.9</v>
      </c>
      <c r="W157" s="63">
        <v>14.6</v>
      </c>
      <c r="X157" s="63">
        <v>0</v>
      </c>
      <c r="Y157" s="63">
        <v>40.6</v>
      </c>
      <c r="Z157" s="63">
        <v>259</v>
      </c>
      <c r="AA157" s="116">
        <v>37.299999999999997</v>
      </c>
      <c r="AB157" s="63">
        <v>204</v>
      </c>
      <c r="AC157" s="63">
        <v>2</v>
      </c>
      <c r="AD157" s="63">
        <v>10.199999999999999</v>
      </c>
      <c r="AE157" s="63">
        <v>0</v>
      </c>
      <c r="AF157" s="63">
        <v>0</v>
      </c>
      <c r="AG157" s="63">
        <v>0</v>
      </c>
      <c r="AH157" s="63">
        <v>0</v>
      </c>
      <c r="AI157" s="63">
        <v>0</v>
      </c>
      <c r="AJ157" s="116">
        <v>0</v>
      </c>
      <c r="AK157" s="63">
        <v>0</v>
      </c>
      <c r="AL157" s="118">
        <v>1.2</v>
      </c>
      <c r="AM157" s="63">
        <v>6.1</v>
      </c>
      <c r="AN157" s="119">
        <v>3.6</v>
      </c>
      <c r="AO157" s="120">
        <f t="shared" si="11"/>
        <v>302.67999999999995</v>
      </c>
    </row>
    <row r="158" spans="1:41" x14ac:dyDescent="0.2">
      <c r="A158" s="167" t="s">
        <v>383</v>
      </c>
      <c r="B158" s="47" t="s">
        <v>121</v>
      </c>
      <c r="C158" s="47" t="s">
        <v>12</v>
      </c>
      <c r="D158" s="47">
        <v>6</v>
      </c>
      <c r="E158" s="139"/>
      <c r="F158" s="49"/>
      <c r="G158" s="63">
        <v>148</v>
      </c>
      <c r="H158" s="87">
        <f t="shared" si="8"/>
        <v>3</v>
      </c>
      <c r="I158" s="63">
        <v>151</v>
      </c>
      <c r="J158" s="123">
        <v>147</v>
      </c>
      <c r="K158" s="87">
        <f t="shared" si="9"/>
        <v>1</v>
      </c>
      <c r="L158" s="124">
        <v>148</v>
      </c>
      <c r="M158" s="63">
        <v>138</v>
      </c>
      <c r="N158" s="87">
        <f t="shared" si="10"/>
        <v>-1</v>
      </c>
      <c r="O158" s="63">
        <v>137</v>
      </c>
      <c r="P158" s="156">
        <v>0.38</v>
      </c>
      <c r="Q158" s="144">
        <v>17</v>
      </c>
      <c r="R158" s="144"/>
      <c r="S158" s="116">
        <v>0</v>
      </c>
      <c r="T158" s="63">
        <v>0</v>
      </c>
      <c r="U158" s="63">
        <v>0</v>
      </c>
      <c r="V158" s="63">
        <v>0</v>
      </c>
      <c r="W158" s="63">
        <v>0</v>
      </c>
      <c r="X158" s="63">
        <v>0</v>
      </c>
      <c r="Y158" s="63">
        <v>0</v>
      </c>
      <c r="Z158" s="63">
        <v>0</v>
      </c>
      <c r="AA158" s="116">
        <v>0</v>
      </c>
      <c r="AB158" s="63">
        <v>0</v>
      </c>
      <c r="AC158" s="63">
        <v>0</v>
      </c>
      <c r="AD158" s="63">
        <v>0</v>
      </c>
      <c r="AE158" s="63">
        <v>128</v>
      </c>
      <c r="AF158" s="63">
        <v>81.8</v>
      </c>
      <c r="AG158" s="63">
        <v>1076</v>
      </c>
      <c r="AH158" s="63">
        <v>6.4</v>
      </c>
      <c r="AI158" s="63">
        <v>48.1</v>
      </c>
      <c r="AJ158" s="116">
        <v>0</v>
      </c>
      <c r="AK158" s="63">
        <v>0</v>
      </c>
      <c r="AL158" s="118">
        <v>0</v>
      </c>
      <c r="AM158" s="63">
        <v>1.1000000000000001</v>
      </c>
      <c r="AN158" s="119">
        <v>0</v>
      </c>
      <c r="AO158" s="120">
        <f t="shared" si="11"/>
        <v>146</v>
      </c>
    </row>
    <row r="159" spans="1:41" x14ac:dyDescent="0.2">
      <c r="A159" s="167" t="s">
        <v>384</v>
      </c>
      <c r="B159" s="47" t="s">
        <v>121</v>
      </c>
      <c r="C159" s="47" t="s">
        <v>17</v>
      </c>
      <c r="D159" s="47">
        <v>10</v>
      </c>
      <c r="E159" s="139"/>
      <c r="F159" s="49"/>
      <c r="G159" s="63">
        <v>163</v>
      </c>
      <c r="H159" s="87">
        <f t="shared" si="8"/>
        <v>1</v>
      </c>
      <c r="I159" s="63">
        <v>164</v>
      </c>
      <c r="J159" s="123">
        <v>153</v>
      </c>
      <c r="K159" s="87">
        <f t="shared" si="9"/>
        <v>5</v>
      </c>
      <c r="L159" s="124">
        <v>158</v>
      </c>
      <c r="M159" s="63">
        <v>149</v>
      </c>
      <c r="N159" s="87">
        <f t="shared" si="10"/>
        <v>-1</v>
      </c>
      <c r="O159" s="63">
        <v>148</v>
      </c>
      <c r="P159" s="156">
        <v>0.39</v>
      </c>
      <c r="Q159" s="144">
        <v>17</v>
      </c>
      <c r="R159" s="144"/>
      <c r="S159" s="116">
        <v>0</v>
      </c>
      <c r="T159" s="63">
        <v>0</v>
      </c>
      <c r="U159" s="63">
        <v>0</v>
      </c>
      <c r="V159" s="63">
        <v>0</v>
      </c>
      <c r="W159" s="63">
        <v>0</v>
      </c>
      <c r="X159" s="63">
        <v>0</v>
      </c>
      <c r="Y159" s="63">
        <v>0</v>
      </c>
      <c r="Z159" s="63">
        <v>0</v>
      </c>
      <c r="AA159" s="116">
        <v>7.8</v>
      </c>
      <c r="AB159" s="63">
        <v>48</v>
      </c>
      <c r="AC159" s="63">
        <v>0</v>
      </c>
      <c r="AD159" s="63">
        <v>2.6</v>
      </c>
      <c r="AE159" s="63">
        <v>141</v>
      </c>
      <c r="AF159" s="63">
        <v>96.2</v>
      </c>
      <c r="AG159" s="63">
        <v>1060</v>
      </c>
      <c r="AH159" s="63">
        <v>5.2</v>
      </c>
      <c r="AI159" s="63">
        <v>61</v>
      </c>
      <c r="AJ159" s="116">
        <v>0</v>
      </c>
      <c r="AK159" s="63">
        <v>0</v>
      </c>
      <c r="AL159" s="118">
        <v>0</v>
      </c>
      <c r="AM159" s="63">
        <v>1.3</v>
      </c>
      <c r="AN159" s="119">
        <v>1.3</v>
      </c>
      <c r="AO159" s="120">
        <f t="shared" si="11"/>
        <v>139.4</v>
      </c>
    </row>
    <row r="160" spans="1:41" x14ac:dyDescent="0.2">
      <c r="A160" s="167" t="s">
        <v>134</v>
      </c>
      <c r="B160" s="47" t="s">
        <v>127</v>
      </c>
      <c r="C160" s="47" t="s">
        <v>14</v>
      </c>
      <c r="D160" s="47">
        <v>6</v>
      </c>
      <c r="E160" s="139"/>
      <c r="F160" s="49"/>
      <c r="G160" s="63">
        <v>192</v>
      </c>
      <c r="H160" s="87">
        <f t="shared" si="8"/>
        <v>12</v>
      </c>
      <c r="I160" s="63">
        <v>204</v>
      </c>
      <c r="J160" s="123">
        <v>154</v>
      </c>
      <c r="K160" s="87">
        <f t="shared" si="9"/>
        <v>30</v>
      </c>
      <c r="L160" s="124">
        <v>184</v>
      </c>
      <c r="M160" s="63">
        <v>156</v>
      </c>
      <c r="N160" s="87">
        <f t="shared" si="10"/>
        <v>28</v>
      </c>
      <c r="O160" s="63">
        <v>184</v>
      </c>
      <c r="P160" s="156">
        <v>0.41</v>
      </c>
      <c r="Q160" s="144">
        <v>17</v>
      </c>
      <c r="R160" s="144"/>
      <c r="S160" s="116">
        <v>412</v>
      </c>
      <c r="T160" s="63">
        <v>193</v>
      </c>
      <c r="U160" s="63">
        <v>4767</v>
      </c>
      <c r="V160" s="63">
        <v>31.7</v>
      </c>
      <c r="W160" s="63">
        <v>21.3</v>
      </c>
      <c r="X160" s="63">
        <v>0</v>
      </c>
      <c r="Y160" s="63">
        <v>34.6</v>
      </c>
      <c r="Z160" s="63">
        <v>256</v>
      </c>
      <c r="AA160" s="116">
        <v>50</v>
      </c>
      <c r="AB160" s="63">
        <v>192</v>
      </c>
      <c r="AC160" s="63">
        <v>4.0999999999999996</v>
      </c>
      <c r="AD160" s="63">
        <v>18.600000000000001</v>
      </c>
      <c r="AE160" s="63">
        <v>0</v>
      </c>
      <c r="AF160" s="63">
        <v>0</v>
      </c>
      <c r="AG160" s="63">
        <v>0</v>
      </c>
      <c r="AH160" s="63">
        <v>0</v>
      </c>
      <c r="AI160" s="63">
        <v>0</v>
      </c>
      <c r="AJ160" s="116">
        <v>0</v>
      </c>
      <c r="AK160" s="63">
        <v>0</v>
      </c>
      <c r="AL160" s="118">
        <v>0</v>
      </c>
      <c r="AM160" s="63">
        <v>5.2</v>
      </c>
      <c r="AN160" s="119">
        <v>5.2</v>
      </c>
      <c r="AO160" s="120">
        <f t="shared" si="11"/>
        <v>329.58000000000004</v>
      </c>
    </row>
    <row r="161" spans="1:41" x14ac:dyDescent="0.2">
      <c r="A161" s="167" t="s">
        <v>248</v>
      </c>
      <c r="B161" s="47" t="s">
        <v>121</v>
      </c>
      <c r="C161" s="47" t="s">
        <v>13</v>
      </c>
      <c r="D161" s="47">
        <v>14</v>
      </c>
      <c r="E161" s="139"/>
      <c r="F161" s="49"/>
      <c r="G161" s="63">
        <v>127</v>
      </c>
      <c r="H161" s="87">
        <f t="shared" si="8"/>
        <v>4</v>
      </c>
      <c r="I161" s="63">
        <v>131</v>
      </c>
      <c r="J161" s="123">
        <v>145</v>
      </c>
      <c r="K161" s="87">
        <f t="shared" si="9"/>
        <v>14</v>
      </c>
      <c r="L161" s="124">
        <v>159</v>
      </c>
      <c r="M161" s="63">
        <v>143</v>
      </c>
      <c r="N161" s="87">
        <f t="shared" si="10"/>
        <v>11</v>
      </c>
      <c r="O161" s="63">
        <v>154</v>
      </c>
      <c r="P161" s="156">
        <v>0.46</v>
      </c>
      <c r="Q161" s="144">
        <v>17</v>
      </c>
      <c r="R161" s="144"/>
      <c r="S161" s="116">
        <v>0</v>
      </c>
      <c r="T161" s="63">
        <v>0</v>
      </c>
      <c r="U161" s="63">
        <v>0</v>
      </c>
      <c r="V161" s="63">
        <v>0</v>
      </c>
      <c r="W161" s="63">
        <v>0</v>
      </c>
      <c r="X161" s="63">
        <v>0</v>
      </c>
      <c r="Y161" s="63">
        <v>0</v>
      </c>
      <c r="Z161" s="63">
        <v>0</v>
      </c>
      <c r="AA161" s="116">
        <v>2.7</v>
      </c>
      <c r="AB161" s="63">
        <v>22.9</v>
      </c>
      <c r="AC161" s="63">
        <v>0</v>
      </c>
      <c r="AD161" s="63">
        <v>1.3</v>
      </c>
      <c r="AE161" s="63">
        <v>138</v>
      </c>
      <c r="AF161" s="63">
        <v>91.4</v>
      </c>
      <c r="AG161" s="63">
        <v>1232</v>
      </c>
      <c r="AH161" s="63">
        <v>4.0999999999999996</v>
      </c>
      <c r="AI161" s="63">
        <v>57.8</v>
      </c>
      <c r="AJ161" s="116">
        <v>0</v>
      </c>
      <c r="AK161" s="63">
        <v>0</v>
      </c>
      <c r="AL161" s="118">
        <v>0</v>
      </c>
      <c r="AM161" s="63">
        <v>1.3</v>
      </c>
      <c r="AN161" s="119">
        <v>1.4</v>
      </c>
      <c r="AO161" s="120">
        <f t="shared" si="11"/>
        <v>147.29</v>
      </c>
    </row>
    <row r="162" spans="1:41" x14ac:dyDescent="0.2">
      <c r="A162" s="167" t="s">
        <v>385</v>
      </c>
      <c r="B162" s="47" t="s">
        <v>129</v>
      </c>
      <c r="C162" s="47" t="s">
        <v>116</v>
      </c>
      <c r="D162" s="47">
        <v>7</v>
      </c>
      <c r="E162" s="139"/>
      <c r="F162" s="49"/>
      <c r="G162" s="63">
        <v>156</v>
      </c>
      <c r="H162" s="87">
        <f t="shared" si="8"/>
        <v>2</v>
      </c>
      <c r="I162" s="63">
        <v>158</v>
      </c>
      <c r="J162" s="123">
        <v>141</v>
      </c>
      <c r="K162" s="87">
        <f t="shared" si="9"/>
        <v>4</v>
      </c>
      <c r="L162" s="124">
        <v>145</v>
      </c>
      <c r="M162" s="63">
        <v>153</v>
      </c>
      <c r="N162" s="87">
        <f t="shared" si="10"/>
        <v>7</v>
      </c>
      <c r="O162" s="63">
        <v>160</v>
      </c>
      <c r="P162" s="156">
        <v>0.27</v>
      </c>
      <c r="Q162" s="144">
        <v>17</v>
      </c>
      <c r="R162" s="144"/>
      <c r="S162" s="116">
        <v>0</v>
      </c>
      <c r="T162" s="63">
        <v>0</v>
      </c>
      <c r="U162" s="63">
        <v>0</v>
      </c>
      <c r="V162" s="63">
        <v>0</v>
      </c>
      <c r="W162" s="63">
        <v>0</v>
      </c>
      <c r="X162" s="63">
        <v>0</v>
      </c>
      <c r="Y162" s="63">
        <v>0</v>
      </c>
      <c r="Z162" s="63">
        <v>0</v>
      </c>
      <c r="AA162" s="116">
        <v>0</v>
      </c>
      <c r="AB162" s="63">
        <v>0</v>
      </c>
      <c r="AC162" s="63">
        <v>0</v>
      </c>
      <c r="AD162" s="63">
        <v>0</v>
      </c>
      <c r="AE162" s="63">
        <v>71.400000000000006</v>
      </c>
      <c r="AF162" s="63">
        <v>52.1</v>
      </c>
      <c r="AG162" s="63">
        <v>507</v>
      </c>
      <c r="AH162" s="63">
        <v>4.9000000000000004</v>
      </c>
      <c r="AI162" s="63">
        <v>28.5</v>
      </c>
      <c r="AJ162" s="116">
        <v>0</v>
      </c>
      <c r="AK162" s="63">
        <v>0</v>
      </c>
      <c r="AL162" s="118">
        <v>0</v>
      </c>
      <c r="AM162" s="63">
        <v>0.8</v>
      </c>
      <c r="AN162" s="119">
        <v>0.8</v>
      </c>
      <c r="AO162" s="120">
        <f t="shared" si="11"/>
        <v>78.500000000000014</v>
      </c>
    </row>
    <row r="163" spans="1:41" x14ac:dyDescent="0.2">
      <c r="A163" s="167" t="s">
        <v>138</v>
      </c>
      <c r="B163" s="47" t="s">
        <v>127</v>
      </c>
      <c r="C163" s="47" t="s">
        <v>235</v>
      </c>
      <c r="D163" s="47">
        <v>8</v>
      </c>
      <c r="E163" s="139"/>
      <c r="F163" s="49"/>
      <c r="G163" s="63">
        <v>158</v>
      </c>
      <c r="H163" s="87">
        <f t="shared" si="8"/>
        <v>1</v>
      </c>
      <c r="I163" s="63">
        <v>159</v>
      </c>
      <c r="J163" s="123">
        <v>155</v>
      </c>
      <c r="K163" s="87">
        <f t="shared" si="9"/>
        <v>-2</v>
      </c>
      <c r="L163" s="124">
        <v>153</v>
      </c>
      <c r="M163" s="63">
        <v>152</v>
      </c>
      <c r="N163" s="87">
        <f t="shared" si="10"/>
        <v>0</v>
      </c>
      <c r="O163" s="63">
        <v>152</v>
      </c>
      <c r="P163" s="156">
        <v>0.24</v>
      </c>
      <c r="Q163" s="144">
        <v>17</v>
      </c>
      <c r="R163" s="144"/>
      <c r="S163" s="116">
        <v>380</v>
      </c>
      <c r="T163" s="63">
        <v>190</v>
      </c>
      <c r="U163" s="63">
        <v>4545</v>
      </c>
      <c r="V163" s="63">
        <v>29.1</v>
      </c>
      <c r="W163" s="63">
        <v>11.2</v>
      </c>
      <c r="X163" s="63">
        <v>0</v>
      </c>
      <c r="Y163" s="63">
        <v>33.799999999999997</v>
      </c>
      <c r="Z163" s="63">
        <v>240</v>
      </c>
      <c r="AA163" s="116">
        <v>33.6</v>
      </c>
      <c r="AB163" s="63">
        <v>123</v>
      </c>
      <c r="AC163" s="63">
        <v>1</v>
      </c>
      <c r="AD163" s="63">
        <v>6.2</v>
      </c>
      <c r="AE163" s="63">
        <v>0</v>
      </c>
      <c r="AF163" s="63">
        <v>0</v>
      </c>
      <c r="AG163" s="63">
        <v>0</v>
      </c>
      <c r="AH163" s="63">
        <v>0</v>
      </c>
      <c r="AI163" s="63">
        <v>0</v>
      </c>
      <c r="AJ163" s="116">
        <v>0</v>
      </c>
      <c r="AK163" s="63">
        <v>0</v>
      </c>
      <c r="AL163" s="118">
        <v>1</v>
      </c>
      <c r="AM163" s="63">
        <v>5.0999999999999996</v>
      </c>
      <c r="AN163" s="119">
        <v>3.1</v>
      </c>
      <c r="AO163" s="120">
        <f t="shared" si="11"/>
        <v>301.10000000000008</v>
      </c>
    </row>
    <row r="164" spans="1:41" x14ac:dyDescent="0.2">
      <c r="A164" s="167" t="s">
        <v>386</v>
      </c>
      <c r="B164" s="47" t="s">
        <v>121</v>
      </c>
      <c r="C164" s="47" t="s">
        <v>194</v>
      </c>
      <c r="D164" s="47">
        <v>14</v>
      </c>
      <c r="E164" s="139"/>
      <c r="F164" s="49"/>
      <c r="G164" s="63">
        <v>170</v>
      </c>
      <c r="H164" s="87">
        <f t="shared" si="8"/>
        <v>1</v>
      </c>
      <c r="I164" s="63">
        <v>171</v>
      </c>
      <c r="J164" s="123">
        <v>157</v>
      </c>
      <c r="K164" s="87">
        <f t="shared" si="9"/>
        <v>-2</v>
      </c>
      <c r="L164" s="124">
        <v>155</v>
      </c>
      <c r="M164" s="63">
        <v>158</v>
      </c>
      <c r="N164" s="87">
        <f t="shared" si="10"/>
        <v>-2</v>
      </c>
      <c r="O164" s="63">
        <v>156</v>
      </c>
      <c r="P164" s="156">
        <v>0.25</v>
      </c>
      <c r="Q164" s="144">
        <v>17</v>
      </c>
      <c r="R164" s="144"/>
      <c r="S164" s="116">
        <v>0</v>
      </c>
      <c r="T164" s="63">
        <v>0</v>
      </c>
      <c r="U164" s="63">
        <v>0</v>
      </c>
      <c r="V164" s="63">
        <v>0</v>
      </c>
      <c r="W164" s="63">
        <v>0</v>
      </c>
      <c r="X164" s="63">
        <v>0</v>
      </c>
      <c r="Y164" s="63">
        <v>0</v>
      </c>
      <c r="Z164" s="63">
        <v>0</v>
      </c>
      <c r="AA164" s="116">
        <v>5.6</v>
      </c>
      <c r="AB164" s="63">
        <v>40.5</v>
      </c>
      <c r="AC164" s="63">
        <v>0</v>
      </c>
      <c r="AD164" s="63">
        <v>2.2000000000000002</v>
      </c>
      <c r="AE164" s="63">
        <v>123</v>
      </c>
      <c r="AF164" s="63">
        <v>76.400000000000006</v>
      </c>
      <c r="AG164" s="63">
        <v>1024</v>
      </c>
      <c r="AH164" s="63">
        <v>4.5</v>
      </c>
      <c r="AI164" s="63">
        <v>46.1</v>
      </c>
      <c r="AJ164" s="116">
        <v>0</v>
      </c>
      <c r="AK164" s="63">
        <v>0</v>
      </c>
      <c r="AL164" s="118">
        <v>0</v>
      </c>
      <c r="AM164" s="63">
        <v>1.1000000000000001</v>
      </c>
      <c r="AN164" s="119">
        <v>1.1000000000000001</v>
      </c>
      <c r="AO164" s="120">
        <f t="shared" si="11"/>
        <v>131.25</v>
      </c>
    </row>
    <row r="165" spans="1:41" x14ac:dyDescent="0.2">
      <c r="A165" s="167" t="s">
        <v>387</v>
      </c>
      <c r="B165" s="47" t="s">
        <v>129</v>
      </c>
      <c r="C165" s="47" t="s">
        <v>197</v>
      </c>
      <c r="D165" s="47">
        <v>10</v>
      </c>
      <c r="E165" s="139"/>
      <c r="F165" s="49"/>
      <c r="G165" s="63">
        <v>133</v>
      </c>
      <c r="H165" s="87">
        <f t="shared" si="8"/>
        <v>0</v>
      </c>
      <c r="I165" s="63">
        <v>133</v>
      </c>
      <c r="J165" s="123">
        <v>151</v>
      </c>
      <c r="K165" s="87">
        <f t="shared" si="9"/>
        <v>-1</v>
      </c>
      <c r="L165" s="124">
        <v>150</v>
      </c>
      <c r="M165" s="63">
        <v>144</v>
      </c>
      <c r="N165" s="87">
        <f t="shared" si="10"/>
        <v>1</v>
      </c>
      <c r="O165" s="63">
        <v>145</v>
      </c>
      <c r="P165" s="156">
        <v>0.3</v>
      </c>
      <c r="Q165" s="144">
        <v>17</v>
      </c>
      <c r="R165" s="144"/>
      <c r="S165" s="116">
        <v>0</v>
      </c>
      <c r="T165" s="63">
        <v>0</v>
      </c>
      <c r="U165" s="63">
        <v>0</v>
      </c>
      <c r="V165" s="63">
        <v>0</v>
      </c>
      <c r="W165" s="63">
        <v>0</v>
      </c>
      <c r="X165" s="63">
        <v>0</v>
      </c>
      <c r="Y165" s="63">
        <v>0</v>
      </c>
      <c r="Z165" s="63">
        <v>0</v>
      </c>
      <c r="AA165" s="116">
        <v>0</v>
      </c>
      <c r="AB165" s="63">
        <v>0</v>
      </c>
      <c r="AC165" s="63">
        <v>0</v>
      </c>
      <c r="AD165" s="63">
        <v>0</v>
      </c>
      <c r="AE165" s="63">
        <v>78.2</v>
      </c>
      <c r="AF165" s="63">
        <v>55.5</v>
      </c>
      <c r="AG165" s="63">
        <v>572</v>
      </c>
      <c r="AH165" s="63">
        <v>4.3</v>
      </c>
      <c r="AI165" s="63">
        <v>23.1</v>
      </c>
      <c r="AJ165" s="116">
        <v>0</v>
      </c>
      <c r="AK165" s="63">
        <v>0</v>
      </c>
      <c r="AL165" s="118">
        <v>0</v>
      </c>
      <c r="AM165" s="63">
        <v>0.9</v>
      </c>
      <c r="AN165" s="119">
        <v>0</v>
      </c>
      <c r="AO165" s="120">
        <f t="shared" si="11"/>
        <v>83</v>
      </c>
    </row>
    <row r="166" spans="1:41" x14ac:dyDescent="0.2">
      <c r="A166" s="167" t="s">
        <v>388</v>
      </c>
      <c r="B166" s="47" t="s">
        <v>118</v>
      </c>
      <c r="C166" s="47" t="s">
        <v>183</v>
      </c>
      <c r="D166" s="47">
        <v>9</v>
      </c>
      <c r="E166" s="139"/>
      <c r="F166" s="49"/>
      <c r="G166" s="63">
        <v>151</v>
      </c>
      <c r="H166" s="87">
        <f t="shared" si="8"/>
        <v>-14</v>
      </c>
      <c r="I166" s="63">
        <v>137</v>
      </c>
      <c r="J166" s="123">
        <v>158</v>
      </c>
      <c r="K166" s="87">
        <f t="shared" si="9"/>
        <v>-1</v>
      </c>
      <c r="L166" s="124">
        <v>157</v>
      </c>
      <c r="M166" s="63">
        <v>164</v>
      </c>
      <c r="N166" s="87">
        <f t="shared" si="10"/>
        <v>-2</v>
      </c>
      <c r="O166" s="63">
        <v>162</v>
      </c>
      <c r="P166" s="156">
        <v>0.23</v>
      </c>
      <c r="Q166" s="144">
        <v>17</v>
      </c>
      <c r="R166" s="144"/>
      <c r="S166" s="116">
        <v>0</v>
      </c>
      <c r="T166" s="63">
        <v>0</v>
      </c>
      <c r="U166" s="63">
        <v>0</v>
      </c>
      <c r="V166" s="63">
        <v>0</v>
      </c>
      <c r="W166" s="63">
        <v>0</v>
      </c>
      <c r="X166" s="63">
        <v>0</v>
      </c>
      <c r="Y166" s="63">
        <v>0</v>
      </c>
      <c r="Z166" s="63">
        <v>0</v>
      </c>
      <c r="AA166" s="116">
        <v>93.5</v>
      </c>
      <c r="AB166" s="63">
        <v>444</v>
      </c>
      <c r="AC166" s="63">
        <v>2.7</v>
      </c>
      <c r="AD166" s="63">
        <v>39.200000000000003</v>
      </c>
      <c r="AE166" s="63">
        <v>17</v>
      </c>
      <c r="AF166" s="63">
        <v>14.1</v>
      </c>
      <c r="AG166" s="63">
        <v>120</v>
      </c>
      <c r="AH166" s="63">
        <v>0</v>
      </c>
      <c r="AI166" s="63">
        <v>5.3</v>
      </c>
      <c r="AJ166" s="116">
        <v>0</v>
      </c>
      <c r="AK166" s="63">
        <v>0</v>
      </c>
      <c r="AL166" s="118">
        <v>0</v>
      </c>
      <c r="AM166" s="63">
        <v>0.9</v>
      </c>
      <c r="AN166" s="119">
        <v>0</v>
      </c>
      <c r="AO166" s="120">
        <f t="shared" si="11"/>
        <v>72.599999999999994</v>
      </c>
    </row>
    <row r="167" spans="1:41" x14ac:dyDescent="0.2">
      <c r="A167" s="167" t="s">
        <v>389</v>
      </c>
      <c r="B167" s="47" t="s">
        <v>129</v>
      </c>
      <c r="C167" s="47" t="s">
        <v>188</v>
      </c>
      <c r="D167" s="47">
        <v>13</v>
      </c>
      <c r="E167" s="139"/>
      <c r="F167" s="49"/>
      <c r="G167" s="63">
        <v>164</v>
      </c>
      <c r="H167" s="87">
        <f t="shared" si="8"/>
        <v>1</v>
      </c>
      <c r="I167" s="63">
        <v>165</v>
      </c>
      <c r="J167" s="123">
        <v>167</v>
      </c>
      <c r="K167" s="87">
        <f t="shared" si="9"/>
        <v>2</v>
      </c>
      <c r="L167" s="124">
        <v>169</v>
      </c>
      <c r="M167" s="63">
        <v>161</v>
      </c>
      <c r="N167" s="87">
        <f t="shared" si="10"/>
        <v>9</v>
      </c>
      <c r="O167" s="63">
        <v>170</v>
      </c>
      <c r="P167" s="156">
        <v>0.17</v>
      </c>
      <c r="Q167" s="144">
        <v>17</v>
      </c>
      <c r="R167" s="144"/>
      <c r="S167" s="116">
        <v>0</v>
      </c>
      <c r="T167" s="63">
        <v>0</v>
      </c>
      <c r="U167" s="63">
        <v>0</v>
      </c>
      <c r="V167" s="63">
        <v>0</v>
      </c>
      <c r="W167" s="63">
        <v>0</v>
      </c>
      <c r="X167" s="63">
        <v>0</v>
      </c>
      <c r="Y167" s="63">
        <v>0</v>
      </c>
      <c r="Z167" s="63">
        <v>0</v>
      </c>
      <c r="AA167" s="116">
        <v>0</v>
      </c>
      <c r="AB167" s="63">
        <v>0</v>
      </c>
      <c r="AC167" s="63">
        <v>0</v>
      </c>
      <c r="AD167" s="63">
        <v>0</v>
      </c>
      <c r="AE167" s="63">
        <v>78.2</v>
      </c>
      <c r="AF167" s="63">
        <v>61</v>
      </c>
      <c r="AG167" s="63">
        <v>603</v>
      </c>
      <c r="AH167" s="63">
        <v>5.3</v>
      </c>
      <c r="AI167" s="63">
        <v>25.3</v>
      </c>
      <c r="AJ167" s="116">
        <v>0</v>
      </c>
      <c r="AK167" s="63">
        <v>0</v>
      </c>
      <c r="AL167" s="118">
        <v>0</v>
      </c>
      <c r="AM167" s="63">
        <v>1</v>
      </c>
      <c r="AN167" s="119">
        <v>0</v>
      </c>
      <c r="AO167" s="120">
        <f t="shared" si="11"/>
        <v>92.1</v>
      </c>
    </row>
    <row r="168" spans="1:41" x14ac:dyDescent="0.2">
      <c r="A168" s="167" t="s">
        <v>390</v>
      </c>
      <c r="B168" s="47" t="s">
        <v>129</v>
      </c>
      <c r="C168" s="47" t="s">
        <v>194</v>
      </c>
      <c r="D168" s="47">
        <v>14</v>
      </c>
      <c r="E168" s="139"/>
      <c r="F168" s="49"/>
      <c r="G168" s="63">
        <v>180</v>
      </c>
      <c r="H168" s="87">
        <f t="shared" si="8"/>
        <v>0</v>
      </c>
      <c r="I168" s="63">
        <v>180</v>
      </c>
      <c r="J168" s="123">
        <v>160</v>
      </c>
      <c r="K168" s="87">
        <f t="shared" si="9"/>
        <v>5</v>
      </c>
      <c r="L168" s="124">
        <v>165</v>
      </c>
      <c r="M168" s="63">
        <v>155</v>
      </c>
      <c r="N168" s="87">
        <f t="shared" si="10"/>
        <v>9</v>
      </c>
      <c r="O168" s="63">
        <v>164</v>
      </c>
      <c r="P168" s="156">
        <v>0.28000000000000003</v>
      </c>
      <c r="Q168" s="144">
        <v>17</v>
      </c>
      <c r="R168" s="144"/>
      <c r="S168" s="116">
        <v>0</v>
      </c>
      <c r="T168" s="63">
        <v>0</v>
      </c>
      <c r="U168" s="63">
        <v>0</v>
      </c>
      <c r="V168" s="63">
        <v>0</v>
      </c>
      <c r="W168" s="63">
        <v>0</v>
      </c>
      <c r="X168" s="63">
        <v>0</v>
      </c>
      <c r="Y168" s="63">
        <v>0</v>
      </c>
      <c r="Z168" s="63">
        <v>0</v>
      </c>
      <c r="AA168" s="116">
        <v>0</v>
      </c>
      <c r="AB168" s="63">
        <v>0</v>
      </c>
      <c r="AC168" s="63">
        <v>0</v>
      </c>
      <c r="AD168" s="63">
        <v>0</v>
      </c>
      <c r="AE168" s="63">
        <v>98.6</v>
      </c>
      <c r="AF168" s="63">
        <v>61.9</v>
      </c>
      <c r="AG168" s="63">
        <v>626</v>
      </c>
      <c r="AH168" s="63">
        <v>4.0999999999999996</v>
      </c>
      <c r="AI168" s="63">
        <v>26.4</v>
      </c>
      <c r="AJ168" s="116">
        <v>0</v>
      </c>
      <c r="AK168" s="63">
        <v>0</v>
      </c>
      <c r="AL168" s="118">
        <v>0</v>
      </c>
      <c r="AM168" s="63">
        <v>1</v>
      </c>
      <c r="AN168" s="119">
        <v>1</v>
      </c>
      <c r="AO168" s="120">
        <f t="shared" si="11"/>
        <v>85.2</v>
      </c>
    </row>
    <row r="169" spans="1:41" x14ac:dyDescent="0.2">
      <c r="A169" s="167" t="s">
        <v>141</v>
      </c>
      <c r="B169" s="47" t="s">
        <v>118</v>
      </c>
      <c r="C169" s="47" t="s">
        <v>19</v>
      </c>
      <c r="D169" s="47">
        <v>9</v>
      </c>
      <c r="E169" s="139" t="s">
        <v>499</v>
      </c>
      <c r="F169" s="49"/>
      <c r="G169" s="63">
        <v>136</v>
      </c>
      <c r="H169" s="87">
        <f t="shared" si="8"/>
        <v>-1</v>
      </c>
      <c r="I169" s="63">
        <v>135</v>
      </c>
      <c r="J169" s="123">
        <v>161</v>
      </c>
      <c r="K169" s="87">
        <f t="shared" si="9"/>
        <v>2</v>
      </c>
      <c r="L169" s="124">
        <v>163</v>
      </c>
      <c r="M169" s="63">
        <v>133</v>
      </c>
      <c r="N169" s="87">
        <f t="shared" si="10"/>
        <v>7</v>
      </c>
      <c r="O169" s="63">
        <v>140</v>
      </c>
      <c r="P169" s="156">
        <v>0.33</v>
      </c>
      <c r="Q169" s="144">
        <v>17</v>
      </c>
      <c r="R169" s="144"/>
      <c r="S169" s="116">
        <v>0</v>
      </c>
      <c r="T169" s="63">
        <v>0</v>
      </c>
      <c r="U169" s="63">
        <v>0</v>
      </c>
      <c r="V169" s="63">
        <v>0</v>
      </c>
      <c r="W169" s="63">
        <v>0</v>
      </c>
      <c r="X169" s="63">
        <v>0</v>
      </c>
      <c r="Y169" s="63">
        <v>0</v>
      </c>
      <c r="Z169" s="63">
        <v>0</v>
      </c>
      <c r="AA169" s="116">
        <v>47.6</v>
      </c>
      <c r="AB169" s="63">
        <v>215</v>
      </c>
      <c r="AC169" s="63">
        <v>1.5</v>
      </c>
      <c r="AD169" s="63">
        <v>27.6</v>
      </c>
      <c r="AE169" s="63">
        <v>61.2</v>
      </c>
      <c r="AF169" s="63">
        <v>61</v>
      </c>
      <c r="AG169" s="63">
        <v>488</v>
      </c>
      <c r="AH169" s="63">
        <v>1.5</v>
      </c>
      <c r="AI169" s="63">
        <v>18.3</v>
      </c>
      <c r="AJ169" s="116">
        <v>0</v>
      </c>
      <c r="AK169" s="63">
        <v>0</v>
      </c>
      <c r="AL169" s="118">
        <v>0</v>
      </c>
      <c r="AM169" s="63">
        <v>1.4</v>
      </c>
      <c r="AN169" s="119">
        <v>0</v>
      </c>
      <c r="AO169" s="120">
        <f t="shared" si="11"/>
        <v>88.3</v>
      </c>
    </row>
    <row r="170" spans="1:41" x14ac:dyDescent="0.2">
      <c r="A170" s="167" t="s">
        <v>391</v>
      </c>
      <c r="B170" s="47" t="s">
        <v>121</v>
      </c>
      <c r="C170" s="47" t="s">
        <v>182</v>
      </c>
      <c r="D170" s="47">
        <v>6</v>
      </c>
      <c r="E170" s="139"/>
      <c r="F170" s="49"/>
      <c r="G170" s="63">
        <v>172</v>
      </c>
      <c r="H170" s="87">
        <f t="shared" si="8"/>
        <v>-2</v>
      </c>
      <c r="I170" s="63">
        <v>170</v>
      </c>
      <c r="J170" s="123">
        <v>144</v>
      </c>
      <c r="K170" s="87">
        <f t="shared" si="9"/>
        <v>8</v>
      </c>
      <c r="L170" s="124">
        <v>152</v>
      </c>
      <c r="M170" s="63">
        <v>135</v>
      </c>
      <c r="N170" s="87">
        <f t="shared" si="10"/>
        <v>7</v>
      </c>
      <c r="O170" s="63">
        <v>142</v>
      </c>
      <c r="P170" s="156">
        <v>0.24</v>
      </c>
      <c r="Q170" s="144">
        <v>17</v>
      </c>
      <c r="R170" s="144"/>
      <c r="S170" s="116">
        <v>0</v>
      </c>
      <c r="T170" s="63">
        <v>0</v>
      </c>
      <c r="U170" s="63">
        <v>0</v>
      </c>
      <c r="V170" s="63">
        <v>0</v>
      </c>
      <c r="W170" s="63">
        <v>0</v>
      </c>
      <c r="X170" s="63">
        <v>0</v>
      </c>
      <c r="Y170" s="63">
        <v>0</v>
      </c>
      <c r="Z170" s="63">
        <v>0</v>
      </c>
      <c r="AA170" s="116">
        <v>1.1000000000000001</v>
      </c>
      <c r="AB170" s="63">
        <v>8.4</v>
      </c>
      <c r="AC170" s="63">
        <v>0</v>
      </c>
      <c r="AD170" s="63">
        <v>0</v>
      </c>
      <c r="AE170" s="63">
        <v>105</v>
      </c>
      <c r="AF170" s="63">
        <v>68.400000000000006</v>
      </c>
      <c r="AG170" s="63">
        <v>771</v>
      </c>
      <c r="AH170" s="63">
        <v>4.2</v>
      </c>
      <c r="AI170" s="63">
        <v>42.1</v>
      </c>
      <c r="AJ170" s="116">
        <v>0</v>
      </c>
      <c r="AK170" s="63">
        <v>0</v>
      </c>
      <c r="AL170" s="118">
        <v>0</v>
      </c>
      <c r="AM170" s="63">
        <v>1</v>
      </c>
      <c r="AN170" s="119">
        <v>1</v>
      </c>
      <c r="AO170" s="120">
        <f t="shared" si="11"/>
        <v>101.14</v>
      </c>
    </row>
    <row r="171" spans="1:41" x14ac:dyDescent="0.2">
      <c r="A171" s="167" t="s">
        <v>392</v>
      </c>
      <c r="B171" s="47" t="s">
        <v>127</v>
      </c>
      <c r="C171" s="47" t="s">
        <v>181</v>
      </c>
      <c r="D171" s="47">
        <v>14</v>
      </c>
      <c r="E171" s="139" t="s">
        <v>499</v>
      </c>
      <c r="F171" s="49"/>
      <c r="G171" s="63">
        <v>194</v>
      </c>
      <c r="H171" s="87">
        <f t="shared" si="8"/>
        <v>-3</v>
      </c>
      <c r="I171" s="63">
        <v>191</v>
      </c>
      <c r="J171" s="123">
        <v>165</v>
      </c>
      <c r="K171" s="87">
        <f t="shared" si="9"/>
        <v>2</v>
      </c>
      <c r="L171" s="124">
        <v>167</v>
      </c>
      <c r="M171" s="63">
        <v>165</v>
      </c>
      <c r="N171" s="87">
        <f t="shared" si="10"/>
        <v>4</v>
      </c>
      <c r="O171" s="63">
        <v>169</v>
      </c>
      <c r="P171" s="156">
        <v>0.18</v>
      </c>
      <c r="Q171" s="144">
        <v>17</v>
      </c>
      <c r="R171" s="144"/>
      <c r="S171" s="116">
        <v>398</v>
      </c>
      <c r="T171" s="63">
        <v>200</v>
      </c>
      <c r="U171" s="63">
        <v>4576</v>
      </c>
      <c r="V171" s="63">
        <v>30.5</v>
      </c>
      <c r="W171" s="63">
        <v>22.7</v>
      </c>
      <c r="X171" s="63">
        <v>0</v>
      </c>
      <c r="Y171" s="63">
        <v>40.4</v>
      </c>
      <c r="Z171" s="63">
        <v>284</v>
      </c>
      <c r="AA171" s="116">
        <v>60.1</v>
      </c>
      <c r="AB171" s="63">
        <v>262</v>
      </c>
      <c r="AC171" s="63">
        <v>3.4</v>
      </c>
      <c r="AD171" s="63">
        <v>16.899999999999999</v>
      </c>
      <c r="AE171" s="63">
        <v>0</v>
      </c>
      <c r="AF171" s="63">
        <v>0</v>
      </c>
      <c r="AG171" s="63">
        <v>0</v>
      </c>
      <c r="AH171" s="63">
        <v>0</v>
      </c>
      <c r="AI171" s="63">
        <v>0</v>
      </c>
      <c r="AJ171" s="116">
        <v>0</v>
      </c>
      <c r="AK171" s="63">
        <v>0</v>
      </c>
      <c r="AL171" s="118">
        <v>1.3</v>
      </c>
      <c r="AM171" s="63">
        <v>11.2</v>
      </c>
      <c r="AN171" s="119">
        <v>7.5</v>
      </c>
      <c r="AO171" s="120">
        <f t="shared" si="11"/>
        <v>316.53999999999996</v>
      </c>
    </row>
    <row r="172" spans="1:41" x14ac:dyDescent="0.2">
      <c r="A172" s="167" t="s">
        <v>140</v>
      </c>
      <c r="B172" s="47" t="s">
        <v>118</v>
      </c>
      <c r="C172" s="47" t="s">
        <v>13</v>
      </c>
      <c r="D172" s="47">
        <v>14</v>
      </c>
      <c r="E172" s="139"/>
      <c r="F172" s="49"/>
      <c r="G172" s="63">
        <v>143</v>
      </c>
      <c r="H172" s="87">
        <f t="shared" si="8"/>
        <v>3</v>
      </c>
      <c r="I172" s="63">
        <v>146</v>
      </c>
      <c r="J172" s="123">
        <v>139</v>
      </c>
      <c r="K172" s="87">
        <f t="shared" si="9"/>
        <v>3</v>
      </c>
      <c r="L172" s="124">
        <v>142</v>
      </c>
      <c r="M172" s="63">
        <v>124</v>
      </c>
      <c r="N172" s="87">
        <f t="shared" si="10"/>
        <v>5</v>
      </c>
      <c r="O172" s="63">
        <v>129</v>
      </c>
      <c r="P172" s="156">
        <v>0.27</v>
      </c>
      <c r="Q172" s="144">
        <v>17</v>
      </c>
      <c r="R172" s="144"/>
      <c r="S172" s="116">
        <v>0</v>
      </c>
      <c r="T172" s="63">
        <v>0</v>
      </c>
      <c r="U172" s="63">
        <v>0</v>
      </c>
      <c r="V172" s="63">
        <v>0</v>
      </c>
      <c r="W172" s="63">
        <v>0</v>
      </c>
      <c r="X172" s="63">
        <v>0</v>
      </c>
      <c r="Y172" s="63">
        <v>0</v>
      </c>
      <c r="Z172" s="63">
        <v>0</v>
      </c>
      <c r="AA172" s="116">
        <v>39.1</v>
      </c>
      <c r="AB172" s="63">
        <v>165</v>
      </c>
      <c r="AC172" s="63">
        <v>1.5</v>
      </c>
      <c r="AD172" s="63">
        <v>14.6</v>
      </c>
      <c r="AE172" s="63">
        <v>73.099999999999994</v>
      </c>
      <c r="AF172" s="63">
        <v>58.3</v>
      </c>
      <c r="AG172" s="63">
        <v>459</v>
      </c>
      <c r="AH172" s="63">
        <v>1.3</v>
      </c>
      <c r="AI172" s="63">
        <v>16.5</v>
      </c>
      <c r="AJ172" s="116">
        <v>0</v>
      </c>
      <c r="AK172" s="63">
        <v>0</v>
      </c>
      <c r="AL172" s="118">
        <v>0</v>
      </c>
      <c r="AM172" s="63">
        <v>1.3</v>
      </c>
      <c r="AN172" s="119">
        <v>0</v>
      </c>
      <c r="AO172" s="120">
        <f t="shared" si="11"/>
        <v>79.2</v>
      </c>
    </row>
    <row r="173" spans="1:41" x14ac:dyDescent="0.2">
      <c r="A173" s="167" t="s">
        <v>393</v>
      </c>
      <c r="B173" s="47" t="s">
        <v>121</v>
      </c>
      <c r="C173" s="47" t="s">
        <v>192</v>
      </c>
      <c r="D173" s="47">
        <v>8</v>
      </c>
      <c r="E173" s="139" t="s">
        <v>500</v>
      </c>
      <c r="F173" s="49"/>
      <c r="G173" s="63">
        <v>187</v>
      </c>
      <c r="H173" s="87">
        <f t="shared" si="8"/>
        <v>-1</v>
      </c>
      <c r="I173" s="63">
        <v>186</v>
      </c>
      <c r="J173" s="123">
        <v>169</v>
      </c>
      <c r="K173" s="87">
        <f t="shared" si="9"/>
        <v>-7</v>
      </c>
      <c r="L173" s="124">
        <v>162</v>
      </c>
      <c r="M173" s="63">
        <v>167</v>
      </c>
      <c r="N173" s="87">
        <f t="shared" si="10"/>
        <v>0</v>
      </c>
      <c r="O173" s="63">
        <v>167</v>
      </c>
      <c r="P173" s="156">
        <v>0.15</v>
      </c>
      <c r="Q173" s="144">
        <v>17</v>
      </c>
      <c r="R173" s="144"/>
      <c r="S173" s="116">
        <v>0</v>
      </c>
      <c r="T173" s="63">
        <v>0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3">
        <v>0</v>
      </c>
      <c r="AA173" s="116">
        <v>0</v>
      </c>
      <c r="AB173" s="63">
        <v>0</v>
      </c>
      <c r="AC173" s="63">
        <v>0</v>
      </c>
      <c r="AD173" s="63">
        <v>0</v>
      </c>
      <c r="AE173" s="63">
        <v>70.5</v>
      </c>
      <c r="AF173" s="63">
        <v>44.8</v>
      </c>
      <c r="AG173" s="63">
        <v>603</v>
      </c>
      <c r="AH173" s="63">
        <v>3.7</v>
      </c>
      <c r="AI173" s="63">
        <v>26.5</v>
      </c>
      <c r="AJ173" s="116">
        <v>0</v>
      </c>
      <c r="AK173" s="63">
        <v>0</v>
      </c>
      <c r="AL173" s="118">
        <v>0</v>
      </c>
      <c r="AM173" s="63">
        <v>1.7</v>
      </c>
      <c r="AN173" s="119">
        <v>0</v>
      </c>
      <c r="AO173" s="120">
        <f t="shared" si="11"/>
        <v>82.5</v>
      </c>
    </row>
    <row r="174" spans="1:41" x14ac:dyDescent="0.2">
      <c r="A174" s="167" t="s">
        <v>394</v>
      </c>
      <c r="B174" s="47" t="s">
        <v>118</v>
      </c>
      <c r="C174" s="47" t="s">
        <v>197</v>
      </c>
      <c r="D174" s="47">
        <v>10</v>
      </c>
      <c r="E174" s="139" t="s">
        <v>502</v>
      </c>
      <c r="F174" s="49"/>
      <c r="G174" s="63">
        <v>184</v>
      </c>
      <c r="H174" s="87">
        <f t="shared" si="8"/>
        <v>-2</v>
      </c>
      <c r="I174" s="63">
        <v>182</v>
      </c>
      <c r="J174" s="123">
        <v>199</v>
      </c>
      <c r="K174" s="87">
        <f t="shared" si="9"/>
        <v>-21</v>
      </c>
      <c r="L174" s="124">
        <v>178</v>
      </c>
      <c r="M174" s="63">
        <v>181</v>
      </c>
      <c r="N174" s="87">
        <f t="shared" si="10"/>
        <v>-24</v>
      </c>
      <c r="O174" s="63">
        <v>157</v>
      </c>
      <c r="P174" s="156">
        <v>0.12</v>
      </c>
      <c r="Q174" s="144">
        <v>17</v>
      </c>
      <c r="R174" s="144"/>
      <c r="S174" s="116">
        <v>0</v>
      </c>
      <c r="T174" s="63">
        <v>0</v>
      </c>
      <c r="U174" s="63">
        <v>0</v>
      </c>
      <c r="V174" s="63">
        <v>0</v>
      </c>
      <c r="W174" s="63">
        <v>0</v>
      </c>
      <c r="X174" s="63">
        <v>0</v>
      </c>
      <c r="Y174" s="63">
        <v>0</v>
      </c>
      <c r="Z174" s="63">
        <v>0</v>
      </c>
      <c r="AA174" s="116">
        <v>56</v>
      </c>
      <c r="AB174" s="63">
        <v>218</v>
      </c>
      <c r="AC174" s="63">
        <v>2.4</v>
      </c>
      <c r="AD174" s="63">
        <v>19</v>
      </c>
      <c r="AE174" s="63">
        <v>56</v>
      </c>
      <c r="AF174" s="63">
        <v>42.7</v>
      </c>
      <c r="AG174" s="63">
        <v>382</v>
      </c>
      <c r="AH174" s="63">
        <v>4.7</v>
      </c>
      <c r="AI174" s="63">
        <v>19</v>
      </c>
      <c r="AJ174" s="116">
        <v>0</v>
      </c>
      <c r="AK174" s="63">
        <v>0</v>
      </c>
      <c r="AL174" s="118">
        <v>0</v>
      </c>
      <c r="AM174" s="63">
        <v>2.4</v>
      </c>
      <c r="AN174" s="119">
        <v>0</v>
      </c>
      <c r="AO174" s="120">
        <f t="shared" si="11"/>
        <v>102.60000000000001</v>
      </c>
    </row>
    <row r="175" spans="1:41" x14ac:dyDescent="0.2">
      <c r="A175" s="167" t="s">
        <v>395</v>
      </c>
      <c r="B175" s="47" t="s">
        <v>129</v>
      </c>
      <c r="C175" s="47" t="s">
        <v>186</v>
      </c>
      <c r="D175" s="47">
        <v>7</v>
      </c>
      <c r="E175" s="139"/>
      <c r="F175" s="49"/>
      <c r="G175" s="63">
        <v>162</v>
      </c>
      <c r="H175" s="87">
        <f t="shared" si="8"/>
        <v>-1</v>
      </c>
      <c r="I175" s="63">
        <v>161</v>
      </c>
      <c r="J175" s="123">
        <v>146</v>
      </c>
      <c r="K175" s="87">
        <f t="shared" si="9"/>
        <v>3</v>
      </c>
      <c r="L175" s="124">
        <v>149</v>
      </c>
      <c r="M175" s="63">
        <v>150</v>
      </c>
      <c r="N175" s="87">
        <f t="shared" si="10"/>
        <v>0</v>
      </c>
      <c r="O175" s="63">
        <v>150</v>
      </c>
      <c r="P175" s="156">
        <v>0.17</v>
      </c>
      <c r="Q175" s="144">
        <v>17</v>
      </c>
      <c r="R175" s="144"/>
      <c r="S175" s="116">
        <v>0</v>
      </c>
      <c r="T175" s="63">
        <v>0</v>
      </c>
      <c r="U175" s="63">
        <v>0</v>
      </c>
      <c r="V175" s="63">
        <v>0</v>
      </c>
      <c r="W175" s="63">
        <v>0</v>
      </c>
      <c r="X175" s="63">
        <v>0</v>
      </c>
      <c r="Y175" s="63">
        <v>0</v>
      </c>
      <c r="Z175" s="63">
        <v>0</v>
      </c>
      <c r="AA175" s="116">
        <v>0</v>
      </c>
      <c r="AB175" s="63">
        <v>0</v>
      </c>
      <c r="AC175" s="63">
        <v>0</v>
      </c>
      <c r="AD175" s="63">
        <v>0</v>
      </c>
      <c r="AE175" s="63">
        <v>91.8</v>
      </c>
      <c r="AF175" s="63">
        <v>61.5</v>
      </c>
      <c r="AG175" s="63">
        <v>637</v>
      </c>
      <c r="AH175" s="63">
        <v>4.3</v>
      </c>
      <c r="AI175" s="63">
        <v>25.9</v>
      </c>
      <c r="AJ175" s="116">
        <v>0</v>
      </c>
      <c r="AK175" s="63">
        <v>0</v>
      </c>
      <c r="AL175" s="118">
        <v>0</v>
      </c>
      <c r="AM175" s="63">
        <v>1</v>
      </c>
      <c r="AN175" s="119">
        <v>0</v>
      </c>
      <c r="AO175" s="120">
        <f t="shared" si="11"/>
        <v>89.5</v>
      </c>
    </row>
    <row r="176" spans="1:41" x14ac:dyDescent="0.2">
      <c r="A176" s="167" t="s">
        <v>249</v>
      </c>
      <c r="B176" s="47" t="s">
        <v>118</v>
      </c>
      <c r="C176" s="47" t="s">
        <v>13</v>
      </c>
      <c r="D176" s="47">
        <v>14</v>
      </c>
      <c r="E176" s="139"/>
      <c r="F176" s="49"/>
      <c r="G176" s="63">
        <v>175</v>
      </c>
      <c r="H176" s="87">
        <f t="shared" si="8"/>
        <v>-2</v>
      </c>
      <c r="I176" s="63">
        <v>173</v>
      </c>
      <c r="J176" s="123">
        <v>183</v>
      </c>
      <c r="K176" s="87">
        <f t="shared" si="9"/>
        <v>16</v>
      </c>
      <c r="L176" s="124">
        <v>199</v>
      </c>
      <c r="M176" s="63">
        <v>188</v>
      </c>
      <c r="N176" s="87">
        <f t="shared" si="10"/>
        <v>13</v>
      </c>
      <c r="O176" s="63">
        <v>201</v>
      </c>
      <c r="P176" s="156">
        <v>0.24</v>
      </c>
      <c r="Q176" s="144">
        <v>17</v>
      </c>
      <c r="R176" s="144"/>
      <c r="S176" s="116">
        <v>0</v>
      </c>
      <c r="T176" s="63">
        <v>0</v>
      </c>
      <c r="U176" s="63">
        <v>0</v>
      </c>
      <c r="V176" s="63">
        <v>0</v>
      </c>
      <c r="W176" s="63">
        <v>0</v>
      </c>
      <c r="X176" s="63">
        <v>0</v>
      </c>
      <c r="Y176" s="63">
        <v>0</v>
      </c>
      <c r="Z176" s="63">
        <v>0</v>
      </c>
      <c r="AA176" s="116">
        <v>114</v>
      </c>
      <c r="AB176" s="63">
        <v>466</v>
      </c>
      <c r="AC176" s="63">
        <v>3.6</v>
      </c>
      <c r="AD176" s="63">
        <v>41.1</v>
      </c>
      <c r="AE176" s="63">
        <v>25.5</v>
      </c>
      <c r="AF176" s="63">
        <v>21.8</v>
      </c>
      <c r="AG176" s="63">
        <v>119</v>
      </c>
      <c r="AH176" s="63">
        <v>0</v>
      </c>
      <c r="AI176" s="63">
        <v>1</v>
      </c>
      <c r="AJ176" s="116">
        <v>0</v>
      </c>
      <c r="AK176" s="63">
        <v>0</v>
      </c>
      <c r="AL176" s="118">
        <v>0</v>
      </c>
      <c r="AM176" s="63">
        <v>0</v>
      </c>
      <c r="AN176" s="119">
        <v>0</v>
      </c>
      <c r="AO176" s="120">
        <f t="shared" si="11"/>
        <v>80.100000000000009</v>
      </c>
    </row>
    <row r="177" spans="1:41" x14ac:dyDescent="0.2">
      <c r="A177" s="167" t="s">
        <v>396</v>
      </c>
      <c r="B177" s="47" t="s">
        <v>127</v>
      </c>
      <c r="C177" s="47" t="s">
        <v>12</v>
      </c>
      <c r="D177" s="47">
        <v>6</v>
      </c>
      <c r="E177" s="139"/>
      <c r="F177" s="49"/>
      <c r="G177" s="63">
        <v>235</v>
      </c>
      <c r="H177" s="87">
        <f t="shared" si="8"/>
        <v>3</v>
      </c>
      <c r="I177" s="63">
        <v>238</v>
      </c>
      <c r="J177" s="123">
        <v>170</v>
      </c>
      <c r="K177" s="87">
        <f t="shared" si="9"/>
        <v>2</v>
      </c>
      <c r="L177" s="124">
        <v>172</v>
      </c>
      <c r="M177" s="63">
        <v>169</v>
      </c>
      <c r="N177" s="87">
        <f t="shared" si="10"/>
        <v>3</v>
      </c>
      <c r="O177" s="63">
        <v>172</v>
      </c>
      <c r="P177" s="156">
        <v>0.18</v>
      </c>
      <c r="Q177" s="144">
        <v>17</v>
      </c>
      <c r="R177" s="144"/>
      <c r="S177" s="116">
        <v>383</v>
      </c>
      <c r="T177" s="63">
        <v>256</v>
      </c>
      <c r="U177" s="63">
        <v>4166</v>
      </c>
      <c r="V177" s="63">
        <v>25.6</v>
      </c>
      <c r="W177" s="63">
        <v>11.4</v>
      </c>
      <c r="X177" s="63">
        <v>0</v>
      </c>
      <c r="Y177" s="63">
        <v>40.1</v>
      </c>
      <c r="Z177" s="63">
        <v>251</v>
      </c>
      <c r="AA177" s="116">
        <v>51</v>
      </c>
      <c r="AB177" s="63">
        <v>260</v>
      </c>
      <c r="AC177" s="63">
        <v>4.2</v>
      </c>
      <c r="AD177" s="63">
        <v>12.9</v>
      </c>
      <c r="AE177" s="63">
        <v>0</v>
      </c>
      <c r="AF177" s="63">
        <v>0</v>
      </c>
      <c r="AG177" s="63">
        <v>0</v>
      </c>
      <c r="AH177" s="63">
        <v>0</v>
      </c>
      <c r="AI177" s="63">
        <v>0</v>
      </c>
      <c r="AJ177" s="116">
        <v>0</v>
      </c>
      <c r="AK177" s="63">
        <v>0</v>
      </c>
      <c r="AL177" s="118">
        <v>0</v>
      </c>
      <c r="AM177" s="63">
        <v>0</v>
      </c>
      <c r="AN177" s="119">
        <v>0</v>
      </c>
      <c r="AO177" s="120">
        <f t="shared" si="11"/>
        <v>308.83999999999997</v>
      </c>
    </row>
    <row r="178" spans="1:41" x14ac:dyDescent="0.2">
      <c r="A178" s="167" t="s">
        <v>397</v>
      </c>
      <c r="B178" s="47" t="s">
        <v>121</v>
      </c>
      <c r="C178" s="47" t="s">
        <v>193</v>
      </c>
      <c r="D178" s="47">
        <v>12</v>
      </c>
      <c r="E178" s="139"/>
      <c r="F178" s="49"/>
      <c r="G178" s="63">
        <v>215</v>
      </c>
      <c r="H178" s="87">
        <f t="shared" si="8"/>
        <v>-2</v>
      </c>
      <c r="I178" s="63">
        <v>213</v>
      </c>
      <c r="J178" s="123">
        <v>177</v>
      </c>
      <c r="K178" s="87">
        <f t="shared" si="9"/>
        <v>-2</v>
      </c>
      <c r="L178" s="124">
        <v>175</v>
      </c>
      <c r="M178" s="63">
        <v>182</v>
      </c>
      <c r="N178" s="87">
        <f t="shared" si="10"/>
        <v>-4</v>
      </c>
      <c r="O178" s="63">
        <v>178</v>
      </c>
      <c r="P178" s="156">
        <v>0.13</v>
      </c>
      <c r="Q178" s="144">
        <v>17</v>
      </c>
      <c r="R178" s="144"/>
      <c r="S178" s="116">
        <v>0</v>
      </c>
      <c r="T178" s="63">
        <v>0</v>
      </c>
      <c r="U178" s="63">
        <v>0</v>
      </c>
      <c r="V178" s="63">
        <v>0</v>
      </c>
      <c r="W178" s="63">
        <v>0</v>
      </c>
      <c r="X178" s="63">
        <v>0</v>
      </c>
      <c r="Y178" s="63">
        <v>0</v>
      </c>
      <c r="Z178" s="63">
        <v>0</v>
      </c>
      <c r="AA178" s="116">
        <v>2.2999999999999998</v>
      </c>
      <c r="AB178" s="63">
        <v>12.6</v>
      </c>
      <c r="AC178" s="63">
        <v>0</v>
      </c>
      <c r="AD178" s="63">
        <v>1.1000000000000001</v>
      </c>
      <c r="AE178" s="63">
        <v>103</v>
      </c>
      <c r="AF178" s="63">
        <v>67.7</v>
      </c>
      <c r="AG178" s="63">
        <v>833</v>
      </c>
      <c r="AH178" s="63">
        <v>6.9</v>
      </c>
      <c r="AI178" s="63">
        <v>39</v>
      </c>
      <c r="AJ178" s="116">
        <v>146</v>
      </c>
      <c r="AK178" s="63">
        <v>0</v>
      </c>
      <c r="AL178" s="118">
        <v>0</v>
      </c>
      <c r="AM178" s="63">
        <v>1.1000000000000001</v>
      </c>
      <c r="AN178" s="119">
        <v>1.1000000000000001</v>
      </c>
      <c r="AO178" s="120">
        <f t="shared" si="11"/>
        <v>123.76</v>
      </c>
    </row>
    <row r="179" spans="1:41" x14ac:dyDescent="0.2">
      <c r="A179" s="167" t="s">
        <v>398</v>
      </c>
      <c r="B179" s="47" t="s">
        <v>121</v>
      </c>
      <c r="C179" s="47" t="s">
        <v>190</v>
      </c>
      <c r="D179" s="47">
        <v>7</v>
      </c>
      <c r="E179" s="139"/>
      <c r="F179" s="49"/>
      <c r="G179" s="63">
        <v>176</v>
      </c>
      <c r="H179" s="87">
        <f t="shared" si="8"/>
        <v>2</v>
      </c>
      <c r="I179" s="63">
        <v>178</v>
      </c>
      <c r="J179" s="123">
        <v>171</v>
      </c>
      <c r="K179" s="87">
        <f t="shared" si="9"/>
        <v>-7</v>
      </c>
      <c r="L179" s="124">
        <v>164</v>
      </c>
      <c r="M179" s="63">
        <v>168</v>
      </c>
      <c r="N179" s="87">
        <f t="shared" si="10"/>
        <v>0</v>
      </c>
      <c r="O179" s="63">
        <v>168</v>
      </c>
      <c r="P179" s="156">
        <v>0.19</v>
      </c>
      <c r="Q179" s="144">
        <v>17</v>
      </c>
      <c r="R179" s="144"/>
      <c r="S179" s="116">
        <v>0</v>
      </c>
      <c r="T179" s="63">
        <v>0</v>
      </c>
      <c r="U179" s="63">
        <v>0</v>
      </c>
      <c r="V179" s="63">
        <v>0</v>
      </c>
      <c r="W179" s="63">
        <v>0</v>
      </c>
      <c r="X179" s="63">
        <v>0</v>
      </c>
      <c r="Y179" s="63">
        <v>0</v>
      </c>
      <c r="Z179" s="63">
        <v>0</v>
      </c>
      <c r="AA179" s="116">
        <v>1.1000000000000001</v>
      </c>
      <c r="AB179" s="63">
        <v>9.8000000000000007</v>
      </c>
      <c r="AC179" s="63">
        <v>0</v>
      </c>
      <c r="AD179" s="63">
        <v>0</v>
      </c>
      <c r="AE179" s="63">
        <v>86.7</v>
      </c>
      <c r="AF179" s="63">
        <v>60</v>
      </c>
      <c r="AG179" s="63">
        <v>794</v>
      </c>
      <c r="AH179" s="63">
        <v>5.4</v>
      </c>
      <c r="AI179" s="63">
        <v>33.799999999999997</v>
      </c>
      <c r="AJ179" s="116">
        <v>0</v>
      </c>
      <c r="AK179" s="63">
        <v>0</v>
      </c>
      <c r="AL179" s="118">
        <v>0</v>
      </c>
      <c r="AM179" s="63">
        <v>1</v>
      </c>
      <c r="AN179" s="119">
        <v>0</v>
      </c>
      <c r="AO179" s="120">
        <f t="shared" si="11"/>
        <v>112.78000000000002</v>
      </c>
    </row>
    <row r="180" spans="1:41" x14ac:dyDescent="0.2">
      <c r="A180" s="167" t="s">
        <v>399</v>
      </c>
      <c r="B180" s="47" t="s">
        <v>118</v>
      </c>
      <c r="C180" s="47" t="s">
        <v>12</v>
      </c>
      <c r="D180" s="47">
        <v>6</v>
      </c>
      <c r="E180" s="139"/>
      <c r="F180" s="49"/>
      <c r="G180" s="63">
        <v>166</v>
      </c>
      <c r="H180" s="87">
        <f t="shared" si="8"/>
        <v>1</v>
      </c>
      <c r="I180" s="63">
        <v>167</v>
      </c>
      <c r="J180" s="123">
        <v>148</v>
      </c>
      <c r="K180" s="87">
        <f t="shared" si="9"/>
        <v>-4</v>
      </c>
      <c r="L180" s="124">
        <v>144</v>
      </c>
      <c r="M180" s="63">
        <v>154</v>
      </c>
      <c r="N180" s="87">
        <f t="shared" si="10"/>
        <v>5</v>
      </c>
      <c r="O180" s="63">
        <v>159</v>
      </c>
      <c r="P180" s="156">
        <v>0.2</v>
      </c>
      <c r="Q180" s="144">
        <v>17</v>
      </c>
      <c r="R180" s="144"/>
      <c r="S180" s="116">
        <v>0</v>
      </c>
      <c r="T180" s="63">
        <v>0</v>
      </c>
      <c r="U180" s="63">
        <v>0</v>
      </c>
      <c r="V180" s="63">
        <v>0</v>
      </c>
      <c r="W180" s="63">
        <v>0</v>
      </c>
      <c r="X180" s="63">
        <v>0</v>
      </c>
      <c r="Y180" s="63">
        <v>0</v>
      </c>
      <c r="Z180" s="63">
        <v>0</v>
      </c>
      <c r="AA180" s="116">
        <v>158</v>
      </c>
      <c r="AB180" s="63">
        <v>673</v>
      </c>
      <c r="AC180" s="63">
        <v>4</v>
      </c>
      <c r="AD180" s="63">
        <v>52.3</v>
      </c>
      <c r="AE180" s="63">
        <v>17</v>
      </c>
      <c r="AF180" s="63">
        <v>12.9</v>
      </c>
      <c r="AG180" s="63">
        <v>95.2</v>
      </c>
      <c r="AH180" s="63">
        <v>0</v>
      </c>
      <c r="AI180" s="63">
        <v>2.6</v>
      </c>
      <c r="AJ180" s="116">
        <v>0</v>
      </c>
      <c r="AK180" s="63">
        <v>0</v>
      </c>
      <c r="AL180" s="118">
        <v>0</v>
      </c>
      <c r="AM180" s="63">
        <v>0</v>
      </c>
      <c r="AN180" s="119">
        <v>0</v>
      </c>
      <c r="AO180" s="120">
        <f t="shared" si="11"/>
        <v>100.82</v>
      </c>
    </row>
    <row r="181" spans="1:41" x14ac:dyDescent="0.2">
      <c r="A181" s="167" t="s">
        <v>400</v>
      </c>
      <c r="B181" s="47" t="s">
        <v>127</v>
      </c>
      <c r="C181" s="47" t="s">
        <v>187</v>
      </c>
      <c r="D181" s="47">
        <v>13</v>
      </c>
      <c r="E181" s="139"/>
      <c r="F181" s="49"/>
      <c r="G181" s="63">
        <v>178</v>
      </c>
      <c r="H181" s="87">
        <f t="shared" si="8"/>
        <v>1</v>
      </c>
      <c r="I181" s="63">
        <v>179</v>
      </c>
      <c r="J181" s="123">
        <v>168</v>
      </c>
      <c r="K181" s="87">
        <f t="shared" si="9"/>
        <v>2</v>
      </c>
      <c r="L181" s="124">
        <v>170</v>
      </c>
      <c r="M181" s="63">
        <v>166</v>
      </c>
      <c r="N181" s="87">
        <f t="shared" si="10"/>
        <v>5</v>
      </c>
      <c r="O181" s="63">
        <v>171</v>
      </c>
      <c r="P181" s="156">
        <v>0.15</v>
      </c>
      <c r="Q181" s="144">
        <v>17</v>
      </c>
      <c r="R181" s="144"/>
      <c r="S181" s="116">
        <v>381</v>
      </c>
      <c r="T181" s="63">
        <v>215</v>
      </c>
      <c r="U181" s="63">
        <v>4596</v>
      </c>
      <c r="V181" s="63">
        <v>29.5</v>
      </c>
      <c r="W181" s="63">
        <v>15.7</v>
      </c>
      <c r="X181" s="63">
        <v>0</v>
      </c>
      <c r="Y181" s="63">
        <v>37.9</v>
      </c>
      <c r="Z181" s="63">
        <v>255</v>
      </c>
      <c r="AA181" s="116">
        <v>51</v>
      </c>
      <c r="AB181" s="63">
        <v>239</v>
      </c>
      <c r="AC181" s="63">
        <v>1.1000000000000001</v>
      </c>
      <c r="AD181" s="63">
        <v>11.9</v>
      </c>
      <c r="AE181" s="63">
        <v>0</v>
      </c>
      <c r="AF181" s="63">
        <v>0</v>
      </c>
      <c r="AG181" s="63">
        <v>0</v>
      </c>
      <c r="AH181" s="63">
        <v>0</v>
      </c>
      <c r="AI181" s="63">
        <v>0</v>
      </c>
      <c r="AJ181" s="116">
        <v>0</v>
      </c>
      <c r="AK181" s="63">
        <v>0</v>
      </c>
      <c r="AL181" s="118">
        <v>1.1000000000000001</v>
      </c>
      <c r="AM181" s="63">
        <v>10.6</v>
      </c>
      <c r="AN181" s="119">
        <v>4.2</v>
      </c>
      <c r="AO181" s="120">
        <f t="shared" si="11"/>
        <v>310.44000000000005</v>
      </c>
    </row>
    <row r="182" spans="1:41" x14ac:dyDescent="0.2">
      <c r="A182" s="167" t="s">
        <v>401</v>
      </c>
      <c r="B182" s="47" t="s">
        <v>121</v>
      </c>
      <c r="C182" s="47" t="s">
        <v>193</v>
      </c>
      <c r="D182" s="47">
        <v>12</v>
      </c>
      <c r="E182" s="139"/>
      <c r="F182" s="49"/>
      <c r="G182" s="63">
        <v>243</v>
      </c>
      <c r="H182" s="87">
        <f t="shared" si="8"/>
        <v>-4</v>
      </c>
      <c r="I182" s="63">
        <v>239</v>
      </c>
      <c r="J182" s="123">
        <v>188</v>
      </c>
      <c r="K182" s="87">
        <f t="shared" si="9"/>
        <v>2</v>
      </c>
      <c r="L182" s="124">
        <v>190</v>
      </c>
      <c r="M182" s="63">
        <v>187</v>
      </c>
      <c r="N182" s="87">
        <f t="shared" si="10"/>
        <v>4</v>
      </c>
      <c r="O182" s="63">
        <v>191</v>
      </c>
      <c r="P182" s="156">
        <v>0.17</v>
      </c>
      <c r="Q182" s="144">
        <v>17</v>
      </c>
      <c r="R182" s="144"/>
      <c r="S182" s="116">
        <v>0</v>
      </c>
      <c r="T182" s="63">
        <v>0</v>
      </c>
      <c r="U182" s="63">
        <v>0</v>
      </c>
      <c r="V182" s="63">
        <v>0</v>
      </c>
      <c r="W182" s="63">
        <v>0</v>
      </c>
      <c r="X182" s="63">
        <v>0</v>
      </c>
      <c r="Y182" s="63">
        <v>0</v>
      </c>
      <c r="Z182" s="63">
        <v>0</v>
      </c>
      <c r="AA182" s="116">
        <v>0</v>
      </c>
      <c r="AB182" s="63">
        <v>0</v>
      </c>
      <c r="AC182" s="63">
        <v>0</v>
      </c>
      <c r="AD182" s="63">
        <v>0</v>
      </c>
      <c r="AE182" s="63">
        <v>119</v>
      </c>
      <c r="AF182" s="63">
        <v>75.8</v>
      </c>
      <c r="AG182" s="63">
        <v>825</v>
      </c>
      <c r="AH182" s="63">
        <v>4.5</v>
      </c>
      <c r="AI182" s="63">
        <v>46.1</v>
      </c>
      <c r="AJ182" s="116">
        <v>0</v>
      </c>
      <c r="AK182" s="63">
        <v>0</v>
      </c>
      <c r="AL182" s="118">
        <v>0</v>
      </c>
      <c r="AM182" s="63">
        <v>1.4</v>
      </c>
      <c r="AN182" s="119">
        <v>0</v>
      </c>
      <c r="AO182" s="120">
        <f t="shared" si="11"/>
        <v>109.5</v>
      </c>
    </row>
    <row r="183" spans="1:41" x14ac:dyDescent="0.2">
      <c r="A183" s="167" t="s">
        <v>402</v>
      </c>
      <c r="B183" s="47" t="s">
        <v>121</v>
      </c>
      <c r="C183" s="47" t="s">
        <v>193</v>
      </c>
      <c r="D183" s="47">
        <v>12</v>
      </c>
      <c r="E183" s="139"/>
      <c r="F183" s="49"/>
      <c r="G183" s="63">
        <v>191</v>
      </c>
      <c r="H183" s="87">
        <f t="shared" si="8"/>
        <v>1</v>
      </c>
      <c r="I183" s="63">
        <v>192</v>
      </c>
      <c r="J183" s="123">
        <v>172</v>
      </c>
      <c r="K183" s="87">
        <f t="shared" si="9"/>
        <v>2</v>
      </c>
      <c r="L183" s="124">
        <v>174</v>
      </c>
      <c r="M183" s="63">
        <v>162</v>
      </c>
      <c r="N183" s="87">
        <f t="shared" si="10"/>
        <v>4</v>
      </c>
      <c r="O183" s="63">
        <v>166</v>
      </c>
      <c r="P183" s="156">
        <v>0.17</v>
      </c>
      <c r="Q183" s="144">
        <v>17</v>
      </c>
      <c r="R183" s="144"/>
      <c r="S183" s="116">
        <v>0</v>
      </c>
      <c r="T183" s="63">
        <v>0</v>
      </c>
      <c r="U183" s="63">
        <v>0</v>
      </c>
      <c r="V183" s="63">
        <v>0</v>
      </c>
      <c r="W183" s="63">
        <v>0</v>
      </c>
      <c r="X183" s="63">
        <v>0</v>
      </c>
      <c r="Y183" s="63">
        <v>0</v>
      </c>
      <c r="Z183" s="63">
        <v>0</v>
      </c>
      <c r="AA183" s="116">
        <v>20.100000000000001</v>
      </c>
      <c r="AB183" s="63">
        <v>110</v>
      </c>
      <c r="AC183" s="63">
        <v>1</v>
      </c>
      <c r="AD183" s="63">
        <v>0</v>
      </c>
      <c r="AE183" s="63">
        <v>87</v>
      </c>
      <c r="AF183" s="63">
        <v>56.6</v>
      </c>
      <c r="AG183" s="63">
        <v>701</v>
      </c>
      <c r="AH183" s="63">
        <v>4.8</v>
      </c>
      <c r="AI183" s="63">
        <v>32.6</v>
      </c>
      <c r="AJ183" s="116">
        <v>561</v>
      </c>
      <c r="AK183" s="63">
        <v>1.2</v>
      </c>
      <c r="AL183" s="118">
        <v>0</v>
      </c>
      <c r="AM183" s="63">
        <v>0.9</v>
      </c>
      <c r="AN183" s="119">
        <v>0</v>
      </c>
      <c r="AO183" s="120">
        <f t="shared" si="11"/>
        <v>123.1</v>
      </c>
    </row>
    <row r="184" spans="1:41" x14ac:dyDescent="0.2">
      <c r="A184" s="167" t="s">
        <v>139</v>
      </c>
      <c r="B184" s="47" t="s">
        <v>121</v>
      </c>
      <c r="C184" s="47" t="s">
        <v>268</v>
      </c>
      <c r="D184" s="47">
        <v>8</v>
      </c>
      <c r="E184" s="139" t="s">
        <v>504</v>
      </c>
      <c r="F184" s="49"/>
      <c r="G184" s="63">
        <v>190</v>
      </c>
      <c r="H184" s="87">
        <f t="shared" si="8"/>
        <v>0</v>
      </c>
      <c r="I184" s="63">
        <v>190</v>
      </c>
      <c r="J184" s="123">
        <v>211</v>
      </c>
      <c r="K184" s="87">
        <f t="shared" si="9"/>
        <v>289</v>
      </c>
      <c r="L184" s="124">
        <v>500</v>
      </c>
      <c r="M184" s="63">
        <v>212</v>
      </c>
      <c r="N184" s="87">
        <f t="shared" si="10"/>
        <v>288</v>
      </c>
      <c r="O184" s="63">
        <v>500</v>
      </c>
      <c r="P184" s="156">
        <v>0.08</v>
      </c>
      <c r="Q184" s="144">
        <v>0</v>
      </c>
      <c r="R184" s="144"/>
      <c r="S184" s="116">
        <v>0</v>
      </c>
      <c r="T184" s="63">
        <v>0</v>
      </c>
      <c r="U184" s="63">
        <v>0</v>
      </c>
      <c r="V184" s="63">
        <v>0</v>
      </c>
      <c r="W184" s="63">
        <v>0</v>
      </c>
      <c r="X184" s="63">
        <v>0</v>
      </c>
      <c r="Y184" s="63">
        <v>0</v>
      </c>
      <c r="Z184" s="63">
        <v>0</v>
      </c>
      <c r="AA184" s="116">
        <v>0</v>
      </c>
      <c r="AB184" s="63">
        <v>0</v>
      </c>
      <c r="AC184" s="63">
        <v>0</v>
      </c>
      <c r="AD184" s="63">
        <v>0</v>
      </c>
      <c r="AE184" s="63">
        <v>0</v>
      </c>
      <c r="AF184" s="63">
        <v>0</v>
      </c>
      <c r="AG184" s="63">
        <v>0</v>
      </c>
      <c r="AH184" s="63">
        <v>0</v>
      </c>
      <c r="AI184" s="63">
        <v>0</v>
      </c>
      <c r="AJ184" s="116">
        <v>0</v>
      </c>
      <c r="AK184" s="63">
        <v>0</v>
      </c>
      <c r="AL184" s="118">
        <v>0</v>
      </c>
      <c r="AM184" s="63">
        <v>0</v>
      </c>
      <c r="AN184" s="119">
        <v>0</v>
      </c>
      <c r="AO184" s="120">
        <f t="shared" si="11"/>
        <v>0</v>
      </c>
    </row>
    <row r="185" spans="1:41" x14ac:dyDescent="0.2">
      <c r="A185" s="167" t="s">
        <v>145</v>
      </c>
      <c r="B185" s="47" t="s">
        <v>118</v>
      </c>
      <c r="C185" s="47" t="s">
        <v>16</v>
      </c>
      <c r="D185" s="47">
        <v>12</v>
      </c>
      <c r="E185" s="139" t="s">
        <v>499</v>
      </c>
      <c r="F185" s="49"/>
      <c r="G185" s="63">
        <v>174</v>
      </c>
      <c r="H185" s="87">
        <f t="shared" si="8"/>
        <v>0</v>
      </c>
      <c r="I185" s="63">
        <v>174</v>
      </c>
      <c r="J185" s="123">
        <v>180</v>
      </c>
      <c r="K185" s="87">
        <f t="shared" si="9"/>
        <v>5</v>
      </c>
      <c r="L185" s="124">
        <v>185</v>
      </c>
      <c r="M185" s="63">
        <v>176</v>
      </c>
      <c r="N185" s="87">
        <f t="shared" si="10"/>
        <v>4</v>
      </c>
      <c r="O185" s="63">
        <v>180</v>
      </c>
      <c r="P185" s="156">
        <v>0.16</v>
      </c>
      <c r="Q185" s="144">
        <v>17</v>
      </c>
      <c r="R185" s="144"/>
      <c r="S185" s="116">
        <v>0</v>
      </c>
      <c r="T185" s="63">
        <v>0</v>
      </c>
      <c r="U185" s="63">
        <v>0</v>
      </c>
      <c r="V185" s="63">
        <v>0</v>
      </c>
      <c r="W185" s="63">
        <v>0</v>
      </c>
      <c r="X185" s="63">
        <v>0</v>
      </c>
      <c r="Y185" s="63">
        <v>0</v>
      </c>
      <c r="Z185" s="63">
        <v>0</v>
      </c>
      <c r="AA185" s="116">
        <v>126</v>
      </c>
      <c r="AB185" s="63">
        <v>606</v>
      </c>
      <c r="AC185" s="63">
        <v>1.2</v>
      </c>
      <c r="AD185" s="63">
        <v>46.7</v>
      </c>
      <c r="AE185" s="63">
        <v>47.6</v>
      </c>
      <c r="AF185" s="63">
        <v>44.9</v>
      </c>
      <c r="AG185" s="63">
        <v>257</v>
      </c>
      <c r="AH185" s="63">
        <v>0</v>
      </c>
      <c r="AI185" s="63">
        <v>16.100000000000001</v>
      </c>
      <c r="AJ185" s="116">
        <v>0</v>
      </c>
      <c r="AK185" s="63">
        <v>0</v>
      </c>
      <c r="AL185" s="118">
        <v>0</v>
      </c>
      <c r="AM185" s="63">
        <v>1.2</v>
      </c>
      <c r="AN185" s="119">
        <v>0</v>
      </c>
      <c r="AO185" s="120">
        <f t="shared" si="11"/>
        <v>93.5</v>
      </c>
    </row>
    <row r="186" spans="1:41" x14ac:dyDescent="0.2">
      <c r="A186" s="167" t="s">
        <v>137</v>
      </c>
      <c r="B186" s="47" t="s">
        <v>121</v>
      </c>
      <c r="C186" s="47" t="s">
        <v>15</v>
      </c>
      <c r="D186" s="47">
        <v>13</v>
      </c>
      <c r="E186" s="139"/>
      <c r="F186" s="49"/>
      <c r="G186" s="63">
        <v>253</v>
      </c>
      <c r="H186" s="87">
        <f t="shared" si="8"/>
        <v>1</v>
      </c>
      <c r="I186" s="63">
        <v>254</v>
      </c>
      <c r="J186" s="123">
        <v>195</v>
      </c>
      <c r="K186" s="87">
        <f t="shared" si="9"/>
        <v>3</v>
      </c>
      <c r="L186" s="124">
        <v>198</v>
      </c>
      <c r="M186" s="63">
        <v>195</v>
      </c>
      <c r="N186" s="87">
        <f t="shared" si="10"/>
        <v>2</v>
      </c>
      <c r="O186" s="63">
        <v>197</v>
      </c>
      <c r="P186" s="156">
        <v>0.17</v>
      </c>
      <c r="Q186" s="144">
        <v>17</v>
      </c>
      <c r="R186" s="144"/>
      <c r="S186" s="116">
        <v>0</v>
      </c>
      <c r="T186" s="63">
        <v>0</v>
      </c>
      <c r="U186" s="63">
        <v>0</v>
      </c>
      <c r="V186" s="63">
        <v>0</v>
      </c>
      <c r="W186" s="63">
        <v>0</v>
      </c>
      <c r="X186" s="63">
        <v>0</v>
      </c>
      <c r="Y186" s="63">
        <v>0</v>
      </c>
      <c r="Z186" s="63">
        <v>0</v>
      </c>
      <c r="AA186" s="116">
        <v>0</v>
      </c>
      <c r="AB186" s="63">
        <v>6.8</v>
      </c>
      <c r="AC186" s="63">
        <v>0</v>
      </c>
      <c r="AD186" s="63">
        <v>0</v>
      </c>
      <c r="AE186" s="63">
        <v>102</v>
      </c>
      <c r="AF186" s="63">
        <v>70</v>
      </c>
      <c r="AG186" s="63">
        <v>789</v>
      </c>
      <c r="AH186" s="63">
        <v>4.4000000000000004</v>
      </c>
      <c r="AI186" s="63">
        <v>43.8</v>
      </c>
      <c r="AJ186" s="116">
        <v>0</v>
      </c>
      <c r="AK186" s="63">
        <v>0</v>
      </c>
      <c r="AL186" s="118">
        <v>0</v>
      </c>
      <c r="AM186" s="63">
        <v>1.1000000000000001</v>
      </c>
      <c r="AN186" s="119">
        <v>0</v>
      </c>
      <c r="AO186" s="120">
        <f t="shared" si="11"/>
        <v>105.98000000000002</v>
      </c>
    </row>
    <row r="187" spans="1:41" x14ac:dyDescent="0.2">
      <c r="A187" s="167" t="s">
        <v>403</v>
      </c>
      <c r="B187" s="47" t="s">
        <v>118</v>
      </c>
      <c r="C187" s="47" t="s">
        <v>187</v>
      </c>
      <c r="D187" s="47">
        <v>13</v>
      </c>
      <c r="E187" s="139"/>
      <c r="F187" s="49"/>
      <c r="G187" s="63">
        <v>189</v>
      </c>
      <c r="H187" s="87">
        <f t="shared" si="8"/>
        <v>33</v>
      </c>
      <c r="I187" s="63">
        <v>222</v>
      </c>
      <c r="J187" s="123">
        <v>193</v>
      </c>
      <c r="K187" s="87">
        <f t="shared" si="9"/>
        <v>8</v>
      </c>
      <c r="L187" s="124">
        <v>201</v>
      </c>
      <c r="M187" s="63">
        <v>196</v>
      </c>
      <c r="N187" s="87">
        <f t="shared" si="10"/>
        <v>4</v>
      </c>
      <c r="O187" s="63">
        <v>200</v>
      </c>
      <c r="P187" s="156">
        <v>0.19</v>
      </c>
      <c r="Q187" s="144">
        <v>17</v>
      </c>
      <c r="R187" s="144"/>
      <c r="S187" s="116">
        <v>0</v>
      </c>
      <c r="T187" s="63">
        <v>0</v>
      </c>
      <c r="U187" s="63">
        <v>0</v>
      </c>
      <c r="V187" s="63">
        <v>0</v>
      </c>
      <c r="W187" s="63">
        <v>0</v>
      </c>
      <c r="X187" s="63">
        <v>0</v>
      </c>
      <c r="Y187" s="63">
        <v>0</v>
      </c>
      <c r="Z187" s="63">
        <v>0</v>
      </c>
      <c r="AA187" s="116">
        <v>73.099999999999994</v>
      </c>
      <c r="AB187" s="63">
        <v>328</v>
      </c>
      <c r="AC187" s="63">
        <v>2.1</v>
      </c>
      <c r="AD187" s="63">
        <v>24</v>
      </c>
      <c r="AE187" s="63">
        <v>17</v>
      </c>
      <c r="AF187" s="63">
        <v>12.3</v>
      </c>
      <c r="AG187" s="63">
        <v>106</v>
      </c>
      <c r="AH187" s="63">
        <v>0</v>
      </c>
      <c r="AI187" s="63">
        <v>4.5999999999999996</v>
      </c>
      <c r="AJ187" s="116">
        <v>0</v>
      </c>
      <c r="AK187" s="63">
        <v>0</v>
      </c>
      <c r="AL187" s="118">
        <v>0</v>
      </c>
      <c r="AM187" s="63">
        <v>0.6</v>
      </c>
      <c r="AN187" s="119">
        <v>0.6</v>
      </c>
      <c r="AO187" s="120">
        <f t="shared" si="11"/>
        <v>54.8</v>
      </c>
    </row>
    <row r="188" spans="1:41" x14ac:dyDescent="0.2">
      <c r="A188" s="167" t="s">
        <v>404</v>
      </c>
      <c r="B188" s="47" t="s">
        <v>118</v>
      </c>
      <c r="C188" s="47" t="s">
        <v>181</v>
      </c>
      <c r="D188" s="47">
        <v>14</v>
      </c>
      <c r="E188" s="139"/>
      <c r="F188" s="49"/>
      <c r="G188" s="63">
        <v>177</v>
      </c>
      <c r="H188" s="87">
        <f t="shared" si="8"/>
        <v>0</v>
      </c>
      <c r="I188" s="63">
        <v>177</v>
      </c>
      <c r="J188" s="123">
        <v>184</v>
      </c>
      <c r="K188" s="87">
        <f t="shared" si="9"/>
        <v>-8</v>
      </c>
      <c r="L188" s="124">
        <v>176</v>
      </c>
      <c r="M188" s="63">
        <v>190</v>
      </c>
      <c r="N188" s="87">
        <f t="shared" si="10"/>
        <v>-5</v>
      </c>
      <c r="O188" s="63">
        <v>185</v>
      </c>
      <c r="P188" s="156">
        <v>0.12</v>
      </c>
      <c r="Q188" s="144">
        <v>17</v>
      </c>
      <c r="R188" s="144"/>
      <c r="S188" s="116">
        <v>0</v>
      </c>
      <c r="T188" s="63">
        <v>0</v>
      </c>
      <c r="U188" s="63">
        <v>0</v>
      </c>
      <c r="V188" s="63">
        <v>0</v>
      </c>
      <c r="W188" s="63">
        <v>0</v>
      </c>
      <c r="X188" s="63">
        <v>0</v>
      </c>
      <c r="Y188" s="63">
        <v>0</v>
      </c>
      <c r="Z188" s="63">
        <v>0</v>
      </c>
      <c r="AA188" s="116">
        <v>68</v>
      </c>
      <c r="AB188" s="63">
        <v>281</v>
      </c>
      <c r="AC188" s="63">
        <v>1.6</v>
      </c>
      <c r="AD188" s="63">
        <v>24.1</v>
      </c>
      <c r="AE188" s="63">
        <v>17</v>
      </c>
      <c r="AF188" s="63">
        <v>15.7</v>
      </c>
      <c r="AG188" s="63">
        <v>102</v>
      </c>
      <c r="AH188" s="63">
        <v>0</v>
      </c>
      <c r="AI188" s="63">
        <v>2.1</v>
      </c>
      <c r="AJ188" s="116">
        <v>0</v>
      </c>
      <c r="AK188" s="63">
        <v>0</v>
      </c>
      <c r="AL188" s="118">
        <v>0</v>
      </c>
      <c r="AM188" s="63">
        <v>0.7</v>
      </c>
      <c r="AN188" s="119">
        <v>0</v>
      </c>
      <c r="AO188" s="120">
        <f t="shared" si="11"/>
        <v>47.900000000000006</v>
      </c>
    </row>
    <row r="189" spans="1:41" x14ac:dyDescent="0.2">
      <c r="A189" s="167" t="s">
        <v>405</v>
      </c>
      <c r="B189" s="47" t="s">
        <v>121</v>
      </c>
      <c r="C189" s="47" t="s">
        <v>187</v>
      </c>
      <c r="D189" s="47">
        <v>13</v>
      </c>
      <c r="E189" s="139"/>
      <c r="F189" s="49"/>
      <c r="G189" s="63">
        <v>183</v>
      </c>
      <c r="H189" s="87">
        <f t="shared" si="8"/>
        <v>28</v>
      </c>
      <c r="I189" s="63">
        <v>211</v>
      </c>
      <c r="J189" s="123">
        <v>178</v>
      </c>
      <c r="K189" s="87">
        <f t="shared" si="9"/>
        <v>9</v>
      </c>
      <c r="L189" s="124">
        <v>187</v>
      </c>
      <c r="M189" s="63">
        <v>174</v>
      </c>
      <c r="N189" s="87">
        <f t="shared" si="10"/>
        <v>5</v>
      </c>
      <c r="O189" s="63">
        <v>179</v>
      </c>
      <c r="P189" s="156">
        <v>0.17</v>
      </c>
      <c r="Q189" s="144">
        <v>17</v>
      </c>
      <c r="R189" s="144"/>
      <c r="S189" s="116">
        <v>0</v>
      </c>
      <c r="T189" s="63">
        <v>0</v>
      </c>
      <c r="U189" s="63">
        <v>0</v>
      </c>
      <c r="V189" s="63">
        <v>0</v>
      </c>
      <c r="W189" s="63">
        <v>0</v>
      </c>
      <c r="X189" s="63">
        <v>0</v>
      </c>
      <c r="Y189" s="63">
        <v>0</v>
      </c>
      <c r="Z189" s="63">
        <v>0</v>
      </c>
      <c r="AA189" s="116">
        <v>0</v>
      </c>
      <c r="AB189" s="63">
        <v>0</v>
      </c>
      <c r="AC189" s="63">
        <v>0</v>
      </c>
      <c r="AD189" s="63">
        <v>0</v>
      </c>
      <c r="AE189" s="63">
        <v>104</v>
      </c>
      <c r="AF189" s="63">
        <v>66.599999999999994</v>
      </c>
      <c r="AG189" s="63">
        <v>976</v>
      </c>
      <c r="AH189" s="63">
        <v>5.8</v>
      </c>
      <c r="AI189" s="63">
        <v>46</v>
      </c>
      <c r="AJ189" s="116">
        <v>0</v>
      </c>
      <c r="AK189" s="63">
        <v>0</v>
      </c>
      <c r="AL189" s="118">
        <v>0</v>
      </c>
      <c r="AM189" s="63">
        <v>1.2</v>
      </c>
      <c r="AN189" s="119">
        <v>1.2</v>
      </c>
      <c r="AO189" s="120">
        <f t="shared" si="11"/>
        <v>129.99999999999997</v>
      </c>
    </row>
    <row r="190" spans="1:41" x14ac:dyDescent="0.2">
      <c r="A190" s="167" t="s">
        <v>367</v>
      </c>
      <c r="B190" s="47" t="s">
        <v>118</v>
      </c>
      <c r="C190" s="47" t="s">
        <v>198</v>
      </c>
      <c r="D190" s="47">
        <v>14</v>
      </c>
      <c r="E190" s="139"/>
      <c r="F190" s="49"/>
      <c r="G190" s="63">
        <v>155</v>
      </c>
      <c r="H190" s="87">
        <f t="shared" si="8"/>
        <v>2</v>
      </c>
      <c r="I190" s="63">
        <v>157</v>
      </c>
      <c r="J190" s="123">
        <v>176</v>
      </c>
      <c r="K190" s="87">
        <f t="shared" si="9"/>
        <v>4</v>
      </c>
      <c r="L190" s="124">
        <v>180</v>
      </c>
      <c r="M190" s="63">
        <v>185</v>
      </c>
      <c r="N190" s="87">
        <f t="shared" si="10"/>
        <v>4</v>
      </c>
      <c r="O190" s="63">
        <v>189</v>
      </c>
      <c r="P190" s="156">
        <v>0.14000000000000001</v>
      </c>
      <c r="Q190" s="144">
        <v>17</v>
      </c>
      <c r="R190" s="144"/>
      <c r="S190" s="116">
        <v>0</v>
      </c>
      <c r="T190" s="63">
        <v>0</v>
      </c>
      <c r="U190" s="63">
        <v>0</v>
      </c>
      <c r="V190" s="63">
        <v>0</v>
      </c>
      <c r="W190" s="63">
        <v>0</v>
      </c>
      <c r="X190" s="63">
        <v>0</v>
      </c>
      <c r="Y190" s="63">
        <v>0</v>
      </c>
      <c r="Z190" s="63">
        <v>0</v>
      </c>
      <c r="AA190" s="116">
        <v>166</v>
      </c>
      <c r="AB190" s="63">
        <v>699</v>
      </c>
      <c r="AC190" s="63">
        <v>1.9</v>
      </c>
      <c r="AD190" s="63">
        <v>54</v>
      </c>
      <c r="AE190" s="63">
        <v>25.5</v>
      </c>
      <c r="AF190" s="63">
        <v>21.6</v>
      </c>
      <c r="AG190" s="63">
        <v>178</v>
      </c>
      <c r="AH190" s="63">
        <v>0</v>
      </c>
      <c r="AI190" s="63">
        <v>7.2</v>
      </c>
      <c r="AJ190" s="116">
        <v>0</v>
      </c>
      <c r="AK190" s="63">
        <v>0</v>
      </c>
      <c r="AL190" s="118">
        <v>0</v>
      </c>
      <c r="AM190" s="63">
        <v>1.7</v>
      </c>
      <c r="AN190" s="119">
        <v>0</v>
      </c>
      <c r="AO190" s="120">
        <f t="shared" si="11"/>
        <v>99.100000000000009</v>
      </c>
    </row>
    <row r="191" spans="1:41" x14ac:dyDescent="0.2">
      <c r="A191" s="167" t="s">
        <v>406</v>
      </c>
      <c r="B191" s="47" t="s">
        <v>118</v>
      </c>
      <c r="C191" s="47" t="s">
        <v>112</v>
      </c>
      <c r="D191" s="47">
        <v>11</v>
      </c>
      <c r="E191" s="139" t="s">
        <v>505</v>
      </c>
      <c r="F191" s="49"/>
      <c r="G191" s="63">
        <v>300</v>
      </c>
      <c r="H191" s="87">
        <f t="shared" si="8"/>
        <v>0</v>
      </c>
      <c r="I191" s="63">
        <v>300</v>
      </c>
      <c r="J191" s="123">
        <v>500</v>
      </c>
      <c r="K191" s="87">
        <f t="shared" si="9"/>
        <v>0</v>
      </c>
      <c r="L191" s="124">
        <v>500</v>
      </c>
      <c r="M191" s="63">
        <v>500</v>
      </c>
      <c r="N191" s="87">
        <f t="shared" si="10"/>
        <v>0</v>
      </c>
      <c r="O191" s="63">
        <v>500</v>
      </c>
      <c r="P191" s="156">
        <v>0.08</v>
      </c>
      <c r="Q191" s="144">
        <v>17</v>
      </c>
      <c r="R191" s="144"/>
      <c r="S191" s="116">
        <v>0</v>
      </c>
      <c r="T191" s="63">
        <v>0</v>
      </c>
      <c r="U191" s="63">
        <v>0</v>
      </c>
      <c r="V191" s="63">
        <v>0</v>
      </c>
      <c r="W191" s="63">
        <v>0</v>
      </c>
      <c r="X191" s="63">
        <v>0</v>
      </c>
      <c r="Y191" s="63">
        <v>0</v>
      </c>
      <c r="Z191" s="63">
        <v>0</v>
      </c>
      <c r="AA191" s="116">
        <v>0</v>
      </c>
      <c r="AB191" s="63">
        <v>0</v>
      </c>
      <c r="AC191" s="63">
        <v>0</v>
      </c>
      <c r="AD191" s="63">
        <v>0</v>
      </c>
      <c r="AE191" s="63">
        <v>0</v>
      </c>
      <c r="AF191" s="63">
        <v>0</v>
      </c>
      <c r="AG191" s="63">
        <v>0</v>
      </c>
      <c r="AH191" s="63">
        <v>0</v>
      </c>
      <c r="AI191" s="63">
        <v>0</v>
      </c>
      <c r="AJ191" s="116">
        <v>0</v>
      </c>
      <c r="AK191" s="63">
        <v>0</v>
      </c>
      <c r="AL191" s="118">
        <v>0</v>
      </c>
      <c r="AM191" s="63">
        <v>0</v>
      </c>
      <c r="AN191" s="119">
        <v>0</v>
      </c>
      <c r="AO191" s="120">
        <f t="shared" si="11"/>
        <v>0</v>
      </c>
    </row>
    <row r="192" spans="1:41" x14ac:dyDescent="0.2">
      <c r="A192" s="167" t="s">
        <v>407</v>
      </c>
      <c r="B192" s="47" t="s">
        <v>121</v>
      </c>
      <c r="C192" s="47" t="s">
        <v>185</v>
      </c>
      <c r="D192" s="47">
        <v>9</v>
      </c>
      <c r="E192" s="139"/>
      <c r="F192" s="49"/>
      <c r="G192" s="63">
        <v>230</v>
      </c>
      <c r="H192" s="87">
        <f t="shared" si="8"/>
        <v>-6</v>
      </c>
      <c r="I192" s="63">
        <v>224</v>
      </c>
      <c r="J192" s="123">
        <v>189</v>
      </c>
      <c r="K192" s="87">
        <f t="shared" si="9"/>
        <v>11</v>
      </c>
      <c r="L192" s="124">
        <v>200</v>
      </c>
      <c r="M192" s="63">
        <v>180</v>
      </c>
      <c r="N192" s="87">
        <f t="shared" si="10"/>
        <v>10</v>
      </c>
      <c r="O192" s="63">
        <v>190</v>
      </c>
      <c r="P192" s="156">
        <v>0.09</v>
      </c>
      <c r="Q192" s="144">
        <v>17</v>
      </c>
      <c r="R192" s="144"/>
      <c r="S192" s="116">
        <v>0</v>
      </c>
      <c r="T192" s="63">
        <v>0</v>
      </c>
      <c r="U192" s="63">
        <v>0</v>
      </c>
      <c r="V192" s="63">
        <v>0</v>
      </c>
      <c r="W192" s="63">
        <v>0</v>
      </c>
      <c r="X192" s="63">
        <v>0</v>
      </c>
      <c r="Y192" s="63">
        <v>0</v>
      </c>
      <c r="Z192" s="63">
        <v>0</v>
      </c>
      <c r="AA192" s="116">
        <v>0</v>
      </c>
      <c r="AB192" s="63">
        <v>0</v>
      </c>
      <c r="AC192" s="63">
        <v>0</v>
      </c>
      <c r="AD192" s="63">
        <v>0</v>
      </c>
      <c r="AE192" s="63">
        <v>98.3</v>
      </c>
      <c r="AF192" s="63">
        <v>57.3</v>
      </c>
      <c r="AG192" s="63">
        <v>738</v>
      </c>
      <c r="AH192" s="63">
        <v>2.9</v>
      </c>
      <c r="AI192" s="63">
        <v>35.299999999999997</v>
      </c>
      <c r="AJ192" s="116">
        <v>0</v>
      </c>
      <c r="AK192" s="63">
        <v>0</v>
      </c>
      <c r="AL192" s="118">
        <v>0</v>
      </c>
      <c r="AM192" s="63">
        <v>1</v>
      </c>
      <c r="AN192" s="119">
        <v>0</v>
      </c>
      <c r="AO192" s="120">
        <f t="shared" si="11"/>
        <v>91.199999999999989</v>
      </c>
    </row>
    <row r="193" spans="1:41" x14ac:dyDescent="0.2">
      <c r="A193" s="167" t="s">
        <v>408</v>
      </c>
      <c r="B193" s="47" t="s">
        <v>118</v>
      </c>
      <c r="C193" s="47" t="s">
        <v>191</v>
      </c>
      <c r="D193" s="47">
        <v>7</v>
      </c>
      <c r="E193" s="139"/>
      <c r="F193" s="49"/>
      <c r="G193" s="63">
        <v>152</v>
      </c>
      <c r="H193" s="87">
        <f t="shared" si="8"/>
        <v>-2</v>
      </c>
      <c r="I193" s="63">
        <v>150</v>
      </c>
      <c r="J193" s="123">
        <v>175</v>
      </c>
      <c r="K193" s="87">
        <f t="shared" si="9"/>
        <v>8</v>
      </c>
      <c r="L193" s="124">
        <v>183</v>
      </c>
      <c r="M193" s="63">
        <v>184</v>
      </c>
      <c r="N193" s="87">
        <f t="shared" si="10"/>
        <v>3</v>
      </c>
      <c r="O193" s="63">
        <v>187</v>
      </c>
      <c r="P193" s="156">
        <v>0.16</v>
      </c>
      <c r="Q193" s="144">
        <v>17</v>
      </c>
      <c r="R193" s="144"/>
      <c r="S193" s="116">
        <v>0</v>
      </c>
      <c r="T193" s="63">
        <v>0</v>
      </c>
      <c r="U193" s="63">
        <v>0</v>
      </c>
      <c r="V193" s="63">
        <v>0</v>
      </c>
      <c r="W193" s="63">
        <v>0</v>
      </c>
      <c r="X193" s="63">
        <v>0</v>
      </c>
      <c r="Y193" s="63">
        <v>0</v>
      </c>
      <c r="Z193" s="63">
        <v>0</v>
      </c>
      <c r="AA193" s="116">
        <v>127</v>
      </c>
      <c r="AB193" s="63">
        <v>512</v>
      </c>
      <c r="AC193" s="63">
        <v>2.6</v>
      </c>
      <c r="AD193" s="63">
        <v>41.7</v>
      </c>
      <c r="AE193" s="63">
        <v>34</v>
      </c>
      <c r="AF193" s="63">
        <v>28.7</v>
      </c>
      <c r="AG193" s="63">
        <v>271</v>
      </c>
      <c r="AH193" s="63">
        <v>0</v>
      </c>
      <c r="AI193" s="63">
        <v>8.4</v>
      </c>
      <c r="AJ193" s="116">
        <v>0</v>
      </c>
      <c r="AK193" s="63">
        <v>0</v>
      </c>
      <c r="AL193" s="118">
        <v>0</v>
      </c>
      <c r="AM193" s="63">
        <v>1.3</v>
      </c>
      <c r="AN193" s="119">
        <v>0</v>
      </c>
      <c r="AO193" s="120">
        <f t="shared" si="11"/>
        <v>93.9</v>
      </c>
    </row>
    <row r="194" spans="1:41" x14ac:dyDescent="0.2">
      <c r="A194" s="167" t="s">
        <v>409</v>
      </c>
      <c r="B194" s="47" t="s">
        <v>118</v>
      </c>
      <c r="C194" s="47" t="s">
        <v>199</v>
      </c>
      <c r="D194" s="47">
        <v>10</v>
      </c>
      <c r="E194" s="139"/>
      <c r="F194" s="49"/>
      <c r="G194" s="63">
        <v>223</v>
      </c>
      <c r="H194" s="87">
        <f t="shared" si="8"/>
        <v>2</v>
      </c>
      <c r="I194" s="63">
        <v>225</v>
      </c>
      <c r="J194" s="123">
        <v>197</v>
      </c>
      <c r="K194" s="87">
        <f t="shared" si="9"/>
        <v>8</v>
      </c>
      <c r="L194" s="124">
        <v>205</v>
      </c>
      <c r="M194" s="63">
        <v>198</v>
      </c>
      <c r="N194" s="87">
        <f t="shared" si="10"/>
        <v>7</v>
      </c>
      <c r="O194" s="63">
        <v>205</v>
      </c>
      <c r="P194" s="156">
        <v>0.2</v>
      </c>
      <c r="Q194" s="144">
        <v>17</v>
      </c>
      <c r="R194" s="144"/>
      <c r="S194" s="116">
        <v>0</v>
      </c>
      <c r="T194" s="63">
        <v>0</v>
      </c>
      <c r="U194" s="63">
        <v>0</v>
      </c>
      <c r="V194" s="63">
        <v>0</v>
      </c>
      <c r="W194" s="63">
        <v>0</v>
      </c>
      <c r="X194" s="63">
        <v>0</v>
      </c>
      <c r="Y194" s="63">
        <v>0</v>
      </c>
      <c r="Z194" s="63">
        <v>0</v>
      </c>
      <c r="AA194" s="116">
        <v>150</v>
      </c>
      <c r="AB194" s="63">
        <v>586</v>
      </c>
      <c r="AC194" s="63">
        <v>5</v>
      </c>
      <c r="AD194" s="63">
        <v>47.3</v>
      </c>
      <c r="AE194" s="63">
        <v>17</v>
      </c>
      <c r="AF194" s="63">
        <v>14.1</v>
      </c>
      <c r="AG194" s="63">
        <v>62.4</v>
      </c>
      <c r="AH194" s="63">
        <v>0</v>
      </c>
      <c r="AI194" s="63">
        <v>2</v>
      </c>
      <c r="AJ194" s="116">
        <v>0</v>
      </c>
      <c r="AK194" s="63">
        <v>0</v>
      </c>
      <c r="AL194" s="118">
        <v>0</v>
      </c>
      <c r="AM194" s="63">
        <v>0</v>
      </c>
      <c r="AN194" s="119">
        <v>0</v>
      </c>
      <c r="AO194" s="120">
        <f t="shared" si="11"/>
        <v>94.839999999999989</v>
      </c>
    </row>
    <row r="195" spans="1:41" x14ac:dyDescent="0.2">
      <c r="A195" s="167" t="s">
        <v>410</v>
      </c>
      <c r="B195" s="47" t="s">
        <v>118</v>
      </c>
      <c r="C195" s="47" t="s">
        <v>194</v>
      </c>
      <c r="D195" s="47">
        <v>14</v>
      </c>
      <c r="E195" s="139"/>
      <c r="F195" s="49"/>
      <c r="G195" s="63">
        <v>198</v>
      </c>
      <c r="H195" s="87">
        <f t="shared" si="8"/>
        <v>-1</v>
      </c>
      <c r="I195" s="63">
        <v>197</v>
      </c>
      <c r="J195" s="123">
        <v>202</v>
      </c>
      <c r="K195" s="87">
        <f t="shared" si="9"/>
        <v>4</v>
      </c>
      <c r="L195" s="124">
        <v>206</v>
      </c>
      <c r="M195" s="63">
        <v>197</v>
      </c>
      <c r="N195" s="87">
        <f t="shared" si="10"/>
        <v>1</v>
      </c>
      <c r="O195" s="63">
        <v>198</v>
      </c>
      <c r="P195" s="156">
        <v>0.13</v>
      </c>
      <c r="Q195" s="144">
        <v>17</v>
      </c>
      <c r="R195" s="144"/>
      <c r="S195" s="116">
        <v>0</v>
      </c>
      <c r="T195" s="63">
        <v>0</v>
      </c>
      <c r="U195" s="63">
        <v>0</v>
      </c>
      <c r="V195" s="63">
        <v>0</v>
      </c>
      <c r="W195" s="63">
        <v>0</v>
      </c>
      <c r="X195" s="63">
        <v>0</v>
      </c>
      <c r="Y195" s="63">
        <v>0</v>
      </c>
      <c r="Z195" s="63">
        <v>0</v>
      </c>
      <c r="AA195" s="116">
        <v>85</v>
      </c>
      <c r="AB195" s="63">
        <v>370</v>
      </c>
      <c r="AC195" s="63">
        <v>1.3</v>
      </c>
      <c r="AD195" s="63">
        <v>28.9</v>
      </c>
      <c r="AE195" s="63">
        <v>64.599999999999994</v>
      </c>
      <c r="AF195" s="63">
        <v>51</v>
      </c>
      <c r="AG195" s="63">
        <v>391</v>
      </c>
      <c r="AH195" s="63">
        <v>2.1</v>
      </c>
      <c r="AI195" s="63">
        <v>14.9</v>
      </c>
      <c r="AJ195" s="116">
        <v>481</v>
      </c>
      <c r="AK195" s="63">
        <v>0</v>
      </c>
      <c r="AL195" s="118">
        <v>0</v>
      </c>
      <c r="AM195" s="63">
        <v>1.6</v>
      </c>
      <c r="AN195" s="119">
        <v>0</v>
      </c>
      <c r="AO195" s="120">
        <f t="shared" si="11"/>
        <v>96.5</v>
      </c>
    </row>
    <row r="196" spans="1:41" x14ac:dyDescent="0.2">
      <c r="A196" s="167" t="s">
        <v>135</v>
      </c>
      <c r="B196" s="47" t="s">
        <v>127</v>
      </c>
      <c r="C196" s="47" t="s">
        <v>268</v>
      </c>
      <c r="D196" s="47">
        <v>14</v>
      </c>
      <c r="E196" s="139" t="s">
        <v>504</v>
      </c>
      <c r="F196" s="49"/>
      <c r="G196" s="63">
        <v>293</v>
      </c>
      <c r="H196" s="87">
        <f t="shared" si="8"/>
        <v>-1</v>
      </c>
      <c r="I196" s="63">
        <v>292</v>
      </c>
      <c r="J196" s="123">
        <v>257</v>
      </c>
      <c r="K196" s="87">
        <f t="shared" si="9"/>
        <v>243</v>
      </c>
      <c r="L196" s="124">
        <v>500</v>
      </c>
      <c r="M196" s="63">
        <v>260</v>
      </c>
      <c r="N196" s="87">
        <f t="shared" si="10"/>
        <v>240</v>
      </c>
      <c r="O196" s="63">
        <v>500</v>
      </c>
      <c r="P196" s="156">
        <v>0.06</v>
      </c>
      <c r="Q196" s="144">
        <v>0</v>
      </c>
      <c r="R196" s="144"/>
      <c r="S196" s="116">
        <v>0</v>
      </c>
      <c r="T196" s="63">
        <v>0</v>
      </c>
      <c r="U196" s="63">
        <v>0</v>
      </c>
      <c r="V196" s="63">
        <v>0</v>
      </c>
      <c r="W196" s="63">
        <v>0</v>
      </c>
      <c r="X196" s="63">
        <v>0</v>
      </c>
      <c r="Y196" s="63">
        <v>0</v>
      </c>
      <c r="Z196" s="63">
        <v>0</v>
      </c>
      <c r="AA196" s="116">
        <v>0</v>
      </c>
      <c r="AB196" s="63">
        <v>0</v>
      </c>
      <c r="AC196" s="63">
        <v>0</v>
      </c>
      <c r="AD196" s="63">
        <v>0</v>
      </c>
      <c r="AE196" s="63">
        <v>0</v>
      </c>
      <c r="AF196" s="63">
        <v>0</v>
      </c>
      <c r="AG196" s="63">
        <v>0</v>
      </c>
      <c r="AH196" s="63">
        <v>0</v>
      </c>
      <c r="AI196" s="63">
        <v>0</v>
      </c>
      <c r="AJ196" s="116">
        <v>0</v>
      </c>
      <c r="AK196" s="63">
        <v>0</v>
      </c>
      <c r="AL196" s="118">
        <v>0</v>
      </c>
      <c r="AM196" s="63">
        <v>0</v>
      </c>
      <c r="AN196" s="119">
        <v>0</v>
      </c>
      <c r="AO196" s="120">
        <f t="shared" si="11"/>
        <v>0</v>
      </c>
    </row>
    <row r="197" spans="1:41" x14ac:dyDescent="0.2">
      <c r="A197" s="167" t="s">
        <v>144</v>
      </c>
      <c r="B197" s="47" t="s">
        <v>121</v>
      </c>
      <c r="C197" s="47" t="s">
        <v>14</v>
      </c>
      <c r="D197" s="47">
        <v>6</v>
      </c>
      <c r="E197" s="139" t="s">
        <v>499</v>
      </c>
      <c r="F197" s="49"/>
      <c r="G197" s="63">
        <v>199</v>
      </c>
      <c r="H197" s="87">
        <f t="shared" si="8"/>
        <v>0</v>
      </c>
      <c r="I197" s="63">
        <v>199</v>
      </c>
      <c r="J197" s="123">
        <v>164</v>
      </c>
      <c r="K197" s="87">
        <f t="shared" si="9"/>
        <v>4</v>
      </c>
      <c r="L197" s="124">
        <v>168</v>
      </c>
      <c r="M197" s="63">
        <v>172</v>
      </c>
      <c r="N197" s="87">
        <f t="shared" si="10"/>
        <v>1</v>
      </c>
      <c r="O197" s="63">
        <v>173</v>
      </c>
      <c r="P197" s="156">
        <v>0.08</v>
      </c>
      <c r="Q197" s="144">
        <v>17</v>
      </c>
      <c r="R197" s="144"/>
      <c r="S197" s="116">
        <v>0</v>
      </c>
      <c r="T197" s="63">
        <v>0</v>
      </c>
      <c r="U197" s="63">
        <v>0</v>
      </c>
      <c r="V197" s="63">
        <v>0</v>
      </c>
      <c r="W197" s="63">
        <v>0</v>
      </c>
      <c r="X197" s="63">
        <v>0</v>
      </c>
      <c r="Y197" s="63">
        <v>0</v>
      </c>
      <c r="Z197" s="63">
        <v>0</v>
      </c>
      <c r="AA197" s="116">
        <v>0</v>
      </c>
      <c r="AB197" s="63">
        <v>0</v>
      </c>
      <c r="AC197" s="63">
        <v>0</v>
      </c>
      <c r="AD197" s="63">
        <v>0</v>
      </c>
      <c r="AE197" s="63">
        <v>61.2</v>
      </c>
      <c r="AF197" s="63">
        <v>40.5</v>
      </c>
      <c r="AG197" s="63">
        <v>547</v>
      </c>
      <c r="AH197" s="63">
        <v>4</v>
      </c>
      <c r="AI197" s="63">
        <v>23.6</v>
      </c>
      <c r="AJ197" s="116">
        <v>0</v>
      </c>
      <c r="AK197" s="63">
        <v>0</v>
      </c>
      <c r="AL197" s="118">
        <v>0</v>
      </c>
      <c r="AM197" s="63">
        <v>0.7</v>
      </c>
      <c r="AN197" s="119">
        <v>0</v>
      </c>
      <c r="AO197" s="120">
        <f t="shared" si="11"/>
        <v>78.7</v>
      </c>
    </row>
    <row r="198" spans="1:41" x14ac:dyDescent="0.2">
      <c r="A198" s="167" t="s">
        <v>411</v>
      </c>
      <c r="B198" s="47" t="s">
        <v>129</v>
      </c>
      <c r="C198" s="47" t="s">
        <v>195</v>
      </c>
      <c r="D198" s="47">
        <v>7</v>
      </c>
      <c r="E198" s="139"/>
      <c r="F198" s="49"/>
      <c r="G198" s="63">
        <v>272</v>
      </c>
      <c r="H198" s="87">
        <f t="shared" ref="H198:H261" si="12">I198-G198</f>
        <v>-21</v>
      </c>
      <c r="I198" s="63">
        <v>251</v>
      </c>
      <c r="J198" s="123">
        <v>179</v>
      </c>
      <c r="K198" s="87">
        <f t="shared" ref="K198:K261" si="13">L198-J198</f>
        <v>0</v>
      </c>
      <c r="L198" s="124">
        <v>179</v>
      </c>
      <c r="M198" s="63">
        <v>179</v>
      </c>
      <c r="N198" s="87">
        <f t="shared" ref="N198:N261" si="14">O198-M198</f>
        <v>-2</v>
      </c>
      <c r="O198" s="63">
        <v>177</v>
      </c>
      <c r="P198" s="156">
        <v>0.09</v>
      </c>
      <c r="Q198" s="144">
        <v>17</v>
      </c>
      <c r="R198" s="144"/>
      <c r="S198" s="116">
        <v>0</v>
      </c>
      <c r="T198" s="63">
        <v>0</v>
      </c>
      <c r="U198" s="63">
        <v>0</v>
      </c>
      <c r="V198" s="63">
        <v>0</v>
      </c>
      <c r="W198" s="63">
        <v>0</v>
      </c>
      <c r="X198" s="63">
        <v>0</v>
      </c>
      <c r="Y198" s="63">
        <v>0</v>
      </c>
      <c r="Z198" s="63">
        <v>0</v>
      </c>
      <c r="AA198" s="116">
        <v>0</v>
      </c>
      <c r="AB198" s="63">
        <v>0</v>
      </c>
      <c r="AC198" s="63">
        <v>0</v>
      </c>
      <c r="AD198" s="63">
        <v>0</v>
      </c>
      <c r="AE198" s="63">
        <v>85</v>
      </c>
      <c r="AF198" s="63">
        <v>54.8</v>
      </c>
      <c r="AG198" s="63">
        <v>545</v>
      </c>
      <c r="AH198" s="63">
        <v>4.3</v>
      </c>
      <c r="AI198" s="63">
        <v>23.6</v>
      </c>
      <c r="AJ198" s="116">
        <v>0</v>
      </c>
      <c r="AK198" s="63">
        <v>0</v>
      </c>
      <c r="AL198" s="118">
        <v>0</v>
      </c>
      <c r="AM198" s="63">
        <v>1.1000000000000001</v>
      </c>
      <c r="AN198" s="119">
        <v>0</v>
      </c>
      <c r="AO198" s="120">
        <f t="shared" ref="AO198:AO261" si="15">IFERROR($S198*$S$2+$T198*$T$2+IF($U$2=0,0,$U198/$U$2)+$V198*$V$2+$W198*$W$2+$X198*$X$2+$Y198*$Y$2+$Z198*$Z$2+$AA198*$AA$2+IF($AB$2=0,0,$AB198/$AB$2)+$AC$2*$AC198+$AD$2*$AD198+$AE$2*$AE198+$AF198*$AF$2+IF($AG$2=0,0,$AG198/$AG$2)+$AH198*$AH$2+$AI198*$AI$2+IF($AJ$2=0,0,$AJ198/$AJ$2)+$AK198*$AK$2+$AL198*$AL$2+$AM198*$AM$2+$AN198*$AN$2,0)</f>
        <v>80.3</v>
      </c>
    </row>
    <row r="199" spans="1:41" x14ac:dyDescent="0.2">
      <c r="A199" s="167" t="s">
        <v>412</v>
      </c>
      <c r="B199" s="47" t="s">
        <v>127</v>
      </c>
      <c r="C199" s="47" t="s">
        <v>185</v>
      </c>
      <c r="D199" s="47">
        <v>9</v>
      </c>
      <c r="E199" s="139"/>
      <c r="F199" s="49"/>
      <c r="G199" s="63">
        <v>212</v>
      </c>
      <c r="H199" s="87">
        <f t="shared" si="12"/>
        <v>0</v>
      </c>
      <c r="I199" s="63">
        <v>212</v>
      </c>
      <c r="J199" s="123">
        <v>192</v>
      </c>
      <c r="K199" s="87">
        <f t="shared" si="13"/>
        <v>3</v>
      </c>
      <c r="L199" s="124">
        <v>195</v>
      </c>
      <c r="M199" s="63">
        <v>189</v>
      </c>
      <c r="N199" s="87">
        <f t="shared" si="14"/>
        <v>7</v>
      </c>
      <c r="O199" s="63">
        <v>196</v>
      </c>
      <c r="P199" s="156">
        <v>0.09</v>
      </c>
      <c r="Q199" s="144">
        <v>17</v>
      </c>
      <c r="R199" s="144"/>
      <c r="S199" s="116">
        <v>368</v>
      </c>
      <c r="T199" s="63">
        <v>215</v>
      </c>
      <c r="U199" s="63">
        <v>3878</v>
      </c>
      <c r="V199" s="63">
        <v>23.9</v>
      </c>
      <c r="W199" s="63">
        <v>14.1</v>
      </c>
      <c r="X199" s="63">
        <v>0</v>
      </c>
      <c r="Y199" s="63">
        <v>36</v>
      </c>
      <c r="Z199" s="63">
        <v>227</v>
      </c>
      <c r="AA199" s="116">
        <v>17.8</v>
      </c>
      <c r="AB199" s="63">
        <v>58.1</v>
      </c>
      <c r="AC199" s="63">
        <v>2.4</v>
      </c>
      <c r="AD199" s="63">
        <v>2.4</v>
      </c>
      <c r="AE199" s="63">
        <v>0</v>
      </c>
      <c r="AF199" s="63">
        <v>0</v>
      </c>
      <c r="AG199" s="63">
        <v>0</v>
      </c>
      <c r="AH199" s="63">
        <v>0</v>
      </c>
      <c r="AI199" s="63">
        <v>0</v>
      </c>
      <c r="AJ199" s="116">
        <v>0</v>
      </c>
      <c r="AK199" s="63">
        <v>0</v>
      </c>
      <c r="AL199" s="118">
        <v>1.1000000000000001</v>
      </c>
      <c r="AM199" s="63">
        <v>5.5</v>
      </c>
      <c r="AN199" s="119">
        <v>3.4</v>
      </c>
      <c r="AO199" s="120">
        <f t="shared" si="15"/>
        <v>252.22999999999996</v>
      </c>
    </row>
    <row r="200" spans="1:41" x14ac:dyDescent="0.2">
      <c r="A200" s="167" t="s">
        <v>250</v>
      </c>
      <c r="B200" s="47" t="s">
        <v>121</v>
      </c>
      <c r="C200" s="47" t="s">
        <v>235</v>
      </c>
      <c r="D200" s="47">
        <v>8</v>
      </c>
      <c r="E200" s="139"/>
      <c r="F200" s="49"/>
      <c r="G200" s="63">
        <v>186</v>
      </c>
      <c r="H200" s="87">
        <f t="shared" si="12"/>
        <v>2</v>
      </c>
      <c r="I200" s="63">
        <v>188</v>
      </c>
      <c r="J200" s="123">
        <v>163</v>
      </c>
      <c r="K200" s="87">
        <f t="shared" si="13"/>
        <v>14</v>
      </c>
      <c r="L200" s="124">
        <v>177</v>
      </c>
      <c r="M200" s="63">
        <v>175</v>
      </c>
      <c r="N200" s="87">
        <f t="shared" si="14"/>
        <v>6</v>
      </c>
      <c r="O200" s="63">
        <v>181</v>
      </c>
      <c r="P200" s="156">
        <v>0.12</v>
      </c>
      <c r="Q200" s="144">
        <v>17</v>
      </c>
      <c r="R200" s="144"/>
      <c r="S200" s="116">
        <v>0</v>
      </c>
      <c r="T200" s="63">
        <v>0</v>
      </c>
      <c r="U200" s="63">
        <v>0</v>
      </c>
      <c r="V200" s="63">
        <v>0</v>
      </c>
      <c r="W200" s="63">
        <v>0</v>
      </c>
      <c r="X200" s="63">
        <v>0</v>
      </c>
      <c r="Y200" s="63">
        <v>0</v>
      </c>
      <c r="Z200" s="63">
        <v>0</v>
      </c>
      <c r="AA200" s="116">
        <v>0</v>
      </c>
      <c r="AB200" s="63">
        <v>0</v>
      </c>
      <c r="AC200" s="63">
        <v>0</v>
      </c>
      <c r="AD200" s="63">
        <v>0</v>
      </c>
      <c r="AE200" s="63">
        <v>91.8</v>
      </c>
      <c r="AF200" s="63">
        <v>62.4</v>
      </c>
      <c r="AG200" s="63">
        <v>712</v>
      </c>
      <c r="AH200" s="63">
        <v>5.8</v>
      </c>
      <c r="AI200" s="63">
        <v>35.5</v>
      </c>
      <c r="AJ200" s="116">
        <v>0</v>
      </c>
      <c r="AK200" s="63">
        <v>0</v>
      </c>
      <c r="AL200" s="118">
        <v>0</v>
      </c>
      <c r="AM200" s="63">
        <v>1.9</v>
      </c>
      <c r="AN200" s="119">
        <v>0</v>
      </c>
      <c r="AO200" s="120">
        <f t="shared" si="15"/>
        <v>106</v>
      </c>
    </row>
    <row r="201" spans="1:41" x14ac:dyDescent="0.2">
      <c r="A201" s="167" t="s">
        <v>413</v>
      </c>
      <c r="B201" s="47" t="s">
        <v>121</v>
      </c>
      <c r="C201" s="47" t="s">
        <v>192</v>
      </c>
      <c r="D201" s="47">
        <v>8</v>
      </c>
      <c r="E201" s="139"/>
      <c r="F201" s="49"/>
      <c r="G201" s="63">
        <v>254</v>
      </c>
      <c r="H201" s="87">
        <f t="shared" si="12"/>
        <v>-7</v>
      </c>
      <c r="I201" s="63">
        <v>247</v>
      </c>
      <c r="J201" s="123">
        <v>205</v>
      </c>
      <c r="K201" s="87">
        <f t="shared" si="13"/>
        <v>-2</v>
      </c>
      <c r="L201" s="124">
        <v>203</v>
      </c>
      <c r="M201" s="63">
        <v>201</v>
      </c>
      <c r="N201" s="87">
        <f t="shared" si="14"/>
        <v>2</v>
      </c>
      <c r="O201" s="63">
        <v>203</v>
      </c>
      <c r="P201" s="156">
        <v>0.08</v>
      </c>
      <c r="Q201" s="144">
        <v>17</v>
      </c>
      <c r="R201" s="144"/>
      <c r="S201" s="116">
        <v>0</v>
      </c>
      <c r="T201" s="63">
        <v>0</v>
      </c>
      <c r="U201" s="63">
        <v>0</v>
      </c>
      <c r="V201" s="63">
        <v>0</v>
      </c>
      <c r="W201" s="63">
        <v>0</v>
      </c>
      <c r="X201" s="63">
        <v>0</v>
      </c>
      <c r="Y201" s="63">
        <v>0</v>
      </c>
      <c r="Z201" s="63">
        <v>0</v>
      </c>
      <c r="AA201" s="116">
        <v>0</v>
      </c>
      <c r="AB201" s="63">
        <v>0</v>
      </c>
      <c r="AC201" s="63">
        <v>0</v>
      </c>
      <c r="AD201" s="63">
        <v>0</v>
      </c>
      <c r="AE201" s="63">
        <v>102</v>
      </c>
      <c r="AF201" s="63">
        <v>69</v>
      </c>
      <c r="AG201" s="63">
        <v>763</v>
      </c>
      <c r="AH201" s="63">
        <v>4.4000000000000004</v>
      </c>
      <c r="AI201" s="63">
        <v>40.5</v>
      </c>
      <c r="AJ201" s="116">
        <v>0</v>
      </c>
      <c r="AK201" s="63">
        <v>0</v>
      </c>
      <c r="AL201" s="118">
        <v>0</v>
      </c>
      <c r="AM201" s="63">
        <v>3.1</v>
      </c>
      <c r="AN201" s="119">
        <v>0</v>
      </c>
      <c r="AO201" s="120">
        <f t="shared" si="15"/>
        <v>102.7</v>
      </c>
    </row>
    <row r="202" spans="1:41" x14ac:dyDescent="0.2">
      <c r="A202" s="167" t="s">
        <v>203</v>
      </c>
      <c r="B202" s="47" t="s">
        <v>127</v>
      </c>
      <c r="C202" s="47" t="s">
        <v>11</v>
      </c>
      <c r="D202" s="47">
        <v>6</v>
      </c>
      <c r="E202" s="139"/>
      <c r="F202" s="49"/>
      <c r="G202" s="63">
        <v>300</v>
      </c>
      <c r="H202" s="87">
        <f t="shared" si="12"/>
        <v>0</v>
      </c>
      <c r="I202" s="63">
        <v>300</v>
      </c>
      <c r="J202" s="123">
        <v>226</v>
      </c>
      <c r="K202" s="87">
        <f t="shared" si="13"/>
        <v>16</v>
      </c>
      <c r="L202" s="124">
        <v>242</v>
      </c>
      <c r="M202" s="63">
        <v>225</v>
      </c>
      <c r="N202" s="87">
        <f t="shared" si="14"/>
        <v>15</v>
      </c>
      <c r="O202" s="63">
        <v>240</v>
      </c>
      <c r="P202" s="156">
        <v>0.08</v>
      </c>
      <c r="Q202" s="144">
        <v>17</v>
      </c>
      <c r="R202" s="144"/>
      <c r="S202" s="116">
        <v>382</v>
      </c>
      <c r="T202" s="63">
        <v>170</v>
      </c>
      <c r="U202" s="63">
        <v>4469</v>
      </c>
      <c r="V202" s="63">
        <v>31.2</v>
      </c>
      <c r="W202" s="63">
        <v>14.3</v>
      </c>
      <c r="X202" s="63">
        <v>0</v>
      </c>
      <c r="Y202" s="63">
        <v>33.799999999999997</v>
      </c>
      <c r="Z202" s="63">
        <v>238</v>
      </c>
      <c r="AA202" s="116">
        <v>17</v>
      </c>
      <c r="AB202" s="63">
        <v>67.2</v>
      </c>
      <c r="AC202" s="63">
        <v>1.8</v>
      </c>
      <c r="AD202" s="63">
        <v>3.5</v>
      </c>
      <c r="AE202" s="63">
        <v>0</v>
      </c>
      <c r="AF202" s="63">
        <v>0</v>
      </c>
      <c r="AG202" s="63">
        <v>0</v>
      </c>
      <c r="AH202" s="63">
        <v>0</v>
      </c>
      <c r="AI202" s="63">
        <v>0</v>
      </c>
      <c r="AJ202" s="116">
        <v>0</v>
      </c>
      <c r="AK202" s="63">
        <v>0</v>
      </c>
      <c r="AL202" s="118">
        <v>1.3</v>
      </c>
      <c r="AM202" s="63">
        <v>6.6</v>
      </c>
      <c r="AN202" s="119">
        <v>3.9</v>
      </c>
      <c r="AO202" s="120">
        <f t="shared" si="15"/>
        <v>301.58000000000004</v>
      </c>
    </row>
    <row r="203" spans="1:41" x14ac:dyDescent="0.2">
      <c r="A203" s="167" t="s">
        <v>132</v>
      </c>
      <c r="B203" s="47" t="s">
        <v>127</v>
      </c>
      <c r="C203" s="47" t="s">
        <v>14</v>
      </c>
      <c r="D203" s="47">
        <v>6</v>
      </c>
      <c r="E203" s="139"/>
      <c r="F203" s="49"/>
      <c r="G203" s="63">
        <v>242</v>
      </c>
      <c r="H203" s="87">
        <f t="shared" si="12"/>
        <v>-23</v>
      </c>
      <c r="I203" s="63">
        <v>219</v>
      </c>
      <c r="J203" s="123">
        <v>224</v>
      </c>
      <c r="K203" s="87">
        <f t="shared" si="13"/>
        <v>8</v>
      </c>
      <c r="L203" s="124">
        <v>232</v>
      </c>
      <c r="M203" s="63">
        <v>224</v>
      </c>
      <c r="N203" s="87">
        <f t="shared" si="14"/>
        <v>9</v>
      </c>
      <c r="O203" s="63">
        <v>233</v>
      </c>
      <c r="P203" s="156">
        <v>0.05</v>
      </c>
      <c r="Q203" s="144">
        <v>17</v>
      </c>
      <c r="R203" s="144"/>
      <c r="S203" s="116">
        <v>24.9</v>
      </c>
      <c r="T203" s="63">
        <v>10.8</v>
      </c>
      <c r="U203" s="63">
        <v>265</v>
      </c>
      <c r="V203" s="63">
        <v>2.2999999999999998</v>
      </c>
      <c r="W203" s="63">
        <v>0.8</v>
      </c>
      <c r="X203" s="63">
        <v>0</v>
      </c>
      <c r="Y203" s="63">
        <v>2.8</v>
      </c>
      <c r="Z203" s="63">
        <v>9.4</v>
      </c>
      <c r="AA203" s="116">
        <v>51</v>
      </c>
      <c r="AB203" s="63">
        <v>305</v>
      </c>
      <c r="AC203" s="63">
        <v>4.0999999999999996</v>
      </c>
      <c r="AD203" s="63">
        <v>26.7</v>
      </c>
      <c r="AE203" s="63">
        <v>0</v>
      </c>
      <c r="AF203" s="63">
        <v>0</v>
      </c>
      <c r="AG203" s="63">
        <v>0</v>
      </c>
      <c r="AH203" s="63">
        <v>0</v>
      </c>
      <c r="AI203" s="63">
        <v>0</v>
      </c>
      <c r="AJ203" s="116">
        <v>0</v>
      </c>
      <c r="AK203" s="63">
        <v>0</v>
      </c>
      <c r="AL203" s="118">
        <v>0</v>
      </c>
      <c r="AM203" s="63">
        <v>0.3</v>
      </c>
      <c r="AN203" s="119">
        <v>0</v>
      </c>
      <c r="AO203" s="120">
        <f t="shared" si="15"/>
        <v>74.099999999999994</v>
      </c>
    </row>
    <row r="204" spans="1:41" x14ac:dyDescent="0.2">
      <c r="A204" s="167" t="s">
        <v>414</v>
      </c>
      <c r="B204" s="47" t="s">
        <v>121</v>
      </c>
      <c r="C204" s="47" t="s">
        <v>190</v>
      </c>
      <c r="D204" s="47">
        <v>7</v>
      </c>
      <c r="E204" s="139"/>
      <c r="F204" s="49"/>
      <c r="G204" s="63">
        <v>227</v>
      </c>
      <c r="H204" s="87">
        <f t="shared" si="12"/>
        <v>14</v>
      </c>
      <c r="I204" s="63">
        <v>241</v>
      </c>
      <c r="J204" s="123">
        <v>162</v>
      </c>
      <c r="K204" s="87">
        <f t="shared" si="13"/>
        <v>4</v>
      </c>
      <c r="L204" s="124">
        <v>166</v>
      </c>
      <c r="M204" s="63">
        <v>170</v>
      </c>
      <c r="N204" s="87">
        <f t="shared" si="14"/>
        <v>4</v>
      </c>
      <c r="O204" s="63">
        <v>174</v>
      </c>
      <c r="P204" s="156">
        <v>0.09</v>
      </c>
      <c r="Q204" s="144">
        <v>17</v>
      </c>
      <c r="R204" s="144"/>
      <c r="S204" s="116">
        <v>0</v>
      </c>
      <c r="T204" s="63">
        <v>0</v>
      </c>
      <c r="U204" s="63">
        <v>0</v>
      </c>
      <c r="V204" s="63">
        <v>0</v>
      </c>
      <c r="W204" s="63">
        <v>0</v>
      </c>
      <c r="X204" s="63">
        <v>0</v>
      </c>
      <c r="Y204" s="63">
        <v>0</v>
      </c>
      <c r="Z204" s="63">
        <v>0</v>
      </c>
      <c r="AA204" s="116">
        <v>0</v>
      </c>
      <c r="AB204" s="63">
        <v>0</v>
      </c>
      <c r="AC204" s="63">
        <v>0</v>
      </c>
      <c r="AD204" s="63">
        <v>0</v>
      </c>
      <c r="AE204" s="63">
        <v>66.3</v>
      </c>
      <c r="AF204" s="63">
        <v>44.6</v>
      </c>
      <c r="AG204" s="63">
        <v>607</v>
      </c>
      <c r="AH204" s="63">
        <v>3.5</v>
      </c>
      <c r="AI204" s="63">
        <v>27.2</v>
      </c>
      <c r="AJ204" s="116">
        <v>0</v>
      </c>
      <c r="AK204" s="63">
        <v>0</v>
      </c>
      <c r="AL204" s="118">
        <v>0</v>
      </c>
      <c r="AM204" s="63">
        <v>0.6</v>
      </c>
      <c r="AN204" s="119">
        <v>0.6</v>
      </c>
      <c r="AO204" s="120">
        <f t="shared" si="15"/>
        <v>80.5</v>
      </c>
    </row>
    <row r="205" spans="1:41" x14ac:dyDescent="0.2">
      <c r="A205" s="167" t="s">
        <v>415</v>
      </c>
      <c r="B205" s="47" t="s">
        <v>127</v>
      </c>
      <c r="C205" s="47" t="s">
        <v>201</v>
      </c>
      <c r="D205" s="47">
        <v>11</v>
      </c>
      <c r="E205" s="139"/>
      <c r="F205" s="49"/>
      <c r="G205" s="63">
        <v>203</v>
      </c>
      <c r="H205" s="87">
        <f t="shared" si="12"/>
        <v>0</v>
      </c>
      <c r="I205" s="63">
        <v>203</v>
      </c>
      <c r="J205" s="123">
        <v>204</v>
      </c>
      <c r="K205" s="87">
        <f t="shared" si="13"/>
        <v>16</v>
      </c>
      <c r="L205" s="124">
        <v>220</v>
      </c>
      <c r="M205" s="63">
        <v>203</v>
      </c>
      <c r="N205" s="87">
        <f t="shared" si="14"/>
        <v>17</v>
      </c>
      <c r="O205" s="63">
        <v>220</v>
      </c>
      <c r="P205" s="156">
        <v>0.1</v>
      </c>
      <c r="Q205" s="144">
        <v>17</v>
      </c>
      <c r="R205" s="144"/>
      <c r="S205" s="116">
        <v>394</v>
      </c>
      <c r="T205" s="63">
        <v>204</v>
      </c>
      <c r="U205" s="63">
        <v>4210</v>
      </c>
      <c r="V205" s="63">
        <v>28</v>
      </c>
      <c r="W205" s="63">
        <v>16</v>
      </c>
      <c r="X205" s="63">
        <v>0</v>
      </c>
      <c r="Y205" s="63">
        <v>38.9</v>
      </c>
      <c r="Z205" s="63">
        <v>243</v>
      </c>
      <c r="AA205" s="116">
        <v>61.4</v>
      </c>
      <c r="AB205" s="63">
        <v>249</v>
      </c>
      <c r="AC205" s="63">
        <v>3.6</v>
      </c>
      <c r="AD205" s="63">
        <v>14.4</v>
      </c>
      <c r="AE205" s="63">
        <v>0</v>
      </c>
      <c r="AF205" s="63">
        <v>0</v>
      </c>
      <c r="AG205" s="63">
        <v>0</v>
      </c>
      <c r="AH205" s="63">
        <v>0</v>
      </c>
      <c r="AI205" s="63">
        <v>0</v>
      </c>
      <c r="AJ205" s="116">
        <v>0</v>
      </c>
      <c r="AK205" s="63">
        <v>0</v>
      </c>
      <c r="AL205" s="118">
        <v>4</v>
      </c>
      <c r="AM205" s="63">
        <v>9.3000000000000007</v>
      </c>
      <c r="AN205" s="119">
        <v>4</v>
      </c>
      <c r="AO205" s="120">
        <f t="shared" si="15"/>
        <v>310.89999999999998</v>
      </c>
    </row>
    <row r="206" spans="1:41" x14ac:dyDescent="0.2">
      <c r="A206" s="167" t="s">
        <v>416</v>
      </c>
      <c r="B206" s="47" t="s">
        <v>129</v>
      </c>
      <c r="C206" s="47" t="s">
        <v>190</v>
      </c>
      <c r="D206" s="47">
        <v>7</v>
      </c>
      <c r="E206" s="139"/>
      <c r="F206" s="49"/>
      <c r="G206" s="63">
        <v>229</v>
      </c>
      <c r="H206" s="87">
        <f t="shared" si="12"/>
        <v>0</v>
      </c>
      <c r="I206" s="63">
        <v>229</v>
      </c>
      <c r="J206" s="123">
        <v>203</v>
      </c>
      <c r="K206" s="87">
        <f t="shared" si="13"/>
        <v>5</v>
      </c>
      <c r="L206" s="124">
        <v>208</v>
      </c>
      <c r="M206" s="63">
        <v>208</v>
      </c>
      <c r="N206" s="87">
        <f t="shared" si="14"/>
        <v>2</v>
      </c>
      <c r="O206" s="63">
        <v>210</v>
      </c>
      <c r="P206" s="156">
        <v>0.06</v>
      </c>
      <c r="Q206" s="144">
        <v>17</v>
      </c>
      <c r="R206" s="144"/>
      <c r="S206" s="116">
        <v>0</v>
      </c>
      <c r="T206" s="63">
        <v>0</v>
      </c>
      <c r="U206" s="63">
        <v>0</v>
      </c>
      <c r="V206" s="63">
        <v>0</v>
      </c>
      <c r="W206" s="63">
        <v>0</v>
      </c>
      <c r="X206" s="63">
        <v>0</v>
      </c>
      <c r="Y206" s="63">
        <v>0</v>
      </c>
      <c r="Z206" s="63">
        <v>0</v>
      </c>
      <c r="AA206" s="116">
        <v>0</v>
      </c>
      <c r="AB206" s="63">
        <v>0</v>
      </c>
      <c r="AC206" s="63">
        <v>0</v>
      </c>
      <c r="AD206" s="63">
        <v>0</v>
      </c>
      <c r="AE206" s="63">
        <v>78.2</v>
      </c>
      <c r="AF206" s="63">
        <v>54.9</v>
      </c>
      <c r="AG206" s="63">
        <v>605</v>
      </c>
      <c r="AH206" s="63">
        <v>4.8</v>
      </c>
      <c r="AI206" s="63">
        <v>27.4</v>
      </c>
      <c r="AJ206" s="116">
        <v>0</v>
      </c>
      <c r="AK206" s="63">
        <v>0</v>
      </c>
      <c r="AL206" s="118">
        <v>0</v>
      </c>
      <c r="AM206" s="63">
        <v>1.1000000000000001</v>
      </c>
      <c r="AN206" s="119">
        <v>0</v>
      </c>
      <c r="AO206" s="120">
        <f t="shared" si="15"/>
        <v>89.3</v>
      </c>
    </row>
    <row r="207" spans="1:41" x14ac:dyDescent="0.2">
      <c r="A207" s="167" t="s">
        <v>417</v>
      </c>
      <c r="B207" s="47" t="s">
        <v>129</v>
      </c>
      <c r="C207" s="47" t="s">
        <v>182</v>
      </c>
      <c r="D207" s="47">
        <v>6</v>
      </c>
      <c r="E207" s="139"/>
      <c r="F207" s="49"/>
      <c r="G207" s="63">
        <v>255</v>
      </c>
      <c r="H207" s="87">
        <f t="shared" si="12"/>
        <v>0</v>
      </c>
      <c r="I207" s="63">
        <v>255</v>
      </c>
      <c r="J207" s="123">
        <v>200</v>
      </c>
      <c r="K207" s="87">
        <f t="shared" si="13"/>
        <v>7</v>
      </c>
      <c r="L207" s="124">
        <v>207</v>
      </c>
      <c r="M207" s="63">
        <v>200</v>
      </c>
      <c r="N207" s="87">
        <f t="shared" si="14"/>
        <v>4</v>
      </c>
      <c r="O207" s="63">
        <v>204</v>
      </c>
      <c r="P207" s="156">
        <v>0.05</v>
      </c>
      <c r="Q207" s="144">
        <v>17</v>
      </c>
      <c r="R207" s="144"/>
      <c r="S207" s="116">
        <v>0</v>
      </c>
      <c r="T207" s="63">
        <v>0</v>
      </c>
      <c r="U207" s="63">
        <v>0</v>
      </c>
      <c r="V207" s="63">
        <v>0</v>
      </c>
      <c r="W207" s="63">
        <v>0</v>
      </c>
      <c r="X207" s="63">
        <v>0</v>
      </c>
      <c r="Y207" s="63">
        <v>0</v>
      </c>
      <c r="Z207" s="63">
        <v>0</v>
      </c>
      <c r="AA207" s="116">
        <v>0</v>
      </c>
      <c r="AB207" s="63">
        <v>0</v>
      </c>
      <c r="AC207" s="63">
        <v>0</v>
      </c>
      <c r="AD207" s="63">
        <v>0</v>
      </c>
      <c r="AE207" s="63">
        <v>66.3</v>
      </c>
      <c r="AF207" s="63">
        <v>43.5</v>
      </c>
      <c r="AG207" s="63">
        <v>439</v>
      </c>
      <c r="AH207" s="63">
        <v>4.4000000000000004</v>
      </c>
      <c r="AI207" s="63">
        <v>18.600000000000001</v>
      </c>
      <c r="AJ207" s="116">
        <v>0</v>
      </c>
      <c r="AK207" s="63">
        <v>0</v>
      </c>
      <c r="AL207" s="118">
        <v>0</v>
      </c>
      <c r="AM207" s="63">
        <v>0.9</v>
      </c>
      <c r="AN207" s="119">
        <v>0</v>
      </c>
      <c r="AO207" s="120">
        <f t="shared" si="15"/>
        <v>70.3</v>
      </c>
    </row>
    <row r="208" spans="1:41" x14ac:dyDescent="0.2">
      <c r="A208" s="167" t="s">
        <v>251</v>
      </c>
      <c r="B208" s="47" t="s">
        <v>127</v>
      </c>
      <c r="C208" s="47" t="s">
        <v>13</v>
      </c>
      <c r="D208" s="47">
        <v>14</v>
      </c>
      <c r="E208" s="139"/>
      <c r="F208" s="49"/>
      <c r="G208" s="63">
        <v>260</v>
      </c>
      <c r="H208" s="87">
        <f t="shared" si="12"/>
        <v>0</v>
      </c>
      <c r="I208" s="63">
        <v>260</v>
      </c>
      <c r="J208" s="123">
        <v>220</v>
      </c>
      <c r="K208" s="87">
        <f t="shared" si="13"/>
        <v>39</v>
      </c>
      <c r="L208" s="124">
        <v>259</v>
      </c>
      <c r="M208" s="63">
        <v>221</v>
      </c>
      <c r="N208" s="87">
        <f t="shared" si="14"/>
        <v>39</v>
      </c>
      <c r="O208" s="63">
        <v>260</v>
      </c>
      <c r="P208" s="156">
        <v>0.25</v>
      </c>
      <c r="Q208" s="144">
        <v>17</v>
      </c>
      <c r="R208" s="144"/>
      <c r="S208" s="116">
        <v>397</v>
      </c>
      <c r="T208" s="63">
        <v>210</v>
      </c>
      <c r="U208" s="63">
        <v>4652</v>
      </c>
      <c r="V208" s="63">
        <v>29.3</v>
      </c>
      <c r="W208" s="63">
        <v>12.7</v>
      </c>
      <c r="X208" s="63">
        <v>0</v>
      </c>
      <c r="Y208" s="63">
        <v>45.5</v>
      </c>
      <c r="Z208" s="63">
        <v>303</v>
      </c>
      <c r="AA208" s="116">
        <v>35.700000000000003</v>
      </c>
      <c r="AB208" s="63">
        <v>76.900000000000006</v>
      </c>
      <c r="AC208" s="63">
        <v>0.7</v>
      </c>
      <c r="AD208" s="63">
        <v>5.8</v>
      </c>
      <c r="AE208" s="63">
        <v>0</v>
      </c>
      <c r="AF208" s="63">
        <v>0</v>
      </c>
      <c r="AG208" s="63">
        <v>0</v>
      </c>
      <c r="AH208" s="63">
        <v>0</v>
      </c>
      <c r="AI208" s="63">
        <v>0</v>
      </c>
      <c r="AJ208" s="116">
        <v>0</v>
      </c>
      <c r="AK208" s="63">
        <v>0</v>
      </c>
      <c r="AL208" s="118">
        <v>0</v>
      </c>
      <c r="AM208" s="63">
        <v>0</v>
      </c>
      <c r="AN208" s="119">
        <v>0.1</v>
      </c>
      <c r="AO208" s="120">
        <f t="shared" si="15"/>
        <v>302.27000000000004</v>
      </c>
    </row>
    <row r="209" spans="1:41" x14ac:dyDescent="0.2">
      <c r="A209" s="167" t="s">
        <v>418</v>
      </c>
      <c r="B209" s="47" t="s">
        <v>129</v>
      </c>
      <c r="C209" s="47" t="s">
        <v>195</v>
      </c>
      <c r="D209" s="47">
        <v>7</v>
      </c>
      <c r="E209" s="139"/>
      <c r="F209" s="49"/>
      <c r="G209" s="63">
        <v>213</v>
      </c>
      <c r="H209" s="87">
        <f t="shared" si="12"/>
        <v>2</v>
      </c>
      <c r="I209" s="63">
        <v>215</v>
      </c>
      <c r="J209" s="123">
        <v>253</v>
      </c>
      <c r="K209" s="87">
        <f t="shared" si="13"/>
        <v>10</v>
      </c>
      <c r="L209" s="124">
        <v>263</v>
      </c>
      <c r="M209" s="63">
        <v>253</v>
      </c>
      <c r="N209" s="87">
        <f t="shared" si="14"/>
        <v>10</v>
      </c>
      <c r="O209" s="63">
        <v>263</v>
      </c>
      <c r="P209" s="156">
        <v>0.1</v>
      </c>
      <c r="Q209" s="144">
        <v>17</v>
      </c>
      <c r="R209" s="144"/>
      <c r="S209" s="116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116">
        <v>0</v>
      </c>
      <c r="AB209" s="63">
        <v>0</v>
      </c>
      <c r="AC209" s="63">
        <v>0</v>
      </c>
      <c r="AD209" s="63">
        <v>0</v>
      </c>
      <c r="AE209" s="63">
        <v>76.5</v>
      </c>
      <c r="AF209" s="63">
        <v>45.9</v>
      </c>
      <c r="AG209" s="63">
        <v>598</v>
      </c>
      <c r="AH209" s="63">
        <v>2.9</v>
      </c>
      <c r="AI209" s="63">
        <v>30.1</v>
      </c>
      <c r="AJ209" s="116">
        <v>0</v>
      </c>
      <c r="AK209" s="63">
        <v>0</v>
      </c>
      <c r="AL209" s="118">
        <v>0</v>
      </c>
      <c r="AM209" s="63">
        <v>0</v>
      </c>
      <c r="AN209" s="119">
        <v>0</v>
      </c>
      <c r="AO209" s="120">
        <f t="shared" si="15"/>
        <v>77.199999999999989</v>
      </c>
    </row>
    <row r="210" spans="1:41" x14ac:dyDescent="0.2">
      <c r="A210" s="167" t="s">
        <v>419</v>
      </c>
      <c r="B210" s="47" t="s">
        <v>121</v>
      </c>
      <c r="C210" s="47" t="s">
        <v>181</v>
      </c>
      <c r="D210" s="47">
        <v>14</v>
      </c>
      <c r="E210" s="139"/>
      <c r="F210" s="49"/>
      <c r="G210" s="63">
        <v>232</v>
      </c>
      <c r="H210" s="87">
        <f t="shared" si="12"/>
        <v>4</v>
      </c>
      <c r="I210" s="63">
        <v>236</v>
      </c>
      <c r="J210" s="123">
        <v>181</v>
      </c>
      <c r="K210" s="87">
        <f t="shared" si="13"/>
        <v>0</v>
      </c>
      <c r="L210" s="124">
        <v>181</v>
      </c>
      <c r="M210" s="63">
        <v>173</v>
      </c>
      <c r="N210" s="87">
        <f t="shared" si="14"/>
        <v>3</v>
      </c>
      <c r="O210" s="63">
        <v>176</v>
      </c>
      <c r="P210" s="156">
        <v>0.11</v>
      </c>
      <c r="Q210" s="144">
        <v>17</v>
      </c>
      <c r="R210" s="144"/>
      <c r="S210" s="116">
        <v>0</v>
      </c>
      <c r="T210" s="63">
        <v>0</v>
      </c>
      <c r="U210" s="63">
        <v>0</v>
      </c>
      <c r="V210" s="63">
        <v>0</v>
      </c>
      <c r="W210" s="63">
        <v>0</v>
      </c>
      <c r="X210" s="63">
        <v>0</v>
      </c>
      <c r="Y210" s="63">
        <v>0</v>
      </c>
      <c r="Z210" s="63">
        <v>0</v>
      </c>
      <c r="AA210" s="116">
        <v>0</v>
      </c>
      <c r="AB210" s="63">
        <v>0</v>
      </c>
      <c r="AC210" s="63">
        <v>0</v>
      </c>
      <c r="AD210" s="63">
        <v>0</v>
      </c>
      <c r="AE210" s="63">
        <v>113</v>
      </c>
      <c r="AF210" s="63">
        <v>73.2</v>
      </c>
      <c r="AG210" s="63">
        <v>1004</v>
      </c>
      <c r="AH210" s="63">
        <v>4.8</v>
      </c>
      <c r="AI210" s="63">
        <v>44.8</v>
      </c>
      <c r="AJ210" s="116">
        <v>0</v>
      </c>
      <c r="AK210" s="63">
        <v>0</v>
      </c>
      <c r="AL210" s="118">
        <v>0</v>
      </c>
      <c r="AM210" s="63">
        <v>1.1000000000000001</v>
      </c>
      <c r="AN210" s="119">
        <v>0</v>
      </c>
      <c r="AO210" s="120">
        <f t="shared" si="15"/>
        <v>129.19999999999999</v>
      </c>
    </row>
    <row r="211" spans="1:41" x14ac:dyDescent="0.2">
      <c r="A211" s="167" t="s">
        <v>209</v>
      </c>
      <c r="B211" s="47" t="s">
        <v>121</v>
      </c>
      <c r="C211" s="47" t="s">
        <v>15</v>
      </c>
      <c r="D211" s="47">
        <v>13</v>
      </c>
      <c r="E211" s="139"/>
      <c r="F211" s="49"/>
      <c r="G211" s="63">
        <v>202</v>
      </c>
      <c r="H211" s="87">
        <f t="shared" si="12"/>
        <v>-1</v>
      </c>
      <c r="I211" s="63">
        <v>201</v>
      </c>
      <c r="J211" s="123">
        <v>190</v>
      </c>
      <c r="K211" s="87">
        <f t="shared" si="13"/>
        <v>7</v>
      </c>
      <c r="L211" s="124">
        <v>197</v>
      </c>
      <c r="M211" s="63">
        <v>202</v>
      </c>
      <c r="N211" s="87">
        <f t="shared" si="14"/>
        <v>6</v>
      </c>
      <c r="O211" s="63">
        <v>208</v>
      </c>
      <c r="P211" s="156">
        <v>0.11</v>
      </c>
      <c r="Q211" s="144">
        <v>17</v>
      </c>
      <c r="R211" s="144"/>
      <c r="S211" s="116">
        <v>0</v>
      </c>
      <c r="T211" s="63">
        <v>0</v>
      </c>
      <c r="U211" s="63">
        <v>0</v>
      </c>
      <c r="V211" s="63">
        <v>0</v>
      </c>
      <c r="W211" s="63">
        <v>0</v>
      </c>
      <c r="X211" s="63">
        <v>0</v>
      </c>
      <c r="Y211" s="63">
        <v>0</v>
      </c>
      <c r="Z211" s="63">
        <v>0</v>
      </c>
      <c r="AA211" s="116">
        <v>3.1</v>
      </c>
      <c r="AB211" s="63">
        <v>24</v>
      </c>
      <c r="AC211" s="63">
        <v>0</v>
      </c>
      <c r="AD211" s="63">
        <v>1</v>
      </c>
      <c r="AE211" s="63">
        <v>95.2</v>
      </c>
      <c r="AF211" s="63">
        <v>54.2</v>
      </c>
      <c r="AG211" s="63">
        <v>879</v>
      </c>
      <c r="AH211" s="63">
        <v>6.2</v>
      </c>
      <c r="AI211" s="63">
        <v>38.6</v>
      </c>
      <c r="AJ211" s="116">
        <v>0</v>
      </c>
      <c r="AK211" s="63">
        <v>0</v>
      </c>
      <c r="AL211" s="118">
        <v>0</v>
      </c>
      <c r="AM211" s="63">
        <v>1</v>
      </c>
      <c r="AN211" s="119">
        <v>0</v>
      </c>
      <c r="AO211" s="120">
        <f t="shared" si="15"/>
        <v>127.50000000000001</v>
      </c>
    </row>
    <row r="212" spans="1:41" x14ac:dyDescent="0.2">
      <c r="A212" s="167" t="s">
        <v>420</v>
      </c>
      <c r="B212" s="47" t="s">
        <v>121</v>
      </c>
      <c r="C212" s="47" t="s">
        <v>185</v>
      </c>
      <c r="D212" s="47">
        <v>9</v>
      </c>
      <c r="E212" s="139" t="s">
        <v>499</v>
      </c>
      <c r="F212" s="49"/>
      <c r="G212" s="63">
        <v>204</v>
      </c>
      <c r="H212" s="87">
        <f t="shared" si="12"/>
        <v>1</v>
      </c>
      <c r="I212" s="63">
        <v>205</v>
      </c>
      <c r="J212" s="123">
        <v>191</v>
      </c>
      <c r="K212" s="87">
        <f t="shared" si="13"/>
        <v>13</v>
      </c>
      <c r="L212" s="124">
        <v>204</v>
      </c>
      <c r="M212" s="63">
        <v>192</v>
      </c>
      <c r="N212" s="87">
        <f t="shared" si="14"/>
        <v>10</v>
      </c>
      <c r="O212" s="63">
        <v>202</v>
      </c>
      <c r="P212" s="156">
        <v>0.25</v>
      </c>
      <c r="Q212" s="144">
        <v>17</v>
      </c>
      <c r="R212" s="144"/>
      <c r="S212" s="116">
        <v>0</v>
      </c>
      <c r="T212" s="63">
        <v>0</v>
      </c>
      <c r="U212" s="63">
        <v>0</v>
      </c>
      <c r="V212" s="63">
        <v>0</v>
      </c>
      <c r="W212" s="63">
        <v>0</v>
      </c>
      <c r="X212" s="63">
        <v>0</v>
      </c>
      <c r="Y212" s="63">
        <v>0</v>
      </c>
      <c r="Z212" s="63">
        <v>0</v>
      </c>
      <c r="AA212" s="116">
        <v>0</v>
      </c>
      <c r="AB212" s="63">
        <v>0</v>
      </c>
      <c r="AC212" s="63">
        <v>0</v>
      </c>
      <c r="AD212" s="63">
        <v>0</v>
      </c>
      <c r="AE212" s="63">
        <v>155</v>
      </c>
      <c r="AF212" s="63">
        <v>84.1</v>
      </c>
      <c r="AG212" s="63">
        <v>1207</v>
      </c>
      <c r="AH212" s="63">
        <v>7.9</v>
      </c>
      <c r="AI212" s="63">
        <v>60.8</v>
      </c>
      <c r="AJ212" s="116">
        <v>0</v>
      </c>
      <c r="AK212" s="63">
        <v>0</v>
      </c>
      <c r="AL212" s="118">
        <v>0</v>
      </c>
      <c r="AM212" s="63">
        <v>0</v>
      </c>
      <c r="AN212" s="119">
        <v>0</v>
      </c>
      <c r="AO212" s="120">
        <f t="shared" si="15"/>
        <v>168.10000000000002</v>
      </c>
    </row>
    <row r="213" spans="1:41" x14ac:dyDescent="0.2">
      <c r="A213" s="167" t="s">
        <v>421</v>
      </c>
      <c r="B213" s="47" t="s">
        <v>118</v>
      </c>
      <c r="C213" s="47" t="s">
        <v>17</v>
      </c>
      <c r="D213" s="47">
        <v>10</v>
      </c>
      <c r="E213" s="139"/>
      <c r="F213" s="49"/>
      <c r="G213" s="63">
        <v>216</v>
      </c>
      <c r="H213" s="87">
        <f t="shared" si="12"/>
        <v>-2</v>
      </c>
      <c r="I213" s="63">
        <v>214</v>
      </c>
      <c r="J213" s="123">
        <v>214</v>
      </c>
      <c r="K213" s="87">
        <f t="shared" si="13"/>
        <v>5</v>
      </c>
      <c r="L213" s="124">
        <v>219</v>
      </c>
      <c r="M213" s="63">
        <v>218</v>
      </c>
      <c r="N213" s="87">
        <f t="shared" si="14"/>
        <v>5</v>
      </c>
      <c r="O213" s="63">
        <v>223</v>
      </c>
      <c r="P213" s="156">
        <v>0.08</v>
      </c>
      <c r="Q213" s="144">
        <v>17</v>
      </c>
      <c r="R213" s="144"/>
      <c r="S213" s="116">
        <v>0</v>
      </c>
      <c r="T213" s="63">
        <v>0</v>
      </c>
      <c r="U213" s="63">
        <v>0</v>
      </c>
      <c r="V213" s="63">
        <v>0</v>
      </c>
      <c r="W213" s="63">
        <v>0</v>
      </c>
      <c r="X213" s="63">
        <v>0</v>
      </c>
      <c r="Y213" s="63">
        <v>0</v>
      </c>
      <c r="Z213" s="63">
        <v>0</v>
      </c>
      <c r="AA213" s="116">
        <v>111</v>
      </c>
      <c r="AB213" s="63">
        <v>450</v>
      </c>
      <c r="AC213" s="63">
        <v>1.4</v>
      </c>
      <c r="AD213" s="63">
        <v>35.799999999999997</v>
      </c>
      <c r="AE213" s="63">
        <v>27.2</v>
      </c>
      <c r="AF213" s="63">
        <v>20.8</v>
      </c>
      <c r="AG213" s="63">
        <v>162</v>
      </c>
      <c r="AH213" s="63">
        <v>0.8</v>
      </c>
      <c r="AI213" s="63">
        <v>5.9</v>
      </c>
      <c r="AJ213" s="116">
        <v>0</v>
      </c>
      <c r="AK213" s="63">
        <v>0</v>
      </c>
      <c r="AL213" s="118">
        <v>0</v>
      </c>
      <c r="AM213" s="63">
        <v>1.2</v>
      </c>
      <c r="AN213" s="119">
        <v>0</v>
      </c>
      <c r="AO213" s="120">
        <f t="shared" si="15"/>
        <v>74.399999999999991</v>
      </c>
    </row>
    <row r="214" spans="1:41" x14ac:dyDescent="0.2">
      <c r="A214" s="167" t="s">
        <v>422</v>
      </c>
      <c r="B214" s="47" t="s">
        <v>121</v>
      </c>
      <c r="C214" s="47" t="s">
        <v>17</v>
      </c>
      <c r="D214" s="47">
        <v>10</v>
      </c>
      <c r="E214" s="139" t="s">
        <v>499</v>
      </c>
      <c r="F214" s="49"/>
      <c r="G214" s="63">
        <v>209</v>
      </c>
      <c r="H214" s="87">
        <f t="shared" si="12"/>
        <v>0</v>
      </c>
      <c r="I214" s="63">
        <v>209</v>
      </c>
      <c r="J214" s="123">
        <v>187</v>
      </c>
      <c r="K214" s="87">
        <f t="shared" si="13"/>
        <v>4</v>
      </c>
      <c r="L214" s="124">
        <v>191</v>
      </c>
      <c r="M214" s="63">
        <v>191</v>
      </c>
      <c r="N214" s="87">
        <f t="shared" si="14"/>
        <v>3</v>
      </c>
      <c r="O214" s="63">
        <v>194</v>
      </c>
      <c r="P214" s="156">
        <v>0.05</v>
      </c>
      <c r="Q214" s="144">
        <v>17</v>
      </c>
      <c r="R214" s="144"/>
      <c r="S214" s="116">
        <v>0</v>
      </c>
      <c r="T214" s="63">
        <v>0</v>
      </c>
      <c r="U214" s="63">
        <v>0</v>
      </c>
      <c r="V214" s="63">
        <v>0</v>
      </c>
      <c r="W214" s="63">
        <v>0</v>
      </c>
      <c r="X214" s="63">
        <v>0</v>
      </c>
      <c r="Y214" s="63">
        <v>0</v>
      </c>
      <c r="Z214" s="63">
        <v>0</v>
      </c>
      <c r="AA214" s="116">
        <v>0</v>
      </c>
      <c r="AB214" s="63">
        <v>0</v>
      </c>
      <c r="AC214" s="63">
        <v>0</v>
      </c>
      <c r="AD214" s="63">
        <v>0</v>
      </c>
      <c r="AE214" s="63">
        <v>73.099999999999994</v>
      </c>
      <c r="AF214" s="63">
        <v>47.1</v>
      </c>
      <c r="AG214" s="63">
        <v>682</v>
      </c>
      <c r="AH214" s="63">
        <v>3.4</v>
      </c>
      <c r="AI214" s="63">
        <v>33.4</v>
      </c>
      <c r="AJ214" s="116">
        <v>0</v>
      </c>
      <c r="AK214" s="63">
        <v>0</v>
      </c>
      <c r="AL214" s="118">
        <v>0</v>
      </c>
      <c r="AM214" s="63">
        <v>0.9</v>
      </c>
      <c r="AN214" s="119">
        <v>0.9</v>
      </c>
      <c r="AO214" s="120">
        <f t="shared" si="15"/>
        <v>86.8</v>
      </c>
    </row>
    <row r="215" spans="1:41" x14ac:dyDescent="0.2">
      <c r="A215" s="167" t="s">
        <v>213</v>
      </c>
      <c r="B215" s="47" t="s">
        <v>118</v>
      </c>
      <c r="C215" s="47" t="s">
        <v>11</v>
      </c>
      <c r="D215" s="47">
        <v>6</v>
      </c>
      <c r="E215" s="139" t="s">
        <v>502</v>
      </c>
      <c r="F215" s="49"/>
      <c r="G215" s="63">
        <v>279</v>
      </c>
      <c r="H215" s="87">
        <f t="shared" si="12"/>
        <v>0</v>
      </c>
      <c r="I215" s="63">
        <v>279</v>
      </c>
      <c r="J215" s="123">
        <v>235</v>
      </c>
      <c r="K215" s="87">
        <f t="shared" si="13"/>
        <v>-10</v>
      </c>
      <c r="L215" s="124">
        <v>225</v>
      </c>
      <c r="M215" s="63">
        <v>235</v>
      </c>
      <c r="N215" s="87">
        <f t="shared" si="14"/>
        <v>-1</v>
      </c>
      <c r="O215" s="63">
        <v>234</v>
      </c>
      <c r="P215" s="156">
        <v>0.04</v>
      </c>
      <c r="Q215" s="144">
        <v>17</v>
      </c>
      <c r="R215" s="144"/>
      <c r="S215" s="116">
        <v>0</v>
      </c>
      <c r="T215" s="63">
        <v>0</v>
      </c>
      <c r="U215" s="63">
        <v>0</v>
      </c>
      <c r="V215" s="63">
        <v>0</v>
      </c>
      <c r="W215" s="63">
        <v>0</v>
      </c>
      <c r="X215" s="63">
        <v>0</v>
      </c>
      <c r="Y215" s="63">
        <v>0</v>
      </c>
      <c r="Z215" s="63">
        <v>0</v>
      </c>
      <c r="AA215" s="116">
        <v>70</v>
      </c>
      <c r="AB215" s="63">
        <v>323</v>
      </c>
      <c r="AC215" s="63">
        <v>2.7</v>
      </c>
      <c r="AD215" s="63">
        <v>23.4</v>
      </c>
      <c r="AE215" s="63">
        <v>10</v>
      </c>
      <c r="AF215" s="63">
        <v>8.5</v>
      </c>
      <c r="AG215" s="63">
        <v>71.900000000000006</v>
      </c>
      <c r="AH215" s="63">
        <v>0</v>
      </c>
      <c r="AI215" s="63">
        <v>3.8</v>
      </c>
      <c r="AJ215" s="116">
        <v>0</v>
      </c>
      <c r="AK215" s="63">
        <v>0</v>
      </c>
      <c r="AL215" s="118">
        <v>0</v>
      </c>
      <c r="AM215" s="63">
        <v>0</v>
      </c>
      <c r="AN215" s="119">
        <v>0</v>
      </c>
      <c r="AO215" s="120">
        <f t="shared" si="15"/>
        <v>55.69</v>
      </c>
    </row>
    <row r="216" spans="1:41" x14ac:dyDescent="0.2">
      <c r="A216" s="167" t="s">
        <v>423</v>
      </c>
      <c r="B216" s="47" t="s">
        <v>118</v>
      </c>
      <c r="C216" s="47" t="s">
        <v>112</v>
      </c>
      <c r="D216" s="47">
        <v>11</v>
      </c>
      <c r="E216" s="139" t="s">
        <v>500</v>
      </c>
      <c r="F216" s="49"/>
      <c r="G216" s="63">
        <v>294</v>
      </c>
      <c r="H216" s="87">
        <f t="shared" si="12"/>
        <v>1</v>
      </c>
      <c r="I216" s="63">
        <v>295</v>
      </c>
      <c r="J216" s="123">
        <v>500</v>
      </c>
      <c r="K216" s="87">
        <f t="shared" si="13"/>
        <v>-264</v>
      </c>
      <c r="L216" s="124">
        <v>236</v>
      </c>
      <c r="M216" s="63">
        <v>500</v>
      </c>
      <c r="N216" s="87">
        <f t="shared" si="14"/>
        <v>-261</v>
      </c>
      <c r="O216" s="63">
        <v>239</v>
      </c>
      <c r="P216" s="156">
        <v>0.02</v>
      </c>
      <c r="Q216" s="144">
        <v>17</v>
      </c>
      <c r="R216" s="144"/>
      <c r="S216" s="116">
        <v>0</v>
      </c>
      <c r="T216" s="63">
        <v>0</v>
      </c>
      <c r="U216" s="63">
        <v>0</v>
      </c>
      <c r="V216" s="63">
        <v>0</v>
      </c>
      <c r="W216" s="63">
        <v>0</v>
      </c>
      <c r="X216" s="63">
        <v>0</v>
      </c>
      <c r="Y216" s="63">
        <v>0</v>
      </c>
      <c r="Z216" s="63">
        <v>0</v>
      </c>
      <c r="AA216" s="116">
        <v>36.799999999999997</v>
      </c>
      <c r="AB216" s="63">
        <v>171</v>
      </c>
      <c r="AC216" s="63">
        <v>2.6</v>
      </c>
      <c r="AD216" s="63">
        <v>7.7</v>
      </c>
      <c r="AE216" s="63">
        <v>14.4</v>
      </c>
      <c r="AF216" s="63">
        <v>15</v>
      </c>
      <c r="AG216" s="63">
        <v>82.5</v>
      </c>
      <c r="AH216" s="63">
        <v>0</v>
      </c>
      <c r="AI216" s="63">
        <v>7.5</v>
      </c>
      <c r="AJ216" s="116">
        <v>0</v>
      </c>
      <c r="AK216" s="63">
        <v>0</v>
      </c>
      <c r="AL216" s="118">
        <v>0</v>
      </c>
      <c r="AM216" s="63">
        <v>0</v>
      </c>
      <c r="AN216" s="119">
        <v>0</v>
      </c>
      <c r="AO216" s="120">
        <f t="shared" si="15"/>
        <v>40.950000000000003</v>
      </c>
    </row>
    <row r="217" spans="1:41" x14ac:dyDescent="0.2">
      <c r="A217" s="167" t="s">
        <v>424</v>
      </c>
      <c r="B217" s="47" t="s">
        <v>118</v>
      </c>
      <c r="C217" s="47" t="s">
        <v>194</v>
      </c>
      <c r="D217" s="47">
        <v>14</v>
      </c>
      <c r="E217" s="139"/>
      <c r="F217" s="49"/>
      <c r="G217" s="63">
        <v>219</v>
      </c>
      <c r="H217" s="87">
        <f t="shared" si="12"/>
        <v>54</v>
      </c>
      <c r="I217" s="63">
        <v>273</v>
      </c>
      <c r="J217" s="123">
        <v>186</v>
      </c>
      <c r="K217" s="87">
        <f t="shared" si="13"/>
        <v>6</v>
      </c>
      <c r="L217" s="124">
        <v>192</v>
      </c>
      <c r="M217" s="63">
        <v>178</v>
      </c>
      <c r="N217" s="87">
        <f t="shared" si="14"/>
        <v>5</v>
      </c>
      <c r="O217" s="63">
        <v>183</v>
      </c>
      <c r="P217" s="156">
        <v>0.08</v>
      </c>
      <c r="Q217" s="144">
        <v>17</v>
      </c>
      <c r="R217" s="144"/>
      <c r="S217" s="116">
        <v>0</v>
      </c>
      <c r="T217" s="63">
        <v>0</v>
      </c>
      <c r="U217" s="63">
        <v>0</v>
      </c>
      <c r="V217" s="63">
        <v>0</v>
      </c>
      <c r="W217" s="63">
        <v>0</v>
      </c>
      <c r="X217" s="63">
        <v>0</v>
      </c>
      <c r="Y217" s="63">
        <v>0</v>
      </c>
      <c r="Z217" s="63">
        <v>0</v>
      </c>
      <c r="AA217" s="116">
        <v>34</v>
      </c>
      <c r="AB217" s="63">
        <v>150</v>
      </c>
      <c r="AC217" s="63">
        <v>1.1000000000000001</v>
      </c>
      <c r="AD217" s="63">
        <v>11.2</v>
      </c>
      <c r="AE217" s="63">
        <v>39.1</v>
      </c>
      <c r="AF217" s="63">
        <v>31.8</v>
      </c>
      <c r="AG217" s="63">
        <v>234</v>
      </c>
      <c r="AH217" s="63">
        <v>1.1000000000000001</v>
      </c>
      <c r="AI217" s="63">
        <v>9.1</v>
      </c>
      <c r="AJ217" s="116">
        <v>0</v>
      </c>
      <c r="AK217" s="63">
        <v>0</v>
      </c>
      <c r="AL217" s="118">
        <v>0</v>
      </c>
      <c r="AM217" s="63">
        <v>0.6</v>
      </c>
      <c r="AN217" s="119">
        <v>0.6</v>
      </c>
      <c r="AO217" s="120">
        <f t="shared" si="15"/>
        <v>50.4</v>
      </c>
    </row>
    <row r="218" spans="1:41" x14ac:dyDescent="0.2">
      <c r="A218" s="167" t="s">
        <v>425</v>
      </c>
      <c r="B218" s="47" t="s">
        <v>121</v>
      </c>
      <c r="C218" s="47" t="s">
        <v>185</v>
      </c>
      <c r="D218" s="47">
        <v>9</v>
      </c>
      <c r="E218" s="139" t="s">
        <v>504</v>
      </c>
      <c r="F218" s="49"/>
      <c r="G218" s="63">
        <v>247</v>
      </c>
      <c r="H218" s="87">
        <f t="shared" si="12"/>
        <v>-3</v>
      </c>
      <c r="I218" s="63">
        <v>244</v>
      </c>
      <c r="J218" s="123">
        <v>239</v>
      </c>
      <c r="K218" s="87">
        <f t="shared" si="13"/>
        <v>-50</v>
      </c>
      <c r="L218" s="124">
        <v>189</v>
      </c>
      <c r="M218" s="63">
        <v>236</v>
      </c>
      <c r="N218" s="87">
        <f t="shared" si="14"/>
        <v>-44</v>
      </c>
      <c r="O218" s="63">
        <v>192</v>
      </c>
      <c r="P218" s="156">
        <v>0.02</v>
      </c>
      <c r="Q218" s="144">
        <v>17</v>
      </c>
      <c r="R218" s="144"/>
      <c r="S218" s="116">
        <v>0</v>
      </c>
      <c r="T218" s="63">
        <v>0</v>
      </c>
      <c r="U218" s="63">
        <v>0</v>
      </c>
      <c r="V218" s="63">
        <v>0</v>
      </c>
      <c r="W218" s="63">
        <v>0</v>
      </c>
      <c r="X218" s="63">
        <v>0</v>
      </c>
      <c r="Y218" s="63">
        <v>0</v>
      </c>
      <c r="Z218" s="63">
        <v>0</v>
      </c>
      <c r="AA218" s="116">
        <v>1</v>
      </c>
      <c r="AB218" s="63">
        <v>3.9</v>
      </c>
      <c r="AC218" s="63">
        <v>0</v>
      </c>
      <c r="AD218" s="63">
        <v>0.2</v>
      </c>
      <c r="AE218" s="63">
        <v>11.9</v>
      </c>
      <c r="AF218" s="63">
        <v>6.6</v>
      </c>
      <c r="AG218" s="63">
        <v>99.7</v>
      </c>
      <c r="AH218" s="63">
        <v>1</v>
      </c>
      <c r="AI218" s="63">
        <v>4.4000000000000004</v>
      </c>
      <c r="AJ218" s="116">
        <v>0</v>
      </c>
      <c r="AK218" s="63">
        <v>0</v>
      </c>
      <c r="AL218" s="118">
        <v>0</v>
      </c>
      <c r="AM218" s="63">
        <v>0.2</v>
      </c>
      <c r="AN218" s="119">
        <v>0</v>
      </c>
      <c r="AO218" s="120">
        <f t="shared" si="15"/>
        <v>16.36</v>
      </c>
    </row>
    <row r="219" spans="1:41" x14ac:dyDescent="0.2">
      <c r="A219" s="167" t="s">
        <v>252</v>
      </c>
      <c r="B219" s="47" t="s">
        <v>121</v>
      </c>
      <c r="C219" s="47" t="s">
        <v>15</v>
      </c>
      <c r="D219" s="47">
        <v>13</v>
      </c>
      <c r="E219" s="139"/>
      <c r="F219" s="49"/>
      <c r="G219" s="63">
        <v>246</v>
      </c>
      <c r="H219" s="87">
        <f t="shared" si="12"/>
        <v>-1</v>
      </c>
      <c r="I219" s="63">
        <v>245</v>
      </c>
      <c r="J219" s="123">
        <v>198</v>
      </c>
      <c r="K219" s="87">
        <f t="shared" si="13"/>
        <v>-2</v>
      </c>
      <c r="L219" s="124">
        <v>196</v>
      </c>
      <c r="M219" s="63">
        <v>199</v>
      </c>
      <c r="N219" s="87">
        <f t="shared" si="14"/>
        <v>0</v>
      </c>
      <c r="O219" s="63">
        <v>199</v>
      </c>
      <c r="P219" s="156">
        <v>0.04</v>
      </c>
      <c r="Q219" s="144">
        <v>17</v>
      </c>
      <c r="R219" s="144"/>
      <c r="S219" s="116">
        <v>0</v>
      </c>
      <c r="T219" s="63">
        <v>0</v>
      </c>
      <c r="U219" s="63">
        <v>0</v>
      </c>
      <c r="V219" s="63">
        <v>0</v>
      </c>
      <c r="W219" s="63">
        <v>0</v>
      </c>
      <c r="X219" s="63">
        <v>0</v>
      </c>
      <c r="Y219" s="63">
        <v>0</v>
      </c>
      <c r="Z219" s="63">
        <v>0</v>
      </c>
      <c r="AA219" s="116">
        <v>0</v>
      </c>
      <c r="AB219" s="63">
        <v>0</v>
      </c>
      <c r="AC219" s="63">
        <v>0</v>
      </c>
      <c r="AD219" s="63">
        <v>0</v>
      </c>
      <c r="AE219" s="63">
        <v>34</v>
      </c>
      <c r="AF219" s="63">
        <v>21.5</v>
      </c>
      <c r="AG219" s="63">
        <v>282</v>
      </c>
      <c r="AH219" s="63">
        <v>2.4</v>
      </c>
      <c r="AI219" s="63">
        <v>12.6</v>
      </c>
      <c r="AJ219" s="116">
        <v>0</v>
      </c>
      <c r="AK219" s="63">
        <v>0</v>
      </c>
      <c r="AL219" s="118">
        <v>0</v>
      </c>
      <c r="AM219" s="63">
        <v>0.6</v>
      </c>
      <c r="AN219" s="119">
        <v>0</v>
      </c>
      <c r="AO219" s="120">
        <f t="shared" si="15"/>
        <v>42.599999999999994</v>
      </c>
    </row>
    <row r="220" spans="1:41" x14ac:dyDescent="0.2">
      <c r="A220" s="167" t="s">
        <v>146</v>
      </c>
      <c r="B220" s="47" t="s">
        <v>118</v>
      </c>
      <c r="C220" s="47" t="s">
        <v>16</v>
      </c>
      <c r="D220" s="47">
        <v>12</v>
      </c>
      <c r="E220" s="139"/>
      <c r="F220" s="49"/>
      <c r="G220" s="63">
        <v>300</v>
      </c>
      <c r="H220" s="87">
        <f t="shared" si="12"/>
        <v>0</v>
      </c>
      <c r="I220" s="63">
        <v>300</v>
      </c>
      <c r="J220" s="123">
        <v>213</v>
      </c>
      <c r="K220" s="87">
        <f t="shared" si="13"/>
        <v>8</v>
      </c>
      <c r="L220" s="124">
        <v>221</v>
      </c>
      <c r="M220" s="63">
        <v>207</v>
      </c>
      <c r="N220" s="87">
        <f t="shared" si="14"/>
        <v>4</v>
      </c>
      <c r="O220" s="63">
        <v>211</v>
      </c>
      <c r="P220" s="156">
        <v>0.04</v>
      </c>
      <c r="Q220" s="144">
        <v>17</v>
      </c>
      <c r="R220" s="144"/>
      <c r="S220" s="116">
        <v>0</v>
      </c>
      <c r="T220" s="63">
        <v>0</v>
      </c>
      <c r="U220" s="63">
        <v>0</v>
      </c>
      <c r="V220" s="63">
        <v>0</v>
      </c>
      <c r="W220" s="63">
        <v>0</v>
      </c>
      <c r="X220" s="63">
        <v>0</v>
      </c>
      <c r="Y220" s="63">
        <v>0</v>
      </c>
      <c r="Z220" s="63">
        <v>0</v>
      </c>
      <c r="AA220" s="116">
        <v>51</v>
      </c>
      <c r="AB220" s="63">
        <v>259</v>
      </c>
      <c r="AC220" s="63">
        <v>1.1000000000000001</v>
      </c>
      <c r="AD220" s="63">
        <v>20.7</v>
      </c>
      <c r="AE220" s="63">
        <v>32.299999999999997</v>
      </c>
      <c r="AF220" s="63">
        <v>27.2</v>
      </c>
      <c r="AG220" s="63">
        <v>222</v>
      </c>
      <c r="AH220" s="63">
        <v>0.8</v>
      </c>
      <c r="AI220" s="63">
        <v>12</v>
      </c>
      <c r="AJ220" s="116">
        <v>0</v>
      </c>
      <c r="AK220" s="63">
        <v>0</v>
      </c>
      <c r="AL220" s="118">
        <v>0</v>
      </c>
      <c r="AM220" s="63">
        <v>0.9</v>
      </c>
      <c r="AN220" s="119">
        <v>0</v>
      </c>
      <c r="AO220" s="120">
        <f t="shared" si="15"/>
        <v>59.5</v>
      </c>
    </row>
    <row r="221" spans="1:41" x14ac:dyDescent="0.2">
      <c r="A221" s="167" t="s">
        <v>145</v>
      </c>
      <c r="B221" s="47" t="s">
        <v>118</v>
      </c>
      <c r="C221" s="47" t="s">
        <v>197</v>
      </c>
      <c r="D221" s="47">
        <v>10</v>
      </c>
      <c r="E221" s="139"/>
      <c r="F221" s="49"/>
      <c r="G221" s="63">
        <v>217</v>
      </c>
      <c r="H221" s="87">
        <f t="shared" si="12"/>
        <v>-17</v>
      </c>
      <c r="I221" s="63">
        <v>200</v>
      </c>
      <c r="J221" s="123">
        <v>182</v>
      </c>
      <c r="K221" s="87">
        <f t="shared" si="13"/>
        <v>6</v>
      </c>
      <c r="L221" s="124">
        <v>188</v>
      </c>
      <c r="M221" s="63">
        <v>183</v>
      </c>
      <c r="N221" s="87">
        <f t="shared" si="14"/>
        <v>5</v>
      </c>
      <c r="O221" s="63">
        <v>188</v>
      </c>
      <c r="P221" s="156">
        <v>0.05</v>
      </c>
      <c r="Q221" s="144">
        <v>17</v>
      </c>
      <c r="R221" s="144"/>
      <c r="S221" s="116">
        <v>0</v>
      </c>
      <c r="T221" s="63">
        <v>0</v>
      </c>
      <c r="U221" s="63">
        <v>0</v>
      </c>
      <c r="V221" s="63">
        <v>0</v>
      </c>
      <c r="W221" s="63">
        <v>0</v>
      </c>
      <c r="X221" s="63">
        <v>0</v>
      </c>
      <c r="Y221" s="63">
        <v>0</v>
      </c>
      <c r="Z221" s="63">
        <v>0</v>
      </c>
      <c r="AA221" s="116">
        <v>72.400000000000006</v>
      </c>
      <c r="AB221" s="63">
        <v>291</v>
      </c>
      <c r="AC221" s="63">
        <v>1.3</v>
      </c>
      <c r="AD221" s="63">
        <v>22.6</v>
      </c>
      <c r="AE221" s="63">
        <v>30.8</v>
      </c>
      <c r="AF221" s="63">
        <v>23.8</v>
      </c>
      <c r="AG221" s="63">
        <v>180</v>
      </c>
      <c r="AH221" s="63">
        <v>0.7</v>
      </c>
      <c r="AI221" s="63">
        <v>6.8</v>
      </c>
      <c r="AJ221" s="116">
        <v>0</v>
      </c>
      <c r="AK221" s="63">
        <v>0</v>
      </c>
      <c r="AL221" s="118">
        <v>0</v>
      </c>
      <c r="AM221" s="63">
        <v>1.1000000000000001</v>
      </c>
      <c r="AN221" s="119">
        <v>0</v>
      </c>
      <c r="AO221" s="120">
        <f t="shared" si="15"/>
        <v>59.100000000000009</v>
      </c>
    </row>
    <row r="222" spans="1:41" x14ac:dyDescent="0.2">
      <c r="A222" s="167" t="s">
        <v>143</v>
      </c>
      <c r="B222" s="47" t="s">
        <v>129</v>
      </c>
      <c r="C222" s="47" t="s">
        <v>19</v>
      </c>
      <c r="D222" s="47">
        <v>9</v>
      </c>
      <c r="E222" s="139"/>
      <c r="F222" s="49"/>
      <c r="G222" s="63">
        <v>295</v>
      </c>
      <c r="H222" s="87">
        <f t="shared" si="12"/>
        <v>1</v>
      </c>
      <c r="I222" s="63">
        <v>296</v>
      </c>
      <c r="J222" s="123">
        <v>207</v>
      </c>
      <c r="K222" s="87">
        <f t="shared" si="13"/>
        <v>3</v>
      </c>
      <c r="L222" s="124">
        <v>210</v>
      </c>
      <c r="M222" s="63">
        <v>210</v>
      </c>
      <c r="N222" s="87">
        <f t="shared" si="14"/>
        <v>8</v>
      </c>
      <c r="O222" s="63">
        <v>218</v>
      </c>
      <c r="P222" s="156">
        <v>0.04</v>
      </c>
      <c r="Q222" s="144">
        <v>17</v>
      </c>
      <c r="R222" s="144"/>
      <c r="S222" s="116">
        <v>0</v>
      </c>
      <c r="T222" s="63">
        <v>0</v>
      </c>
      <c r="U222" s="63">
        <v>0</v>
      </c>
      <c r="V222" s="63">
        <v>0</v>
      </c>
      <c r="W222" s="63">
        <v>0</v>
      </c>
      <c r="X222" s="63">
        <v>0</v>
      </c>
      <c r="Y222" s="63">
        <v>0</v>
      </c>
      <c r="Z222" s="63">
        <v>0</v>
      </c>
      <c r="AA222" s="116">
        <v>0</v>
      </c>
      <c r="AB222" s="63">
        <v>0</v>
      </c>
      <c r="AC222" s="63">
        <v>0</v>
      </c>
      <c r="AD222" s="63">
        <v>0</v>
      </c>
      <c r="AE222" s="63">
        <v>64.599999999999994</v>
      </c>
      <c r="AF222" s="63">
        <v>45.4</v>
      </c>
      <c r="AG222" s="63">
        <v>520</v>
      </c>
      <c r="AH222" s="63">
        <v>3.5</v>
      </c>
      <c r="AI222" s="63">
        <v>23.6</v>
      </c>
      <c r="AJ222" s="116">
        <v>0</v>
      </c>
      <c r="AK222" s="63">
        <v>0</v>
      </c>
      <c r="AL222" s="118">
        <v>0</v>
      </c>
      <c r="AM222" s="63">
        <v>0.8</v>
      </c>
      <c r="AN222" s="119">
        <v>0</v>
      </c>
      <c r="AO222" s="120">
        <f t="shared" si="15"/>
        <v>73</v>
      </c>
    </row>
    <row r="223" spans="1:41" x14ac:dyDescent="0.2">
      <c r="A223" s="167" t="s">
        <v>426</v>
      </c>
      <c r="B223" s="47" t="s">
        <v>118</v>
      </c>
      <c r="C223" s="47" t="s">
        <v>198</v>
      </c>
      <c r="D223" s="47">
        <v>14</v>
      </c>
      <c r="E223" s="139"/>
      <c r="F223" s="49"/>
      <c r="G223" s="63">
        <v>206</v>
      </c>
      <c r="H223" s="87">
        <f t="shared" si="12"/>
        <v>0</v>
      </c>
      <c r="I223" s="63">
        <v>206</v>
      </c>
      <c r="J223" s="123">
        <v>185</v>
      </c>
      <c r="K223" s="87">
        <f t="shared" si="13"/>
        <v>-3</v>
      </c>
      <c r="L223" s="124">
        <v>182</v>
      </c>
      <c r="M223" s="63">
        <v>186</v>
      </c>
      <c r="N223" s="87">
        <f t="shared" si="14"/>
        <v>-4</v>
      </c>
      <c r="O223" s="63">
        <v>182</v>
      </c>
      <c r="P223" s="156">
        <v>0.03</v>
      </c>
      <c r="Q223" s="144">
        <v>17</v>
      </c>
      <c r="R223" s="144"/>
      <c r="S223" s="116">
        <v>0</v>
      </c>
      <c r="T223" s="63">
        <v>0</v>
      </c>
      <c r="U223" s="63">
        <v>0</v>
      </c>
      <c r="V223" s="63">
        <v>0</v>
      </c>
      <c r="W223" s="63">
        <v>0</v>
      </c>
      <c r="X223" s="63">
        <v>0</v>
      </c>
      <c r="Y223" s="63">
        <v>0</v>
      </c>
      <c r="Z223" s="63">
        <v>0</v>
      </c>
      <c r="AA223" s="116">
        <v>68</v>
      </c>
      <c r="AB223" s="63">
        <v>294</v>
      </c>
      <c r="AC223" s="63">
        <v>0.6</v>
      </c>
      <c r="AD223" s="63">
        <v>23.3</v>
      </c>
      <c r="AE223" s="63">
        <v>17</v>
      </c>
      <c r="AF223" s="63">
        <v>13.8</v>
      </c>
      <c r="AG223" s="63">
        <v>83.9</v>
      </c>
      <c r="AH223" s="63">
        <v>0</v>
      </c>
      <c r="AI223" s="63">
        <v>4.3</v>
      </c>
      <c r="AJ223" s="116">
        <v>0</v>
      </c>
      <c r="AK223" s="63">
        <v>0</v>
      </c>
      <c r="AL223" s="118">
        <v>0</v>
      </c>
      <c r="AM223" s="63">
        <v>0.5</v>
      </c>
      <c r="AN223" s="119">
        <v>0</v>
      </c>
      <c r="AO223" s="120">
        <f t="shared" si="15"/>
        <v>41.39</v>
      </c>
    </row>
    <row r="224" spans="1:41" x14ac:dyDescent="0.2">
      <c r="A224" s="167" t="s">
        <v>427</v>
      </c>
      <c r="B224" s="47" t="s">
        <v>121</v>
      </c>
      <c r="C224" s="47" t="s">
        <v>17</v>
      </c>
      <c r="D224" s="47">
        <v>10</v>
      </c>
      <c r="E224" s="139" t="s">
        <v>499</v>
      </c>
      <c r="F224" s="49"/>
      <c r="G224" s="63">
        <v>285</v>
      </c>
      <c r="H224" s="87">
        <f t="shared" si="12"/>
        <v>1</v>
      </c>
      <c r="I224" s="63">
        <v>286</v>
      </c>
      <c r="J224" s="123">
        <v>222</v>
      </c>
      <c r="K224" s="87">
        <f t="shared" si="13"/>
        <v>4</v>
      </c>
      <c r="L224" s="124">
        <v>226</v>
      </c>
      <c r="M224" s="63">
        <v>220</v>
      </c>
      <c r="N224" s="87">
        <f t="shared" si="14"/>
        <v>7</v>
      </c>
      <c r="O224" s="63">
        <v>227</v>
      </c>
      <c r="P224" s="156">
        <v>0.03</v>
      </c>
      <c r="Q224" s="144">
        <v>17</v>
      </c>
      <c r="R224" s="144"/>
      <c r="S224" s="116">
        <v>0</v>
      </c>
      <c r="T224" s="63">
        <v>0</v>
      </c>
      <c r="U224" s="63">
        <v>0</v>
      </c>
      <c r="V224" s="63">
        <v>0</v>
      </c>
      <c r="W224" s="63">
        <v>0</v>
      </c>
      <c r="X224" s="63">
        <v>0</v>
      </c>
      <c r="Y224" s="63">
        <v>0</v>
      </c>
      <c r="Z224" s="63">
        <v>0</v>
      </c>
      <c r="AA224" s="116">
        <v>15.4</v>
      </c>
      <c r="AB224" s="63">
        <v>88.3</v>
      </c>
      <c r="AC224" s="63">
        <v>0</v>
      </c>
      <c r="AD224" s="63">
        <v>4.9000000000000004</v>
      </c>
      <c r="AE224" s="63">
        <v>69.099999999999994</v>
      </c>
      <c r="AF224" s="63">
        <v>42.9</v>
      </c>
      <c r="AG224" s="63">
        <v>556</v>
      </c>
      <c r="AH224" s="63">
        <v>4.0999999999999996</v>
      </c>
      <c r="AI224" s="63">
        <v>27.5</v>
      </c>
      <c r="AJ224" s="116">
        <v>517</v>
      </c>
      <c r="AK224" s="63">
        <v>0</v>
      </c>
      <c r="AL224" s="118">
        <v>0</v>
      </c>
      <c r="AM224" s="63">
        <v>0.8</v>
      </c>
      <c r="AN224" s="119">
        <v>0</v>
      </c>
      <c r="AO224" s="120">
        <f t="shared" si="15"/>
        <v>89.03</v>
      </c>
    </row>
    <row r="225" spans="1:41" x14ac:dyDescent="0.2">
      <c r="A225" s="167" t="s">
        <v>428</v>
      </c>
      <c r="B225" s="47" t="s">
        <v>118</v>
      </c>
      <c r="C225" s="47" t="s">
        <v>268</v>
      </c>
      <c r="D225" s="47">
        <v>6</v>
      </c>
      <c r="E225" s="139" t="s">
        <v>504</v>
      </c>
      <c r="F225" s="49"/>
      <c r="G225" s="63">
        <v>277</v>
      </c>
      <c r="H225" s="87">
        <f t="shared" si="12"/>
        <v>1</v>
      </c>
      <c r="I225" s="63">
        <v>278</v>
      </c>
      <c r="J225" s="123">
        <v>300</v>
      </c>
      <c r="K225" s="87">
        <f t="shared" si="13"/>
        <v>200</v>
      </c>
      <c r="L225" s="124">
        <v>500</v>
      </c>
      <c r="M225" s="63">
        <v>298</v>
      </c>
      <c r="N225" s="87">
        <f t="shared" si="14"/>
        <v>202</v>
      </c>
      <c r="O225" s="63">
        <v>500</v>
      </c>
      <c r="P225" s="156">
        <v>0.1</v>
      </c>
      <c r="Q225" s="144">
        <v>0</v>
      </c>
      <c r="R225" s="144"/>
      <c r="S225" s="116">
        <v>0</v>
      </c>
      <c r="T225" s="63">
        <v>0</v>
      </c>
      <c r="U225" s="63">
        <v>0</v>
      </c>
      <c r="V225" s="63">
        <v>0</v>
      </c>
      <c r="W225" s="63">
        <v>0</v>
      </c>
      <c r="X225" s="63">
        <v>0</v>
      </c>
      <c r="Y225" s="63">
        <v>0</v>
      </c>
      <c r="Z225" s="63">
        <v>0</v>
      </c>
      <c r="AA225" s="116">
        <v>0</v>
      </c>
      <c r="AB225" s="63">
        <v>0</v>
      </c>
      <c r="AC225" s="63">
        <v>0</v>
      </c>
      <c r="AD225" s="63">
        <v>0</v>
      </c>
      <c r="AE225" s="63">
        <v>0</v>
      </c>
      <c r="AF225" s="63">
        <v>0</v>
      </c>
      <c r="AG225" s="63">
        <v>0</v>
      </c>
      <c r="AH225" s="63">
        <v>0</v>
      </c>
      <c r="AI225" s="63">
        <v>0</v>
      </c>
      <c r="AJ225" s="116">
        <v>0</v>
      </c>
      <c r="AK225" s="63">
        <v>0</v>
      </c>
      <c r="AL225" s="118">
        <v>0</v>
      </c>
      <c r="AM225" s="63">
        <v>0</v>
      </c>
      <c r="AN225" s="119">
        <v>0</v>
      </c>
      <c r="AO225" s="120">
        <f t="shared" si="15"/>
        <v>0</v>
      </c>
    </row>
    <row r="226" spans="1:41" x14ac:dyDescent="0.2">
      <c r="A226" s="167" t="s">
        <v>429</v>
      </c>
      <c r="B226" s="47" t="s">
        <v>118</v>
      </c>
      <c r="C226" s="47" t="s">
        <v>188</v>
      </c>
      <c r="D226" s="47">
        <v>13</v>
      </c>
      <c r="E226" s="139" t="s">
        <v>499</v>
      </c>
      <c r="F226" s="49"/>
      <c r="G226" s="63">
        <v>182</v>
      </c>
      <c r="H226" s="87">
        <f t="shared" si="12"/>
        <v>-1</v>
      </c>
      <c r="I226" s="63">
        <v>181</v>
      </c>
      <c r="J226" s="123">
        <v>194</v>
      </c>
      <c r="K226" s="87">
        <f t="shared" si="13"/>
        <v>0</v>
      </c>
      <c r="L226" s="124">
        <v>194</v>
      </c>
      <c r="M226" s="63">
        <v>193</v>
      </c>
      <c r="N226" s="87">
        <f t="shared" si="14"/>
        <v>0</v>
      </c>
      <c r="O226" s="63">
        <v>193</v>
      </c>
      <c r="P226" s="156">
        <v>0.04</v>
      </c>
      <c r="Q226" s="144">
        <v>17</v>
      </c>
      <c r="R226" s="144"/>
      <c r="S226" s="116">
        <v>0</v>
      </c>
      <c r="T226" s="63">
        <v>0</v>
      </c>
      <c r="U226" s="63">
        <v>0</v>
      </c>
      <c r="V226" s="63">
        <v>0</v>
      </c>
      <c r="W226" s="63">
        <v>0</v>
      </c>
      <c r="X226" s="63">
        <v>0</v>
      </c>
      <c r="Y226" s="63">
        <v>0</v>
      </c>
      <c r="Z226" s="63">
        <v>0</v>
      </c>
      <c r="AA226" s="116">
        <v>49.3</v>
      </c>
      <c r="AB226" s="63">
        <v>204</v>
      </c>
      <c r="AC226" s="63">
        <v>0</v>
      </c>
      <c r="AD226" s="63">
        <v>17.2</v>
      </c>
      <c r="AE226" s="63">
        <v>17</v>
      </c>
      <c r="AF226" s="63">
        <v>13.5</v>
      </c>
      <c r="AG226" s="63">
        <v>96.7</v>
      </c>
      <c r="AH226" s="63">
        <v>0</v>
      </c>
      <c r="AI226" s="63">
        <v>2.9</v>
      </c>
      <c r="AJ226" s="116">
        <v>615</v>
      </c>
      <c r="AK226" s="63">
        <v>0</v>
      </c>
      <c r="AL226" s="118">
        <v>0</v>
      </c>
      <c r="AM226" s="63">
        <v>0</v>
      </c>
      <c r="AN226" s="119">
        <v>0</v>
      </c>
      <c r="AO226" s="120">
        <f t="shared" si="15"/>
        <v>30.07</v>
      </c>
    </row>
    <row r="227" spans="1:41" x14ac:dyDescent="0.2">
      <c r="A227" s="167" t="s">
        <v>430</v>
      </c>
      <c r="B227" s="47" t="s">
        <v>121</v>
      </c>
      <c r="C227" s="47" t="s">
        <v>12</v>
      </c>
      <c r="D227" s="47">
        <v>6</v>
      </c>
      <c r="E227" s="139" t="s">
        <v>499</v>
      </c>
      <c r="F227" s="49"/>
      <c r="G227" s="63">
        <v>283</v>
      </c>
      <c r="H227" s="87">
        <f t="shared" si="12"/>
        <v>1</v>
      </c>
      <c r="I227" s="63">
        <v>284</v>
      </c>
      <c r="J227" s="123">
        <v>218</v>
      </c>
      <c r="K227" s="87">
        <f t="shared" si="13"/>
        <v>-3</v>
      </c>
      <c r="L227" s="124">
        <v>215</v>
      </c>
      <c r="M227" s="63">
        <v>219</v>
      </c>
      <c r="N227" s="87">
        <f t="shared" si="14"/>
        <v>-2</v>
      </c>
      <c r="O227" s="63">
        <v>217</v>
      </c>
      <c r="P227" s="156">
        <v>0.02</v>
      </c>
      <c r="Q227" s="144">
        <v>17</v>
      </c>
      <c r="R227" s="144"/>
      <c r="S227" s="116">
        <v>0</v>
      </c>
      <c r="T227" s="63">
        <v>0</v>
      </c>
      <c r="U227" s="63">
        <v>0</v>
      </c>
      <c r="V227" s="63">
        <v>0</v>
      </c>
      <c r="W227" s="63">
        <v>0</v>
      </c>
      <c r="X227" s="63">
        <v>0</v>
      </c>
      <c r="Y227" s="63">
        <v>0</v>
      </c>
      <c r="Z227" s="63">
        <v>0</v>
      </c>
      <c r="AA227" s="116">
        <v>0</v>
      </c>
      <c r="AB227" s="63">
        <v>0</v>
      </c>
      <c r="AC227" s="63">
        <v>0</v>
      </c>
      <c r="AD227" s="63">
        <v>0</v>
      </c>
      <c r="AE227" s="63">
        <v>73.099999999999994</v>
      </c>
      <c r="AF227" s="63">
        <v>44.5</v>
      </c>
      <c r="AG227" s="63">
        <v>521</v>
      </c>
      <c r="AH227" s="63">
        <v>4</v>
      </c>
      <c r="AI227" s="63">
        <v>27</v>
      </c>
      <c r="AJ227" s="116">
        <v>0</v>
      </c>
      <c r="AK227" s="63">
        <v>0</v>
      </c>
      <c r="AL227" s="118">
        <v>0</v>
      </c>
      <c r="AM227" s="63">
        <v>0.8</v>
      </c>
      <c r="AN227" s="119">
        <v>0.8</v>
      </c>
      <c r="AO227" s="120">
        <f t="shared" si="15"/>
        <v>74.5</v>
      </c>
    </row>
    <row r="228" spans="1:41" x14ac:dyDescent="0.2">
      <c r="A228" s="167" t="s">
        <v>431</v>
      </c>
      <c r="B228" s="47" t="s">
        <v>118</v>
      </c>
      <c r="C228" s="47" t="s">
        <v>116</v>
      </c>
      <c r="D228" s="47">
        <v>7</v>
      </c>
      <c r="E228" s="139"/>
      <c r="F228" s="49"/>
      <c r="G228" s="63">
        <v>188</v>
      </c>
      <c r="H228" s="87">
        <f t="shared" si="12"/>
        <v>1</v>
      </c>
      <c r="I228" s="63">
        <v>189</v>
      </c>
      <c r="J228" s="123">
        <v>196</v>
      </c>
      <c r="K228" s="87">
        <f t="shared" si="13"/>
        <v>-3</v>
      </c>
      <c r="L228" s="124">
        <v>193</v>
      </c>
      <c r="M228" s="63">
        <v>194</v>
      </c>
      <c r="N228" s="87">
        <f t="shared" si="14"/>
        <v>1</v>
      </c>
      <c r="O228" s="63">
        <v>195</v>
      </c>
      <c r="P228" s="156">
        <v>0.04</v>
      </c>
      <c r="Q228" s="144">
        <v>17</v>
      </c>
      <c r="R228" s="144"/>
      <c r="S228" s="116">
        <v>0</v>
      </c>
      <c r="T228" s="63">
        <v>0</v>
      </c>
      <c r="U228" s="63">
        <v>0</v>
      </c>
      <c r="V228" s="63">
        <v>0</v>
      </c>
      <c r="W228" s="63">
        <v>0</v>
      </c>
      <c r="X228" s="63">
        <v>0</v>
      </c>
      <c r="Y228" s="63">
        <v>0</v>
      </c>
      <c r="Z228" s="63">
        <v>0</v>
      </c>
      <c r="AA228" s="116">
        <v>62.9</v>
      </c>
      <c r="AB228" s="63">
        <v>281</v>
      </c>
      <c r="AC228" s="63">
        <v>1</v>
      </c>
      <c r="AD228" s="63">
        <v>20.9</v>
      </c>
      <c r="AE228" s="63">
        <v>17</v>
      </c>
      <c r="AF228" s="63">
        <v>14.3</v>
      </c>
      <c r="AG228" s="63">
        <v>93.6</v>
      </c>
      <c r="AH228" s="63">
        <v>0</v>
      </c>
      <c r="AI228" s="63">
        <v>4</v>
      </c>
      <c r="AJ228" s="116">
        <v>0</v>
      </c>
      <c r="AK228" s="63">
        <v>0</v>
      </c>
      <c r="AL228" s="118">
        <v>0</v>
      </c>
      <c r="AM228" s="63">
        <v>0.9</v>
      </c>
      <c r="AN228" s="119">
        <v>0</v>
      </c>
      <c r="AO228" s="120">
        <f t="shared" si="15"/>
        <v>43.46</v>
      </c>
    </row>
    <row r="229" spans="1:41" x14ac:dyDescent="0.2">
      <c r="A229" s="167" t="s">
        <v>216</v>
      </c>
      <c r="B229" s="47" t="s">
        <v>253</v>
      </c>
      <c r="C229" s="47" t="s">
        <v>14</v>
      </c>
      <c r="D229" s="47">
        <v>6</v>
      </c>
      <c r="E229" s="139"/>
      <c r="F229" s="49"/>
      <c r="G229" s="63">
        <v>171</v>
      </c>
      <c r="H229" s="87">
        <f t="shared" si="12"/>
        <v>13</v>
      </c>
      <c r="I229" s="63">
        <v>184</v>
      </c>
      <c r="J229" s="123">
        <v>313</v>
      </c>
      <c r="K229" s="87">
        <f t="shared" si="13"/>
        <v>14</v>
      </c>
      <c r="L229" s="124">
        <v>327</v>
      </c>
      <c r="M229" s="63">
        <v>313</v>
      </c>
      <c r="N229" s="87">
        <f t="shared" si="14"/>
        <v>11</v>
      </c>
      <c r="O229" s="63">
        <v>324</v>
      </c>
      <c r="P229" s="156">
        <v>0.08</v>
      </c>
      <c r="Q229" s="144">
        <v>17</v>
      </c>
      <c r="R229" s="144"/>
      <c r="S229" s="116">
        <v>0</v>
      </c>
      <c r="T229" s="63">
        <v>0</v>
      </c>
      <c r="U229" s="63">
        <v>0</v>
      </c>
      <c r="V229" s="63">
        <v>0</v>
      </c>
      <c r="W229" s="63">
        <v>0</v>
      </c>
      <c r="X229" s="63">
        <v>0</v>
      </c>
      <c r="Y229" s="63">
        <v>0</v>
      </c>
      <c r="Z229" s="63">
        <v>0</v>
      </c>
      <c r="AA229" s="116">
        <v>0</v>
      </c>
      <c r="AB229" s="63">
        <v>0</v>
      </c>
      <c r="AC229" s="63">
        <v>0</v>
      </c>
      <c r="AD229" s="63">
        <v>0</v>
      </c>
      <c r="AE229" s="63">
        <v>59.5</v>
      </c>
      <c r="AF229" s="63">
        <v>45.5</v>
      </c>
      <c r="AG229" s="63">
        <v>492</v>
      </c>
      <c r="AH229" s="63">
        <v>4.9000000000000004</v>
      </c>
      <c r="AI229" s="63">
        <v>17.8</v>
      </c>
      <c r="AJ229" s="116">
        <v>0</v>
      </c>
      <c r="AK229" s="63">
        <v>0</v>
      </c>
      <c r="AL229" s="118">
        <v>0</v>
      </c>
      <c r="AM229" s="63">
        <v>0</v>
      </c>
      <c r="AN229" s="119">
        <v>0</v>
      </c>
      <c r="AO229" s="120">
        <f t="shared" si="15"/>
        <v>78.600000000000009</v>
      </c>
    </row>
    <row r="230" spans="1:41" x14ac:dyDescent="0.2">
      <c r="A230" s="167" t="s">
        <v>432</v>
      </c>
      <c r="B230" s="47" t="s">
        <v>121</v>
      </c>
      <c r="C230" s="47" t="s">
        <v>201</v>
      </c>
      <c r="D230" s="47">
        <v>11</v>
      </c>
      <c r="E230" s="139" t="s">
        <v>499</v>
      </c>
      <c r="F230" s="49"/>
      <c r="G230" s="63">
        <v>239</v>
      </c>
      <c r="H230" s="87">
        <f t="shared" si="12"/>
        <v>-6</v>
      </c>
      <c r="I230" s="63">
        <v>233</v>
      </c>
      <c r="J230" s="123">
        <v>208</v>
      </c>
      <c r="K230" s="87">
        <f t="shared" si="13"/>
        <v>4</v>
      </c>
      <c r="L230" s="124">
        <v>212</v>
      </c>
      <c r="M230" s="63">
        <v>206</v>
      </c>
      <c r="N230" s="87">
        <f t="shared" si="14"/>
        <v>3</v>
      </c>
      <c r="O230" s="63">
        <v>209</v>
      </c>
      <c r="P230" s="156">
        <v>0.02</v>
      </c>
      <c r="Q230" s="144">
        <v>17</v>
      </c>
      <c r="R230" s="144"/>
      <c r="S230" s="116">
        <v>0</v>
      </c>
      <c r="T230" s="63">
        <v>0</v>
      </c>
      <c r="U230" s="63">
        <v>0</v>
      </c>
      <c r="V230" s="63">
        <v>0</v>
      </c>
      <c r="W230" s="63">
        <v>0</v>
      </c>
      <c r="X230" s="63">
        <v>0</v>
      </c>
      <c r="Y230" s="63">
        <v>0</v>
      </c>
      <c r="Z230" s="63">
        <v>0</v>
      </c>
      <c r="AA230" s="116">
        <v>6.4</v>
      </c>
      <c r="AB230" s="63">
        <v>37.5</v>
      </c>
      <c r="AC230" s="63">
        <v>0</v>
      </c>
      <c r="AD230" s="63">
        <v>2.7</v>
      </c>
      <c r="AE230" s="63">
        <v>78.2</v>
      </c>
      <c r="AF230" s="63">
        <v>46.7</v>
      </c>
      <c r="AG230" s="63">
        <v>605</v>
      </c>
      <c r="AH230" s="63">
        <v>4.5999999999999996</v>
      </c>
      <c r="AI230" s="63">
        <v>28.4</v>
      </c>
      <c r="AJ230" s="116">
        <v>0</v>
      </c>
      <c r="AK230" s="63">
        <v>0</v>
      </c>
      <c r="AL230" s="118">
        <v>0</v>
      </c>
      <c r="AM230" s="63">
        <v>0.9</v>
      </c>
      <c r="AN230" s="119">
        <v>0.9</v>
      </c>
      <c r="AO230" s="120">
        <f t="shared" si="15"/>
        <v>90.05</v>
      </c>
    </row>
    <row r="231" spans="1:41" x14ac:dyDescent="0.2">
      <c r="A231" s="167" t="s">
        <v>433</v>
      </c>
      <c r="B231" s="47" t="s">
        <v>118</v>
      </c>
      <c r="C231" s="47" t="s">
        <v>195</v>
      </c>
      <c r="D231" s="47">
        <v>7</v>
      </c>
      <c r="E231" s="139"/>
      <c r="F231" s="49"/>
      <c r="G231" s="63">
        <v>197</v>
      </c>
      <c r="H231" s="87">
        <f t="shared" si="12"/>
        <v>-1</v>
      </c>
      <c r="I231" s="63">
        <v>196</v>
      </c>
      <c r="J231" s="123">
        <v>221</v>
      </c>
      <c r="K231" s="87">
        <f t="shared" si="13"/>
        <v>-10</v>
      </c>
      <c r="L231" s="124">
        <v>211</v>
      </c>
      <c r="M231" s="63">
        <v>223</v>
      </c>
      <c r="N231" s="87">
        <f t="shared" si="14"/>
        <v>-9</v>
      </c>
      <c r="O231" s="63">
        <v>214</v>
      </c>
      <c r="P231" s="156">
        <v>0.03</v>
      </c>
      <c r="Q231" s="144">
        <v>17</v>
      </c>
      <c r="R231" s="144"/>
      <c r="S231" s="116">
        <v>0</v>
      </c>
      <c r="T231" s="63">
        <v>0</v>
      </c>
      <c r="U231" s="63">
        <v>0</v>
      </c>
      <c r="V231" s="63">
        <v>0</v>
      </c>
      <c r="W231" s="63">
        <v>0</v>
      </c>
      <c r="X231" s="63">
        <v>0</v>
      </c>
      <c r="Y231" s="63">
        <v>0</v>
      </c>
      <c r="Z231" s="63">
        <v>0</v>
      </c>
      <c r="AA231" s="116">
        <v>41.6</v>
      </c>
      <c r="AB231" s="63">
        <v>175</v>
      </c>
      <c r="AC231" s="63">
        <v>0.9</v>
      </c>
      <c r="AD231" s="63">
        <v>14.6</v>
      </c>
      <c r="AE231" s="63">
        <v>7.2</v>
      </c>
      <c r="AF231" s="63">
        <v>4.8</v>
      </c>
      <c r="AG231" s="63">
        <v>20.6</v>
      </c>
      <c r="AH231" s="63">
        <v>0</v>
      </c>
      <c r="AI231" s="63">
        <v>1.6</v>
      </c>
      <c r="AJ231" s="116">
        <v>0</v>
      </c>
      <c r="AK231" s="63">
        <v>0</v>
      </c>
      <c r="AL231" s="118">
        <v>0</v>
      </c>
      <c r="AM231" s="63">
        <v>0</v>
      </c>
      <c r="AN231" s="119">
        <v>0</v>
      </c>
      <c r="AO231" s="120">
        <f t="shared" si="15"/>
        <v>24.959999999999997</v>
      </c>
    </row>
    <row r="232" spans="1:41" x14ac:dyDescent="0.2">
      <c r="A232" s="167" t="s">
        <v>434</v>
      </c>
      <c r="B232" s="47" t="s">
        <v>121</v>
      </c>
      <c r="C232" s="47" t="s">
        <v>116</v>
      </c>
      <c r="D232" s="47">
        <v>7</v>
      </c>
      <c r="E232" s="139"/>
      <c r="F232" s="49"/>
      <c r="G232" s="63">
        <v>249</v>
      </c>
      <c r="H232" s="87">
        <f t="shared" si="12"/>
        <v>-7</v>
      </c>
      <c r="I232" s="63">
        <v>242</v>
      </c>
      <c r="J232" s="123">
        <v>266</v>
      </c>
      <c r="K232" s="87">
        <f t="shared" si="13"/>
        <v>6</v>
      </c>
      <c r="L232" s="124">
        <v>272</v>
      </c>
      <c r="M232" s="63">
        <v>262</v>
      </c>
      <c r="N232" s="87">
        <f t="shared" si="14"/>
        <v>8</v>
      </c>
      <c r="O232" s="63">
        <v>270</v>
      </c>
      <c r="P232" s="156">
        <v>0.03</v>
      </c>
      <c r="Q232" s="144">
        <v>17</v>
      </c>
      <c r="R232" s="144"/>
      <c r="S232" s="116">
        <v>0</v>
      </c>
      <c r="T232" s="63">
        <v>0</v>
      </c>
      <c r="U232" s="63">
        <v>0</v>
      </c>
      <c r="V232" s="63">
        <v>0</v>
      </c>
      <c r="W232" s="63">
        <v>0</v>
      </c>
      <c r="X232" s="63">
        <v>0</v>
      </c>
      <c r="Y232" s="63">
        <v>0</v>
      </c>
      <c r="Z232" s="63">
        <v>0</v>
      </c>
      <c r="AA232" s="116">
        <v>0</v>
      </c>
      <c r="AB232" s="63">
        <v>0</v>
      </c>
      <c r="AC232" s="63">
        <v>0</v>
      </c>
      <c r="AD232" s="63">
        <v>0</v>
      </c>
      <c r="AE232" s="63">
        <v>76.5</v>
      </c>
      <c r="AF232" s="63">
        <v>46.8</v>
      </c>
      <c r="AG232" s="63">
        <v>587</v>
      </c>
      <c r="AH232" s="63">
        <v>2.2000000000000002</v>
      </c>
      <c r="AI232" s="63">
        <v>31</v>
      </c>
      <c r="AJ232" s="116">
        <v>0</v>
      </c>
      <c r="AK232" s="63">
        <v>0</v>
      </c>
      <c r="AL232" s="118">
        <v>0</v>
      </c>
      <c r="AM232" s="63">
        <v>0</v>
      </c>
      <c r="AN232" s="119">
        <v>0</v>
      </c>
      <c r="AO232" s="120">
        <f t="shared" si="15"/>
        <v>71.900000000000006</v>
      </c>
    </row>
    <row r="233" spans="1:41" x14ac:dyDescent="0.2">
      <c r="A233" s="167" t="s">
        <v>435</v>
      </c>
      <c r="B233" s="47" t="s">
        <v>121</v>
      </c>
      <c r="C233" s="47" t="s">
        <v>200</v>
      </c>
      <c r="D233" s="47">
        <v>13</v>
      </c>
      <c r="E233" s="139"/>
      <c r="F233" s="49"/>
      <c r="G233" s="63">
        <v>300</v>
      </c>
      <c r="H233" s="87">
        <f t="shared" si="12"/>
        <v>-48</v>
      </c>
      <c r="I233" s="63">
        <v>252</v>
      </c>
      <c r="J233" s="123">
        <v>241</v>
      </c>
      <c r="K233" s="87">
        <f t="shared" si="13"/>
        <v>6</v>
      </c>
      <c r="L233" s="124">
        <v>247</v>
      </c>
      <c r="M233" s="63">
        <v>242</v>
      </c>
      <c r="N233" s="87">
        <f t="shared" si="14"/>
        <v>8</v>
      </c>
      <c r="O233" s="63">
        <v>250</v>
      </c>
      <c r="P233" s="156">
        <v>0.02</v>
      </c>
      <c r="Q233" s="144">
        <v>17</v>
      </c>
      <c r="R233" s="144"/>
      <c r="S233" s="116">
        <v>0</v>
      </c>
      <c r="T233" s="63">
        <v>0</v>
      </c>
      <c r="U233" s="63">
        <v>0</v>
      </c>
      <c r="V233" s="63">
        <v>0</v>
      </c>
      <c r="W233" s="63">
        <v>0</v>
      </c>
      <c r="X233" s="63">
        <v>0</v>
      </c>
      <c r="Y233" s="63">
        <v>0</v>
      </c>
      <c r="Z233" s="63">
        <v>0</v>
      </c>
      <c r="AA233" s="116">
        <v>0</v>
      </c>
      <c r="AB233" s="63">
        <v>0</v>
      </c>
      <c r="AC233" s="63">
        <v>0</v>
      </c>
      <c r="AD233" s="63">
        <v>0</v>
      </c>
      <c r="AE233" s="63">
        <v>52.7</v>
      </c>
      <c r="AF233" s="63">
        <v>33.9</v>
      </c>
      <c r="AG233" s="63">
        <v>447</v>
      </c>
      <c r="AH233" s="63">
        <v>1.7</v>
      </c>
      <c r="AI233" s="63">
        <v>20.6</v>
      </c>
      <c r="AJ233" s="116">
        <v>513</v>
      </c>
      <c r="AK233" s="63">
        <v>0</v>
      </c>
      <c r="AL233" s="118">
        <v>0</v>
      </c>
      <c r="AM233" s="63">
        <v>0.5</v>
      </c>
      <c r="AN233" s="119">
        <v>0</v>
      </c>
      <c r="AO233" s="120">
        <f t="shared" si="15"/>
        <v>54.900000000000006</v>
      </c>
    </row>
    <row r="234" spans="1:41" x14ac:dyDescent="0.2">
      <c r="A234" s="167" t="s">
        <v>436</v>
      </c>
      <c r="B234" s="47" t="s">
        <v>121</v>
      </c>
      <c r="C234" s="47" t="s">
        <v>112</v>
      </c>
      <c r="D234" s="47">
        <v>11</v>
      </c>
      <c r="E234" s="139"/>
      <c r="F234" s="49"/>
      <c r="G234" s="63">
        <v>233</v>
      </c>
      <c r="H234" s="87">
        <f t="shared" si="12"/>
        <v>7</v>
      </c>
      <c r="I234" s="63">
        <v>240</v>
      </c>
      <c r="J234" s="123">
        <v>210</v>
      </c>
      <c r="K234" s="87">
        <f t="shared" si="13"/>
        <v>4</v>
      </c>
      <c r="L234" s="124">
        <v>214</v>
      </c>
      <c r="M234" s="63">
        <v>217</v>
      </c>
      <c r="N234" s="87">
        <f t="shared" si="14"/>
        <v>4</v>
      </c>
      <c r="O234" s="63">
        <v>221</v>
      </c>
      <c r="P234" s="156">
        <v>0.03</v>
      </c>
      <c r="Q234" s="144">
        <v>17</v>
      </c>
      <c r="R234" s="144"/>
      <c r="S234" s="116">
        <v>0</v>
      </c>
      <c r="T234" s="63">
        <v>0</v>
      </c>
      <c r="U234" s="63">
        <v>0</v>
      </c>
      <c r="V234" s="63">
        <v>0</v>
      </c>
      <c r="W234" s="63">
        <v>0</v>
      </c>
      <c r="X234" s="63">
        <v>0</v>
      </c>
      <c r="Y234" s="63">
        <v>0</v>
      </c>
      <c r="Z234" s="63">
        <v>0</v>
      </c>
      <c r="AA234" s="116">
        <v>0</v>
      </c>
      <c r="AB234" s="63">
        <v>0</v>
      </c>
      <c r="AC234" s="63">
        <v>0</v>
      </c>
      <c r="AD234" s="63">
        <v>0</v>
      </c>
      <c r="AE234" s="63">
        <v>78.2</v>
      </c>
      <c r="AF234" s="63">
        <v>48.9</v>
      </c>
      <c r="AG234" s="63">
        <v>733</v>
      </c>
      <c r="AH234" s="63">
        <v>1.5</v>
      </c>
      <c r="AI234" s="63">
        <v>32.6</v>
      </c>
      <c r="AJ234" s="116">
        <v>0</v>
      </c>
      <c r="AK234" s="63">
        <v>0</v>
      </c>
      <c r="AL234" s="118">
        <v>0</v>
      </c>
      <c r="AM234" s="63">
        <v>0</v>
      </c>
      <c r="AN234" s="119">
        <v>0</v>
      </c>
      <c r="AO234" s="120">
        <f t="shared" si="15"/>
        <v>82.3</v>
      </c>
    </row>
    <row r="235" spans="1:41" x14ac:dyDescent="0.2">
      <c r="A235" s="167" t="s">
        <v>437</v>
      </c>
      <c r="B235" s="47" t="s">
        <v>127</v>
      </c>
      <c r="C235" s="47" t="s">
        <v>201</v>
      </c>
      <c r="D235" s="47">
        <v>11</v>
      </c>
      <c r="E235" s="139"/>
      <c r="F235" s="49"/>
      <c r="G235" s="63">
        <v>300</v>
      </c>
      <c r="H235" s="87">
        <f t="shared" si="12"/>
        <v>0</v>
      </c>
      <c r="I235" s="63">
        <v>300</v>
      </c>
      <c r="J235" s="123">
        <v>242</v>
      </c>
      <c r="K235" s="87">
        <f t="shared" si="13"/>
        <v>9</v>
      </c>
      <c r="L235" s="124">
        <v>251</v>
      </c>
      <c r="M235" s="63">
        <v>243</v>
      </c>
      <c r="N235" s="87">
        <f t="shared" si="14"/>
        <v>10</v>
      </c>
      <c r="O235" s="63">
        <v>253</v>
      </c>
      <c r="P235" s="156">
        <v>0.02</v>
      </c>
      <c r="Q235" s="144">
        <v>17</v>
      </c>
      <c r="R235" s="144"/>
      <c r="S235" s="116">
        <v>0</v>
      </c>
      <c r="T235" s="63">
        <v>0</v>
      </c>
      <c r="U235" s="63">
        <v>0</v>
      </c>
      <c r="V235" s="63">
        <v>0</v>
      </c>
      <c r="W235" s="63">
        <v>0</v>
      </c>
      <c r="X235" s="63">
        <v>0</v>
      </c>
      <c r="Y235" s="63">
        <v>0</v>
      </c>
      <c r="Z235" s="63">
        <v>0</v>
      </c>
      <c r="AA235" s="116">
        <v>0</v>
      </c>
      <c r="AB235" s="63">
        <v>0</v>
      </c>
      <c r="AC235" s="63">
        <v>0</v>
      </c>
      <c r="AD235" s="63">
        <v>0</v>
      </c>
      <c r="AE235" s="63">
        <v>0</v>
      </c>
      <c r="AF235" s="63">
        <v>0</v>
      </c>
      <c r="AG235" s="63">
        <v>0</v>
      </c>
      <c r="AH235" s="63">
        <v>0</v>
      </c>
      <c r="AI235" s="63">
        <v>0</v>
      </c>
      <c r="AJ235" s="116">
        <v>0</v>
      </c>
      <c r="AK235" s="63">
        <v>0</v>
      </c>
      <c r="AL235" s="118">
        <v>0</v>
      </c>
      <c r="AM235" s="63">
        <v>0</v>
      </c>
      <c r="AN235" s="119">
        <v>0</v>
      </c>
      <c r="AO235" s="120">
        <f t="shared" si="15"/>
        <v>0</v>
      </c>
    </row>
    <row r="236" spans="1:41" x14ac:dyDescent="0.2">
      <c r="A236" s="167" t="s">
        <v>438</v>
      </c>
      <c r="B236" s="47" t="s">
        <v>118</v>
      </c>
      <c r="C236" s="47" t="s">
        <v>116</v>
      </c>
      <c r="D236" s="47">
        <v>7</v>
      </c>
      <c r="E236" s="139"/>
      <c r="F236" s="49"/>
      <c r="G236" s="63">
        <v>273</v>
      </c>
      <c r="H236" s="87">
        <f t="shared" si="12"/>
        <v>-9</v>
      </c>
      <c r="I236" s="63">
        <v>264</v>
      </c>
      <c r="J236" s="123">
        <v>201</v>
      </c>
      <c r="K236" s="87">
        <f t="shared" si="13"/>
        <v>1</v>
      </c>
      <c r="L236" s="124">
        <v>202</v>
      </c>
      <c r="M236" s="63">
        <v>205</v>
      </c>
      <c r="N236" s="87">
        <f t="shared" si="14"/>
        <v>1</v>
      </c>
      <c r="O236" s="63">
        <v>206</v>
      </c>
      <c r="P236" s="156">
        <v>0.02</v>
      </c>
      <c r="Q236" s="144">
        <v>17</v>
      </c>
      <c r="R236" s="144"/>
      <c r="S236" s="116">
        <v>0</v>
      </c>
      <c r="T236" s="63">
        <v>0</v>
      </c>
      <c r="U236" s="63">
        <v>0</v>
      </c>
      <c r="V236" s="63">
        <v>0</v>
      </c>
      <c r="W236" s="63">
        <v>0</v>
      </c>
      <c r="X236" s="63">
        <v>0</v>
      </c>
      <c r="Y236" s="63">
        <v>0</v>
      </c>
      <c r="Z236" s="63">
        <v>0</v>
      </c>
      <c r="AA236" s="116">
        <v>68</v>
      </c>
      <c r="AB236" s="63">
        <v>275</v>
      </c>
      <c r="AC236" s="63">
        <v>1.8</v>
      </c>
      <c r="AD236" s="63">
        <v>23</v>
      </c>
      <c r="AE236" s="63">
        <v>10.199999999999999</v>
      </c>
      <c r="AF236" s="63">
        <v>8.6</v>
      </c>
      <c r="AG236" s="63">
        <v>45.9</v>
      </c>
      <c r="AH236" s="63">
        <v>0</v>
      </c>
      <c r="AI236" s="63">
        <v>2.2999999999999998</v>
      </c>
      <c r="AJ236" s="116">
        <v>0</v>
      </c>
      <c r="AK236" s="63">
        <v>0</v>
      </c>
      <c r="AL236" s="118">
        <v>0</v>
      </c>
      <c r="AM236" s="63">
        <v>0.8</v>
      </c>
      <c r="AN236" s="119">
        <v>0</v>
      </c>
      <c r="AO236" s="120">
        <f t="shared" si="15"/>
        <v>42.89</v>
      </c>
    </row>
    <row r="237" spans="1:41" x14ac:dyDescent="0.2">
      <c r="A237" s="167" t="s">
        <v>439</v>
      </c>
      <c r="B237" s="47" t="s">
        <v>127</v>
      </c>
      <c r="C237" s="47" t="s">
        <v>199</v>
      </c>
      <c r="D237" s="47">
        <v>10</v>
      </c>
      <c r="E237" s="139"/>
      <c r="F237" s="49"/>
      <c r="G237" s="63">
        <v>268</v>
      </c>
      <c r="H237" s="87">
        <f t="shared" si="12"/>
        <v>1</v>
      </c>
      <c r="I237" s="63">
        <v>269</v>
      </c>
      <c r="J237" s="123">
        <v>245</v>
      </c>
      <c r="K237" s="87">
        <f t="shared" si="13"/>
        <v>17</v>
      </c>
      <c r="L237" s="124">
        <v>262</v>
      </c>
      <c r="M237" s="63">
        <v>244</v>
      </c>
      <c r="N237" s="87">
        <f t="shared" si="14"/>
        <v>17</v>
      </c>
      <c r="O237" s="63">
        <v>261</v>
      </c>
      <c r="P237" s="156">
        <v>0.03</v>
      </c>
      <c r="Q237" s="144">
        <v>17</v>
      </c>
      <c r="R237" s="144"/>
      <c r="S237" s="116">
        <v>328</v>
      </c>
      <c r="T237" s="63">
        <v>238</v>
      </c>
      <c r="U237" s="63">
        <v>3712</v>
      </c>
      <c r="V237" s="63">
        <v>16.7</v>
      </c>
      <c r="W237" s="63">
        <v>8.1</v>
      </c>
      <c r="X237" s="63">
        <v>0</v>
      </c>
      <c r="Y237" s="63">
        <v>17.100000000000001</v>
      </c>
      <c r="Z237" s="63">
        <v>207</v>
      </c>
      <c r="AA237" s="116">
        <v>82.2</v>
      </c>
      <c r="AB237" s="63">
        <v>429</v>
      </c>
      <c r="AC237" s="63">
        <v>3.2</v>
      </c>
      <c r="AD237" s="63">
        <v>33.799999999999997</v>
      </c>
      <c r="AE237" s="63">
        <v>0</v>
      </c>
      <c r="AF237" s="63">
        <v>0</v>
      </c>
      <c r="AG237" s="63">
        <v>0</v>
      </c>
      <c r="AH237" s="63">
        <v>0</v>
      </c>
      <c r="AI237" s="63">
        <v>0</v>
      </c>
      <c r="AJ237" s="116">
        <v>0</v>
      </c>
      <c r="AK237" s="63">
        <v>0</v>
      </c>
      <c r="AL237" s="118">
        <v>0</v>
      </c>
      <c r="AM237" s="63">
        <v>0</v>
      </c>
      <c r="AN237" s="119">
        <v>0.4</v>
      </c>
      <c r="AO237" s="120">
        <f t="shared" si="15"/>
        <v>268.47999999999996</v>
      </c>
    </row>
    <row r="238" spans="1:41" x14ac:dyDescent="0.2">
      <c r="A238" s="167" t="s">
        <v>440</v>
      </c>
      <c r="B238" s="47" t="s">
        <v>121</v>
      </c>
      <c r="C238" s="47" t="s">
        <v>112</v>
      </c>
      <c r="D238" s="47">
        <v>11</v>
      </c>
      <c r="E238" s="139" t="s">
        <v>499</v>
      </c>
      <c r="F238" s="49"/>
      <c r="G238" s="63">
        <v>274</v>
      </c>
      <c r="H238" s="87">
        <f t="shared" si="12"/>
        <v>0</v>
      </c>
      <c r="I238" s="63">
        <v>274</v>
      </c>
      <c r="J238" s="123">
        <v>215</v>
      </c>
      <c r="K238" s="87">
        <f t="shared" si="13"/>
        <v>2</v>
      </c>
      <c r="L238" s="124">
        <v>217</v>
      </c>
      <c r="M238" s="63">
        <v>213</v>
      </c>
      <c r="N238" s="87">
        <f t="shared" si="14"/>
        <v>0</v>
      </c>
      <c r="O238" s="63">
        <v>213</v>
      </c>
      <c r="P238" s="156">
        <v>0.02</v>
      </c>
      <c r="Q238" s="144">
        <v>17</v>
      </c>
      <c r="R238" s="144"/>
      <c r="S238" s="116">
        <v>0</v>
      </c>
      <c r="T238" s="63">
        <v>0</v>
      </c>
      <c r="U238" s="63">
        <v>0</v>
      </c>
      <c r="V238" s="63">
        <v>0</v>
      </c>
      <c r="W238" s="63">
        <v>0</v>
      </c>
      <c r="X238" s="63">
        <v>0</v>
      </c>
      <c r="Y238" s="63">
        <v>0</v>
      </c>
      <c r="Z238" s="63">
        <v>0</v>
      </c>
      <c r="AA238" s="116">
        <v>1.6</v>
      </c>
      <c r="AB238" s="63">
        <v>12.2</v>
      </c>
      <c r="AC238" s="63">
        <v>0</v>
      </c>
      <c r="AD238" s="63">
        <v>0.8</v>
      </c>
      <c r="AE238" s="63">
        <v>78.2</v>
      </c>
      <c r="AF238" s="63">
        <v>52.2</v>
      </c>
      <c r="AG238" s="63">
        <v>643</v>
      </c>
      <c r="AH238" s="63">
        <v>3.3</v>
      </c>
      <c r="AI238" s="63">
        <v>31</v>
      </c>
      <c r="AJ238" s="116">
        <v>0</v>
      </c>
      <c r="AK238" s="63">
        <v>0</v>
      </c>
      <c r="AL238" s="118">
        <v>0</v>
      </c>
      <c r="AM238" s="63">
        <v>0.8</v>
      </c>
      <c r="AN238" s="119">
        <v>0.8</v>
      </c>
      <c r="AO238" s="120">
        <f t="shared" si="15"/>
        <v>83.72</v>
      </c>
    </row>
    <row r="239" spans="1:41" x14ac:dyDescent="0.2">
      <c r="A239" s="167" t="s">
        <v>254</v>
      </c>
      <c r="B239" s="47" t="s">
        <v>118</v>
      </c>
      <c r="C239" s="47" t="s">
        <v>14</v>
      </c>
      <c r="D239" s="47">
        <v>6</v>
      </c>
      <c r="E239" s="139"/>
      <c r="F239" s="49"/>
      <c r="G239" s="63">
        <v>196</v>
      </c>
      <c r="H239" s="87">
        <f t="shared" si="12"/>
        <v>-3</v>
      </c>
      <c r="I239" s="63">
        <v>193</v>
      </c>
      <c r="J239" s="123">
        <v>275</v>
      </c>
      <c r="K239" s="87">
        <f t="shared" si="13"/>
        <v>14</v>
      </c>
      <c r="L239" s="124">
        <v>289</v>
      </c>
      <c r="M239" s="63">
        <v>270</v>
      </c>
      <c r="N239" s="87">
        <f t="shared" si="14"/>
        <v>17</v>
      </c>
      <c r="O239" s="63">
        <v>287</v>
      </c>
      <c r="P239" s="156">
        <v>0.06</v>
      </c>
      <c r="Q239" s="144">
        <v>17</v>
      </c>
      <c r="R239" s="144"/>
      <c r="S239" s="116">
        <v>0</v>
      </c>
      <c r="T239" s="63">
        <v>0</v>
      </c>
      <c r="U239" s="63">
        <v>0</v>
      </c>
      <c r="V239" s="63">
        <v>0</v>
      </c>
      <c r="W239" s="63">
        <v>0</v>
      </c>
      <c r="X239" s="63">
        <v>0</v>
      </c>
      <c r="Y239" s="63">
        <v>0</v>
      </c>
      <c r="Z239" s="63">
        <v>0</v>
      </c>
      <c r="AA239" s="116">
        <v>85</v>
      </c>
      <c r="AB239" s="63">
        <v>391</v>
      </c>
      <c r="AC239" s="63">
        <v>0</v>
      </c>
      <c r="AD239" s="63">
        <v>16.8</v>
      </c>
      <c r="AE239" s="63">
        <v>34</v>
      </c>
      <c r="AF239" s="63">
        <v>23.8</v>
      </c>
      <c r="AG239" s="63">
        <v>125</v>
      </c>
      <c r="AH239" s="63">
        <v>0</v>
      </c>
      <c r="AI239" s="63">
        <v>8.6</v>
      </c>
      <c r="AJ239" s="116">
        <v>0</v>
      </c>
      <c r="AK239" s="63">
        <v>0</v>
      </c>
      <c r="AL239" s="118">
        <v>0</v>
      </c>
      <c r="AM239" s="63">
        <v>0</v>
      </c>
      <c r="AN239" s="119">
        <v>0</v>
      </c>
      <c r="AO239" s="120">
        <f t="shared" si="15"/>
        <v>51.6</v>
      </c>
    </row>
    <row r="240" spans="1:41" x14ac:dyDescent="0.2">
      <c r="A240" s="167" t="s">
        <v>255</v>
      </c>
      <c r="B240" s="47" t="s">
        <v>121</v>
      </c>
      <c r="C240" s="47" t="s">
        <v>235</v>
      </c>
      <c r="D240" s="47">
        <v>8</v>
      </c>
      <c r="E240" s="139"/>
      <c r="F240" s="49"/>
      <c r="G240" s="63">
        <v>300</v>
      </c>
      <c r="H240" s="87">
        <f t="shared" si="12"/>
        <v>0</v>
      </c>
      <c r="I240" s="63">
        <v>300</v>
      </c>
      <c r="J240" s="123">
        <v>219</v>
      </c>
      <c r="K240" s="87">
        <f t="shared" si="13"/>
        <v>4</v>
      </c>
      <c r="L240" s="124">
        <v>223</v>
      </c>
      <c r="M240" s="63">
        <v>209</v>
      </c>
      <c r="N240" s="87">
        <f t="shared" si="14"/>
        <v>6</v>
      </c>
      <c r="O240" s="63">
        <v>215</v>
      </c>
      <c r="P240" s="156">
        <v>0.02</v>
      </c>
      <c r="Q240" s="144">
        <v>17</v>
      </c>
      <c r="R240" s="144"/>
      <c r="S240" s="116">
        <v>0</v>
      </c>
      <c r="T240" s="63">
        <v>0</v>
      </c>
      <c r="U240" s="63">
        <v>0</v>
      </c>
      <c r="V240" s="63">
        <v>0</v>
      </c>
      <c r="W240" s="63">
        <v>0</v>
      </c>
      <c r="X240" s="63">
        <v>0</v>
      </c>
      <c r="Y240" s="63">
        <v>0</v>
      </c>
      <c r="Z240" s="63">
        <v>0</v>
      </c>
      <c r="AA240" s="116">
        <v>0</v>
      </c>
      <c r="AB240" s="63">
        <v>0</v>
      </c>
      <c r="AC240" s="63">
        <v>0</v>
      </c>
      <c r="AD240" s="63">
        <v>0</v>
      </c>
      <c r="AE240" s="63">
        <v>68</v>
      </c>
      <c r="AF240" s="63">
        <v>47.7</v>
      </c>
      <c r="AG240" s="63">
        <v>555</v>
      </c>
      <c r="AH240" s="63">
        <v>2.2000000000000002</v>
      </c>
      <c r="AI240" s="63">
        <v>28.6</v>
      </c>
      <c r="AJ240" s="116">
        <v>164</v>
      </c>
      <c r="AK240" s="63">
        <v>0</v>
      </c>
      <c r="AL240" s="118">
        <v>0</v>
      </c>
      <c r="AM240" s="63">
        <v>0.7</v>
      </c>
      <c r="AN240" s="119">
        <v>0.7</v>
      </c>
      <c r="AO240" s="120">
        <f t="shared" si="15"/>
        <v>67.3</v>
      </c>
    </row>
    <row r="241" spans="1:41" x14ac:dyDescent="0.2">
      <c r="A241" s="167" t="s">
        <v>126</v>
      </c>
      <c r="B241" s="47" t="s">
        <v>121</v>
      </c>
      <c r="C241" s="47" t="s">
        <v>15</v>
      </c>
      <c r="D241" s="47">
        <v>13</v>
      </c>
      <c r="E241" s="139"/>
      <c r="F241" s="49"/>
      <c r="G241" s="63">
        <v>79</v>
      </c>
      <c r="H241" s="87">
        <f t="shared" si="12"/>
        <v>219</v>
      </c>
      <c r="I241" s="63">
        <v>298</v>
      </c>
      <c r="J241" s="123">
        <v>69</v>
      </c>
      <c r="K241" s="87">
        <f t="shared" si="13"/>
        <v>0</v>
      </c>
      <c r="L241" s="124">
        <v>69</v>
      </c>
      <c r="M241" s="63">
        <v>72</v>
      </c>
      <c r="N241" s="87">
        <f t="shared" si="14"/>
        <v>-1</v>
      </c>
      <c r="O241" s="63">
        <v>71</v>
      </c>
      <c r="P241" s="156">
        <v>0.99</v>
      </c>
      <c r="Q241" s="144">
        <v>17</v>
      </c>
      <c r="R241" s="144"/>
      <c r="S241" s="116">
        <v>425</v>
      </c>
      <c r="T241" s="63">
        <v>179</v>
      </c>
      <c r="U241" s="63">
        <v>5161</v>
      </c>
      <c r="V241" s="63">
        <v>38.200000000000003</v>
      </c>
      <c r="W241" s="63">
        <v>7.5</v>
      </c>
      <c r="X241" s="63">
        <v>0</v>
      </c>
      <c r="Y241" s="63">
        <v>37.5</v>
      </c>
      <c r="Z241" s="63">
        <v>262</v>
      </c>
      <c r="AA241" s="116">
        <v>18.100000000000001</v>
      </c>
      <c r="AB241" s="63">
        <v>99.4</v>
      </c>
      <c r="AC241" s="63">
        <v>1.5</v>
      </c>
      <c r="AD241" s="63">
        <v>4.5999999999999996</v>
      </c>
      <c r="AE241" s="63">
        <v>0</v>
      </c>
      <c r="AF241" s="63">
        <v>0</v>
      </c>
      <c r="AG241" s="63">
        <v>0</v>
      </c>
      <c r="AH241" s="63">
        <v>0</v>
      </c>
      <c r="AI241" s="63">
        <v>0</v>
      </c>
      <c r="AJ241" s="116">
        <v>0</v>
      </c>
      <c r="AK241" s="63">
        <v>0</v>
      </c>
      <c r="AL241" s="118">
        <v>2.1</v>
      </c>
      <c r="AM241" s="63">
        <v>5.3</v>
      </c>
      <c r="AN241" s="119">
        <v>3.2</v>
      </c>
      <c r="AO241" s="120">
        <f t="shared" si="15"/>
        <v>368.48</v>
      </c>
    </row>
    <row r="242" spans="1:41" x14ac:dyDescent="0.2">
      <c r="A242" s="167" t="s">
        <v>441</v>
      </c>
      <c r="B242" s="47" t="s">
        <v>118</v>
      </c>
      <c r="C242" s="47" t="s">
        <v>12</v>
      </c>
      <c r="D242" s="47">
        <v>6</v>
      </c>
      <c r="E242" s="139"/>
      <c r="F242" s="49"/>
      <c r="G242" s="63">
        <v>165</v>
      </c>
      <c r="H242" s="87">
        <f t="shared" si="12"/>
        <v>11</v>
      </c>
      <c r="I242" s="63">
        <v>176</v>
      </c>
      <c r="J242" s="123">
        <v>206</v>
      </c>
      <c r="K242" s="87">
        <f t="shared" si="13"/>
        <v>7</v>
      </c>
      <c r="L242" s="124">
        <v>213</v>
      </c>
      <c r="M242" s="63">
        <v>204</v>
      </c>
      <c r="N242" s="87">
        <f t="shared" si="14"/>
        <v>8</v>
      </c>
      <c r="O242" s="63">
        <v>212</v>
      </c>
      <c r="P242" s="156">
        <v>0.09</v>
      </c>
      <c r="Q242" s="144">
        <v>17</v>
      </c>
      <c r="R242" s="144"/>
      <c r="S242" s="116">
        <v>0</v>
      </c>
      <c r="T242" s="63">
        <v>0</v>
      </c>
      <c r="U242" s="63">
        <v>0</v>
      </c>
      <c r="V242" s="63">
        <v>0</v>
      </c>
      <c r="W242" s="63">
        <v>0</v>
      </c>
      <c r="X242" s="63">
        <v>0</v>
      </c>
      <c r="Y242" s="63">
        <v>0</v>
      </c>
      <c r="Z242" s="63">
        <v>0</v>
      </c>
      <c r="AA242" s="116">
        <v>138</v>
      </c>
      <c r="AB242" s="63">
        <v>579</v>
      </c>
      <c r="AC242" s="63">
        <v>1.4</v>
      </c>
      <c r="AD242" s="63">
        <v>43.6</v>
      </c>
      <c r="AE242" s="63">
        <v>34</v>
      </c>
      <c r="AF242" s="63">
        <v>23.8</v>
      </c>
      <c r="AG242" s="63">
        <v>145</v>
      </c>
      <c r="AH242" s="63">
        <v>0</v>
      </c>
      <c r="AI242" s="63">
        <v>6.3</v>
      </c>
      <c r="AJ242" s="116">
        <v>0</v>
      </c>
      <c r="AK242" s="63">
        <v>0</v>
      </c>
      <c r="AL242" s="118">
        <v>0</v>
      </c>
      <c r="AM242" s="63">
        <v>1.1000000000000001</v>
      </c>
      <c r="AN242" s="119">
        <v>0</v>
      </c>
      <c r="AO242" s="120">
        <f t="shared" si="15"/>
        <v>80.8</v>
      </c>
    </row>
    <row r="243" spans="1:41" x14ac:dyDescent="0.2">
      <c r="A243" s="167" t="s">
        <v>442</v>
      </c>
      <c r="B243" s="47" t="s">
        <v>121</v>
      </c>
      <c r="C243" s="47" t="s">
        <v>184</v>
      </c>
      <c r="D243" s="47">
        <v>9</v>
      </c>
      <c r="E243" s="139"/>
      <c r="F243" s="49"/>
      <c r="G243" s="63">
        <v>256</v>
      </c>
      <c r="H243" s="87">
        <f t="shared" si="12"/>
        <v>0</v>
      </c>
      <c r="I243" s="63">
        <v>256</v>
      </c>
      <c r="J243" s="123">
        <v>248</v>
      </c>
      <c r="K243" s="87">
        <f t="shared" si="13"/>
        <v>-2</v>
      </c>
      <c r="L243" s="124">
        <v>246</v>
      </c>
      <c r="M243" s="63">
        <v>245</v>
      </c>
      <c r="N243" s="87">
        <f t="shared" si="14"/>
        <v>0</v>
      </c>
      <c r="O243" s="63">
        <v>245</v>
      </c>
      <c r="P243" s="156">
        <v>0.02</v>
      </c>
      <c r="Q243" s="144">
        <v>17</v>
      </c>
      <c r="R243" s="144"/>
      <c r="S243" s="116">
        <v>0</v>
      </c>
      <c r="T243" s="63">
        <v>0</v>
      </c>
      <c r="U243" s="63">
        <v>0</v>
      </c>
      <c r="V243" s="63">
        <v>0</v>
      </c>
      <c r="W243" s="63">
        <v>0</v>
      </c>
      <c r="X243" s="63">
        <v>0</v>
      </c>
      <c r="Y243" s="63">
        <v>0</v>
      </c>
      <c r="Z243" s="63">
        <v>0</v>
      </c>
      <c r="AA243" s="116">
        <v>0</v>
      </c>
      <c r="AB243" s="63">
        <v>0</v>
      </c>
      <c r="AC243" s="63">
        <v>0</v>
      </c>
      <c r="AD243" s="63">
        <v>0</v>
      </c>
      <c r="AE243" s="63">
        <v>84</v>
      </c>
      <c r="AF243" s="63">
        <v>51.8</v>
      </c>
      <c r="AG243" s="63">
        <v>705</v>
      </c>
      <c r="AH243" s="63">
        <v>4.2</v>
      </c>
      <c r="AI243" s="63">
        <v>32.1</v>
      </c>
      <c r="AJ243" s="116">
        <v>0</v>
      </c>
      <c r="AK243" s="63">
        <v>0</v>
      </c>
      <c r="AL243" s="118">
        <v>0</v>
      </c>
      <c r="AM243" s="63">
        <v>1.1000000000000001</v>
      </c>
      <c r="AN243" s="119">
        <v>0</v>
      </c>
      <c r="AO243" s="120">
        <f t="shared" si="15"/>
        <v>95.7</v>
      </c>
    </row>
    <row r="244" spans="1:41" x14ac:dyDescent="0.2">
      <c r="A244" s="167" t="s">
        <v>119</v>
      </c>
      <c r="B244" s="47" t="s">
        <v>118</v>
      </c>
      <c r="C244" s="47" t="s">
        <v>268</v>
      </c>
      <c r="D244" s="47">
        <v>12</v>
      </c>
      <c r="E244" s="139" t="s">
        <v>504</v>
      </c>
      <c r="F244" s="49"/>
      <c r="G244" s="63">
        <v>287</v>
      </c>
      <c r="H244" s="87">
        <f t="shared" si="12"/>
        <v>-5</v>
      </c>
      <c r="I244" s="63">
        <v>282</v>
      </c>
      <c r="J244" s="123">
        <v>310</v>
      </c>
      <c r="K244" s="87">
        <f t="shared" si="13"/>
        <v>190</v>
      </c>
      <c r="L244" s="124">
        <v>500</v>
      </c>
      <c r="M244" s="63">
        <v>306</v>
      </c>
      <c r="N244" s="87">
        <f t="shared" si="14"/>
        <v>194</v>
      </c>
      <c r="O244" s="63">
        <v>500</v>
      </c>
      <c r="P244" s="156">
        <v>0.02</v>
      </c>
      <c r="Q244" s="144">
        <v>0</v>
      </c>
      <c r="R244" s="144"/>
      <c r="S244" s="116">
        <v>0</v>
      </c>
      <c r="T244" s="63">
        <v>0</v>
      </c>
      <c r="U244" s="63">
        <v>0</v>
      </c>
      <c r="V244" s="63">
        <v>0</v>
      </c>
      <c r="W244" s="63">
        <v>0</v>
      </c>
      <c r="X244" s="63">
        <v>0</v>
      </c>
      <c r="Y244" s="63">
        <v>0</v>
      </c>
      <c r="Z244" s="63">
        <v>0</v>
      </c>
      <c r="AA244" s="116">
        <v>0</v>
      </c>
      <c r="AB244" s="63">
        <v>0</v>
      </c>
      <c r="AC244" s="63">
        <v>0</v>
      </c>
      <c r="AD244" s="63">
        <v>0</v>
      </c>
      <c r="AE244" s="63">
        <v>0</v>
      </c>
      <c r="AF244" s="63">
        <v>0</v>
      </c>
      <c r="AG244" s="63">
        <v>0</v>
      </c>
      <c r="AH244" s="63">
        <v>0</v>
      </c>
      <c r="AI244" s="63">
        <v>0</v>
      </c>
      <c r="AJ244" s="116">
        <v>0</v>
      </c>
      <c r="AK244" s="63">
        <v>0</v>
      </c>
      <c r="AL244" s="118">
        <v>0</v>
      </c>
      <c r="AM244" s="63">
        <v>0</v>
      </c>
      <c r="AN244" s="119">
        <v>0</v>
      </c>
      <c r="AO244" s="120">
        <f t="shared" si="15"/>
        <v>0</v>
      </c>
    </row>
    <row r="245" spans="1:41" x14ac:dyDescent="0.2">
      <c r="A245" s="167" t="s">
        <v>443</v>
      </c>
      <c r="B245" s="47" t="s">
        <v>121</v>
      </c>
      <c r="C245" s="47" t="s">
        <v>199</v>
      </c>
      <c r="D245" s="47">
        <v>10</v>
      </c>
      <c r="E245" s="139"/>
      <c r="F245" s="49"/>
      <c r="G245" s="63">
        <v>228</v>
      </c>
      <c r="H245" s="87">
        <f t="shared" si="12"/>
        <v>-2</v>
      </c>
      <c r="I245" s="63">
        <v>226</v>
      </c>
      <c r="J245" s="123">
        <v>223</v>
      </c>
      <c r="K245" s="87">
        <f t="shared" si="13"/>
        <v>7</v>
      </c>
      <c r="L245" s="124">
        <v>230</v>
      </c>
      <c r="M245" s="63">
        <v>222</v>
      </c>
      <c r="N245" s="87">
        <f t="shared" si="14"/>
        <v>3</v>
      </c>
      <c r="O245" s="63">
        <v>225</v>
      </c>
      <c r="P245" s="156">
        <v>0.02</v>
      </c>
      <c r="Q245" s="144">
        <v>17</v>
      </c>
      <c r="R245" s="144"/>
      <c r="S245" s="116">
        <v>0</v>
      </c>
      <c r="T245" s="63">
        <v>0</v>
      </c>
      <c r="U245" s="63">
        <v>0</v>
      </c>
      <c r="V245" s="63">
        <v>0</v>
      </c>
      <c r="W245" s="63">
        <v>0</v>
      </c>
      <c r="X245" s="63">
        <v>0</v>
      </c>
      <c r="Y245" s="63">
        <v>0</v>
      </c>
      <c r="Z245" s="63">
        <v>0</v>
      </c>
      <c r="AA245" s="116">
        <v>0</v>
      </c>
      <c r="AB245" s="63">
        <v>0</v>
      </c>
      <c r="AC245" s="63">
        <v>0</v>
      </c>
      <c r="AD245" s="63">
        <v>0</v>
      </c>
      <c r="AE245" s="63">
        <v>81.599999999999994</v>
      </c>
      <c r="AF245" s="63">
        <v>49.3</v>
      </c>
      <c r="AG245" s="63">
        <v>621</v>
      </c>
      <c r="AH245" s="63">
        <v>3.4</v>
      </c>
      <c r="AI245" s="63">
        <v>34</v>
      </c>
      <c r="AJ245" s="116">
        <v>0</v>
      </c>
      <c r="AK245" s="63">
        <v>0</v>
      </c>
      <c r="AL245" s="118">
        <v>0</v>
      </c>
      <c r="AM245" s="63">
        <v>0</v>
      </c>
      <c r="AN245" s="119">
        <v>0</v>
      </c>
      <c r="AO245" s="120">
        <f t="shared" si="15"/>
        <v>82.5</v>
      </c>
    </row>
    <row r="246" spans="1:41" x14ac:dyDescent="0.2">
      <c r="A246" s="167" t="s">
        <v>444</v>
      </c>
      <c r="B246" s="47" t="s">
        <v>256</v>
      </c>
      <c r="C246" s="47" t="s">
        <v>182</v>
      </c>
      <c r="D246" s="47">
        <v>6</v>
      </c>
      <c r="E246" s="139"/>
      <c r="F246" s="49"/>
      <c r="G246" s="63">
        <v>300</v>
      </c>
      <c r="H246" s="87">
        <f t="shared" si="12"/>
        <v>0</v>
      </c>
      <c r="I246" s="63">
        <v>300</v>
      </c>
      <c r="J246" s="123">
        <v>309</v>
      </c>
      <c r="K246" s="87">
        <f t="shared" si="13"/>
        <v>-9</v>
      </c>
      <c r="L246" s="124">
        <v>300</v>
      </c>
      <c r="M246" s="63">
        <v>314</v>
      </c>
      <c r="N246" s="87">
        <f t="shared" si="14"/>
        <v>6</v>
      </c>
      <c r="O246" s="63">
        <v>320</v>
      </c>
      <c r="P246" s="156">
        <v>0.02</v>
      </c>
      <c r="Q246" s="144">
        <v>17</v>
      </c>
      <c r="R246" s="144"/>
      <c r="S246" s="116">
        <v>0</v>
      </c>
      <c r="T246" s="63">
        <v>0</v>
      </c>
      <c r="U246" s="63">
        <v>0</v>
      </c>
      <c r="V246" s="63">
        <v>0</v>
      </c>
      <c r="W246" s="63">
        <v>0</v>
      </c>
      <c r="X246" s="63">
        <v>0</v>
      </c>
      <c r="Y246" s="63">
        <v>0</v>
      </c>
      <c r="Z246" s="63">
        <v>0</v>
      </c>
      <c r="AA246" s="116">
        <v>57.8</v>
      </c>
      <c r="AB246" s="63">
        <v>349</v>
      </c>
      <c r="AC246" s="63">
        <v>2.2999999999999998</v>
      </c>
      <c r="AD246" s="63">
        <v>24.3</v>
      </c>
      <c r="AE246" s="63">
        <v>23.9</v>
      </c>
      <c r="AF246" s="63">
        <v>19.8</v>
      </c>
      <c r="AG246" s="63">
        <v>154</v>
      </c>
      <c r="AH246" s="63">
        <v>2.2999999999999998</v>
      </c>
      <c r="AI246" s="63">
        <v>10.6</v>
      </c>
      <c r="AJ246" s="116">
        <v>661</v>
      </c>
      <c r="AK246" s="63">
        <v>0</v>
      </c>
      <c r="AL246" s="118">
        <v>0</v>
      </c>
      <c r="AM246" s="63">
        <v>0</v>
      </c>
      <c r="AN246" s="119">
        <v>0</v>
      </c>
      <c r="AO246" s="120">
        <f t="shared" si="15"/>
        <v>77.899999999999991</v>
      </c>
    </row>
    <row r="247" spans="1:41" x14ac:dyDescent="0.2">
      <c r="A247" s="167" t="s">
        <v>445</v>
      </c>
      <c r="B247" s="47" t="s">
        <v>118</v>
      </c>
      <c r="C247" s="47" t="s">
        <v>268</v>
      </c>
      <c r="D247" s="47">
        <v>6</v>
      </c>
      <c r="E247" s="139"/>
      <c r="F247" s="49"/>
      <c r="G247" s="63">
        <v>225</v>
      </c>
      <c r="H247" s="87">
        <f t="shared" si="12"/>
        <v>-2</v>
      </c>
      <c r="I247" s="63">
        <v>223</v>
      </c>
      <c r="J247" s="123">
        <v>265</v>
      </c>
      <c r="K247" s="87">
        <f t="shared" si="13"/>
        <v>235</v>
      </c>
      <c r="L247" s="124">
        <v>500</v>
      </c>
      <c r="M247" s="63">
        <v>273</v>
      </c>
      <c r="N247" s="87">
        <f t="shared" si="14"/>
        <v>227</v>
      </c>
      <c r="O247" s="63">
        <v>500</v>
      </c>
      <c r="P247" s="156">
        <v>0.02</v>
      </c>
      <c r="Q247" s="144">
        <v>17</v>
      </c>
      <c r="R247" s="144"/>
      <c r="S247" s="116">
        <v>0</v>
      </c>
      <c r="T247" s="63">
        <v>0</v>
      </c>
      <c r="U247" s="63">
        <v>0</v>
      </c>
      <c r="V247" s="63">
        <v>0</v>
      </c>
      <c r="W247" s="63">
        <v>0</v>
      </c>
      <c r="X247" s="63">
        <v>0</v>
      </c>
      <c r="Y247" s="63">
        <v>0</v>
      </c>
      <c r="Z247" s="63">
        <v>0</v>
      </c>
      <c r="AA247" s="116">
        <v>51</v>
      </c>
      <c r="AB247" s="63">
        <v>222</v>
      </c>
      <c r="AC247" s="63">
        <v>1.4</v>
      </c>
      <c r="AD247" s="63">
        <v>6.6</v>
      </c>
      <c r="AE247" s="63">
        <v>17</v>
      </c>
      <c r="AF247" s="63">
        <v>11.9</v>
      </c>
      <c r="AG247" s="63">
        <v>59.5</v>
      </c>
      <c r="AH247" s="63">
        <v>0</v>
      </c>
      <c r="AI247" s="63">
        <v>1.1000000000000001</v>
      </c>
      <c r="AJ247" s="116">
        <v>0</v>
      </c>
      <c r="AK247" s="63">
        <v>0</v>
      </c>
      <c r="AL247" s="118">
        <v>0</v>
      </c>
      <c r="AM247" s="63">
        <v>0</v>
      </c>
      <c r="AN247" s="119">
        <v>0</v>
      </c>
      <c r="AO247" s="120">
        <f t="shared" si="15"/>
        <v>36.549999999999997</v>
      </c>
    </row>
    <row r="248" spans="1:41" x14ac:dyDescent="0.2">
      <c r="A248" s="167" t="s">
        <v>257</v>
      </c>
      <c r="B248" s="47" t="s">
        <v>118</v>
      </c>
      <c r="C248" s="47" t="s">
        <v>40</v>
      </c>
      <c r="D248" s="47">
        <v>6</v>
      </c>
      <c r="E248" s="139" t="s">
        <v>504</v>
      </c>
      <c r="F248" s="49"/>
      <c r="G248" s="63">
        <v>276</v>
      </c>
      <c r="H248" s="87">
        <f t="shared" si="12"/>
        <v>1</v>
      </c>
      <c r="I248" s="63">
        <v>277</v>
      </c>
      <c r="J248" s="123">
        <v>233</v>
      </c>
      <c r="K248" s="87">
        <f t="shared" si="13"/>
        <v>-9</v>
      </c>
      <c r="L248" s="124">
        <v>224</v>
      </c>
      <c r="M248" s="63">
        <v>239</v>
      </c>
      <c r="N248" s="87">
        <f t="shared" si="14"/>
        <v>-8</v>
      </c>
      <c r="O248" s="63">
        <v>231</v>
      </c>
      <c r="P248" s="156">
        <v>0.01</v>
      </c>
      <c r="Q248" s="144">
        <v>0</v>
      </c>
      <c r="R248" s="144"/>
      <c r="S248" s="116">
        <v>0</v>
      </c>
      <c r="T248" s="63">
        <v>0</v>
      </c>
      <c r="U248" s="63">
        <v>0</v>
      </c>
      <c r="V248" s="63">
        <v>0</v>
      </c>
      <c r="W248" s="63">
        <v>0</v>
      </c>
      <c r="X248" s="63">
        <v>0</v>
      </c>
      <c r="Y248" s="63">
        <v>0</v>
      </c>
      <c r="Z248" s="63">
        <v>0</v>
      </c>
      <c r="AA248" s="116">
        <v>0</v>
      </c>
      <c r="AB248" s="63">
        <v>0</v>
      </c>
      <c r="AC248" s="63">
        <v>0</v>
      </c>
      <c r="AD248" s="63">
        <v>0</v>
      </c>
      <c r="AE248" s="63">
        <v>0</v>
      </c>
      <c r="AF248" s="63">
        <v>0</v>
      </c>
      <c r="AG248" s="63">
        <v>0</v>
      </c>
      <c r="AH248" s="63">
        <v>0</v>
      </c>
      <c r="AI248" s="63">
        <v>0</v>
      </c>
      <c r="AJ248" s="116">
        <v>0</v>
      </c>
      <c r="AK248" s="63">
        <v>0</v>
      </c>
      <c r="AL248" s="118">
        <v>0</v>
      </c>
      <c r="AM248" s="63">
        <v>0</v>
      </c>
      <c r="AN248" s="119">
        <v>0</v>
      </c>
      <c r="AO248" s="120">
        <f t="shared" si="15"/>
        <v>0</v>
      </c>
    </row>
    <row r="249" spans="1:41" x14ac:dyDescent="0.2">
      <c r="A249" s="167" t="s">
        <v>446</v>
      </c>
      <c r="B249" s="47" t="s">
        <v>118</v>
      </c>
      <c r="C249" s="47" t="s">
        <v>112</v>
      </c>
      <c r="D249" s="47">
        <v>11</v>
      </c>
      <c r="E249" s="139"/>
      <c r="F249" s="49"/>
      <c r="G249" s="63">
        <v>300</v>
      </c>
      <c r="H249" s="87">
        <f t="shared" si="12"/>
        <v>0</v>
      </c>
      <c r="I249" s="63">
        <v>300</v>
      </c>
      <c r="J249" s="123">
        <v>294</v>
      </c>
      <c r="K249" s="87">
        <f t="shared" si="13"/>
        <v>3</v>
      </c>
      <c r="L249" s="124">
        <v>297</v>
      </c>
      <c r="M249" s="63">
        <v>293</v>
      </c>
      <c r="N249" s="87">
        <f t="shared" si="14"/>
        <v>6</v>
      </c>
      <c r="O249" s="63">
        <v>299</v>
      </c>
      <c r="P249" s="156">
        <v>0.01</v>
      </c>
      <c r="Q249" s="144">
        <v>17</v>
      </c>
      <c r="R249" s="144"/>
      <c r="S249" s="116">
        <v>0</v>
      </c>
      <c r="T249" s="63">
        <v>0</v>
      </c>
      <c r="U249" s="63">
        <v>0</v>
      </c>
      <c r="V249" s="63">
        <v>0</v>
      </c>
      <c r="W249" s="63">
        <v>0</v>
      </c>
      <c r="X249" s="63">
        <v>0</v>
      </c>
      <c r="Y249" s="63">
        <v>0</v>
      </c>
      <c r="Z249" s="63">
        <v>0</v>
      </c>
      <c r="AA249" s="116">
        <v>39.1</v>
      </c>
      <c r="AB249" s="63">
        <v>180</v>
      </c>
      <c r="AC249" s="63">
        <v>0</v>
      </c>
      <c r="AD249" s="63">
        <v>14.4</v>
      </c>
      <c r="AE249" s="63">
        <v>27.2</v>
      </c>
      <c r="AF249" s="63">
        <v>18.899999999999999</v>
      </c>
      <c r="AG249" s="63">
        <v>162</v>
      </c>
      <c r="AH249" s="63">
        <v>0</v>
      </c>
      <c r="AI249" s="63">
        <v>9.5</v>
      </c>
      <c r="AJ249" s="116">
        <v>0</v>
      </c>
      <c r="AK249" s="63">
        <v>0</v>
      </c>
      <c r="AL249" s="118">
        <v>0</v>
      </c>
      <c r="AM249" s="63">
        <v>0</v>
      </c>
      <c r="AN249" s="119">
        <v>0</v>
      </c>
      <c r="AO249" s="120">
        <f t="shared" si="15"/>
        <v>34.200000000000003</v>
      </c>
    </row>
    <row r="250" spans="1:41" x14ac:dyDescent="0.2">
      <c r="A250" s="167" t="s">
        <v>447</v>
      </c>
      <c r="B250" s="47" t="s">
        <v>129</v>
      </c>
      <c r="C250" s="47" t="s">
        <v>187</v>
      </c>
      <c r="D250" s="47">
        <v>13</v>
      </c>
      <c r="E250" s="139"/>
      <c r="F250" s="49"/>
      <c r="G250" s="63">
        <v>214</v>
      </c>
      <c r="H250" s="87">
        <f t="shared" si="12"/>
        <v>3</v>
      </c>
      <c r="I250" s="63">
        <v>217</v>
      </c>
      <c r="J250" s="123">
        <v>209</v>
      </c>
      <c r="K250" s="87">
        <f t="shared" si="13"/>
        <v>9</v>
      </c>
      <c r="L250" s="124">
        <v>218</v>
      </c>
      <c r="M250" s="63">
        <v>211</v>
      </c>
      <c r="N250" s="87">
        <f t="shared" si="14"/>
        <v>8</v>
      </c>
      <c r="O250" s="63">
        <v>219</v>
      </c>
      <c r="P250" s="156">
        <v>0.04</v>
      </c>
      <c r="Q250" s="144">
        <v>17</v>
      </c>
      <c r="R250" s="144"/>
      <c r="S250" s="116">
        <v>0</v>
      </c>
      <c r="T250" s="63">
        <v>0</v>
      </c>
      <c r="U250" s="63">
        <v>0</v>
      </c>
      <c r="V250" s="63">
        <v>0</v>
      </c>
      <c r="W250" s="63">
        <v>0</v>
      </c>
      <c r="X250" s="63">
        <v>0</v>
      </c>
      <c r="Y250" s="63">
        <v>0</v>
      </c>
      <c r="Z250" s="63">
        <v>0</v>
      </c>
      <c r="AA250" s="116">
        <v>0</v>
      </c>
      <c r="AB250" s="63">
        <v>0</v>
      </c>
      <c r="AC250" s="63">
        <v>0</v>
      </c>
      <c r="AD250" s="63">
        <v>0</v>
      </c>
      <c r="AE250" s="63">
        <v>89.5</v>
      </c>
      <c r="AF250" s="63">
        <v>59.2</v>
      </c>
      <c r="AG250" s="63">
        <v>681</v>
      </c>
      <c r="AH250" s="63">
        <v>4.5</v>
      </c>
      <c r="AI250" s="63">
        <v>29.8</v>
      </c>
      <c r="AJ250" s="116">
        <v>0</v>
      </c>
      <c r="AK250" s="63">
        <v>0</v>
      </c>
      <c r="AL250" s="118">
        <v>0</v>
      </c>
      <c r="AM250" s="63">
        <v>0</v>
      </c>
      <c r="AN250" s="119">
        <v>0</v>
      </c>
      <c r="AO250" s="120">
        <f t="shared" si="15"/>
        <v>95.1</v>
      </c>
    </row>
    <row r="251" spans="1:41" x14ac:dyDescent="0.2">
      <c r="A251" s="167" t="s">
        <v>448</v>
      </c>
      <c r="B251" s="47" t="s">
        <v>121</v>
      </c>
      <c r="C251" s="47" t="s">
        <v>201</v>
      </c>
      <c r="D251" s="47">
        <v>11</v>
      </c>
      <c r="E251" s="139"/>
      <c r="F251" s="49"/>
      <c r="G251" s="63">
        <v>250</v>
      </c>
      <c r="H251" s="87">
        <f t="shared" si="12"/>
        <v>-1</v>
      </c>
      <c r="I251" s="63">
        <v>249</v>
      </c>
      <c r="J251" s="123">
        <v>216</v>
      </c>
      <c r="K251" s="87">
        <f t="shared" si="13"/>
        <v>6</v>
      </c>
      <c r="L251" s="124">
        <v>222</v>
      </c>
      <c r="M251" s="63">
        <v>216</v>
      </c>
      <c r="N251" s="87">
        <f t="shared" si="14"/>
        <v>6</v>
      </c>
      <c r="O251" s="63">
        <v>222</v>
      </c>
      <c r="P251" s="156">
        <v>0.02</v>
      </c>
      <c r="Q251" s="144">
        <v>17</v>
      </c>
      <c r="R251" s="144"/>
      <c r="S251" s="116">
        <v>0</v>
      </c>
      <c r="T251" s="63">
        <v>0</v>
      </c>
      <c r="U251" s="63">
        <v>0</v>
      </c>
      <c r="V251" s="63">
        <v>0</v>
      </c>
      <c r="W251" s="63">
        <v>0</v>
      </c>
      <c r="X251" s="63">
        <v>0</v>
      </c>
      <c r="Y251" s="63">
        <v>0</v>
      </c>
      <c r="Z251" s="63">
        <v>0</v>
      </c>
      <c r="AA251" s="116">
        <v>0</v>
      </c>
      <c r="AB251" s="63">
        <v>0</v>
      </c>
      <c r="AC251" s="63">
        <v>0</v>
      </c>
      <c r="AD251" s="63">
        <v>0</v>
      </c>
      <c r="AE251" s="63">
        <v>85</v>
      </c>
      <c r="AF251" s="63">
        <v>54.7</v>
      </c>
      <c r="AG251" s="63">
        <v>718</v>
      </c>
      <c r="AH251" s="63">
        <v>4.0999999999999996</v>
      </c>
      <c r="AI251" s="63">
        <v>33</v>
      </c>
      <c r="AJ251" s="116">
        <v>0</v>
      </c>
      <c r="AK251" s="63">
        <v>0</v>
      </c>
      <c r="AL251" s="118">
        <v>0</v>
      </c>
      <c r="AM251" s="63">
        <v>1</v>
      </c>
      <c r="AN251" s="119">
        <v>0</v>
      </c>
      <c r="AO251" s="120">
        <f t="shared" si="15"/>
        <v>96.399999999999991</v>
      </c>
    </row>
    <row r="252" spans="1:41" x14ac:dyDescent="0.2">
      <c r="A252" s="167" t="s">
        <v>449</v>
      </c>
      <c r="B252" s="47" t="s">
        <v>129</v>
      </c>
      <c r="C252" s="47" t="s">
        <v>186</v>
      </c>
      <c r="D252" s="47">
        <v>7</v>
      </c>
      <c r="E252" s="139"/>
      <c r="F252" s="49"/>
      <c r="G252" s="63">
        <v>299</v>
      </c>
      <c r="H252" s="87">
        <f t="shared" si="12"/>
        <v>0</v>
      </c>
      <c r="I252" s="63">
        <v>299</v>
      </c>
      <c r="J252" s="123">
        <v>252</v>
      </c>
      <c r="K252" s="87">
        <f t="shared" si="13"/>
        <v>5</v>
      </c>
      <c r="L252" s="124">
        <v>257</v>
      </c>
      <c r="M252" s="63">
        <v>251</v>
      </c>
      <c r="N252" s="87">
        <f t="shared" si="14"/>
        <v>1</v>
      </c>
      <c r="O252" s="63">
        <v>252</v>
      </c>
      <c r="P252" s="156">
        <v>0.01</v>
      </c>
      <c r="Q252" s="144">
        <v>17</v>
      </c>
      <c r="R252" s="144"/>
      <c r="S252" s="116">
        <v>0</v>
      </c>
      <c r="T252" s="63">
        <v>0</v>
      </c>
      <c r="U252" s="63">
        <v>0</v>
      </c>
      <c r="V252" s="63">
        <v>0</v>
      </c>
      <c r="W252" s="63">
        <v>0</v>
      </c>
      <c r="X252" s="63">
        <v>0</v>
      </c>
      <c r="Y252" s="63">
        <v>0</v>
      </c>
      <c r="Z252" s="63">
        <v>0</v>
      </c>
      <c r="AA252" s="116">
        <v>0</v>
      </c>
      <c r="AB252" s="63">
        <v>0</v>
      </c>
      <c r="AC252" s="63">
        <v>0</v>
      </c>
      <c r="AD252" s="63">
        <v>0</v>
      </c>
      <c r="AE252" s="63">
        <v>52.7</v>
      </c>
      <c r="AF252" s="63">
        <v>36.799999999999997</v>
      </c>
      <c r="AG252" s="63">
        <v>404</v>
      </c>
      <c r="AH252" s="63">
        <v>1.8</v>
      </c>
      <c r="AI252" s="63">
        <v>18.399999999999999</v>
      </c>
      <c r="AJ252" s="116">
        <v>0</v>
      </c>
      <c r="AK252" s="63">
        <v>0</v>
      </c>
      <c r="AL252" s="118">
        <v>0</v>
      </c>
      <c r="AM252" s="63">
        <v>0</v>
      </c>
      <c r="AN252" s="119">
        <v>0</v>
      </c>
      <c r="AO252" s="120">
        <f t="shared" si="15"/>
        <v>51.2</v>
      </c>
    </row>
    <row r="253" spans="1:41" x14ac:dyDescent="0.2">
      <c r="A253" s="167" t="s">
        <v>450</v>
      </c>
      <c r="B253" s="47" t="s">
        <v>129</v>
      </c>
      <c r="C253" s="47" t="s">
        <v>197</v>
      </c>
      <c r="D253" s="47">
        <v>10</v>
      </c>
      <c r="E253" s="139"/>
      <c r="F253" s="49"/>
      <c r="G253" s="63">
        <v>300</v>
      </c>
      <c r="H253" s="87">
        <f t="shared" si="12"/>
        <v>0</v>
      </c>
      <c r="I253" s="63">
        <v>300</v>
      </c>
      <c r="J253" s="123">
        <v>225</v>
      </c>
      <c r="K253" s="87">
        <f t="shared" si="13"/>
        <v>8</v>
      </c>
      <c r="L253" s="124">
        <v>233</v>
      </c>
      <c r="M253" s="63">
        <v>228</v>
      </c>
      <c r="N253" s="87">
        <f t="shared" si="14"/>
        <v>9</v>
      </c>
      <c r="O253" s="63">
        <v>237</v>
      </c>
      <c r="P253" s="156">
        <v>0.02</v>
      </c>
      <c r="Q253" s="144">
        <v>17</v>
      </c>
      <c r="R253" s="144"/>
      <c r="S253" s="116">
        <v>0</v>
      </c>
      <c r="T253" s="63">
        <v>0</v>
      </c>
      <c r="U253" s="63">
        <v>0</v>
      </c>
      <c r="V253" s="63">
        <v>0</v>
      </c>
      <c r="W253" s="63">
        <v>0</v>
      </c>
      <c r="X253" s="63">
        <v>0</v>
      </c>
      <c r="Y253" s="63">
        <v>0</v>
      </c>
      <c r="Z253" s="63">
        <v>0</v>
      </c>
      <c r="AA253" s="116">
        <v>0</v>
      </c>
      <c r="AB253" s="63">
        <v>0</v>
      </c>
      <c r="AC253" s="63">
        <v>0</v>
      </c>
      <c r="AD253" s="63">
        <v>0</v>
      </c>
      <c r="AE253" s="63">
        <v>51</v>
      </c>
      <c r="AF253" s="63">
        <v>34.5</v>
      </c>
      <c r="AG253" s="63">
        <v>336</v>
      </c>
      <c r="AH253" s="63">
        <v>4.4000000000000004</v>
      </c>
      <c r="AI253" s="63">
        <v>14.2</v>
      </c>
      <c r="AJ253" s="116">
        <v>0</v>
      </c>
      <c r="AK253" s="63">
        <v>0</v>
      </c>
      <c r="AL253" s="118">
        <v>0</v>
      </c>
      <c r="AM253" s="63">
        <v>0.9</v>
      </c>
      <c r="AN253" s="119">
        <v>0.9</v>
      </c>
      <c r="AO253" s="120">
        <f t="shared" si="15"/>
        <v>58.2</v>
      </c>
    </row>
    <row r="254" spans="1:41" x14ac:dyDescent="0.2">
      <c r="A254" s="167" t="s">
        <v>451</v>
      </c>
      <c r="B254" s="47" t="s">
        <v>127</v>
      </c>
      <c r="C254" s="47" t="s">
        <v>197</v>
      </c>
      <c r="D254" s="47">
        <v>10</v>
      </c>
      <c r="E254" s="139"/>
      <c r="F254" s="49"/>
      <c r="G254" s="63">
        <v>300</v>
      </c>
      <c r="H254" s="87">
        <f t="shared" si="12"/>
        <v>0</v>
      </c>
      <c r="I254" s="63">
        <v>300</v>
      </c>
      <c r="J254" s="123">
        <v>258</v>
      </c>
      <c r="K254" s="87">
        <f t="shared" si="13"/>
        <v>26</v>
      </c>
      <c r="L254" s="124">
        <v>284</v>
      </c>
      <c r="M254" s="63">
        <v>257</v>
      </c>
      <c r="N254" s="87">
        <f t="shared" si="14"/>
        <v>27</v>
      </c>
      <c r="O254" s="63">
        <v>284</v>
      </c>
      <c r="P254" s="156">
        <v>0.02</v>
      </c>
      <c r="Q254" s="144">
        <v>17</v>
      </c>
      <c r="R254" s="144"/>
      <c r="S254" s="116">
        <v>87.5</v>
      </c>
      <c r="T254" s="63">
        <v>50.1</v>
      </c>
      <c r="U254" s="63">
        <v>988</v>
      </c>
      <c r="V254" s="63">
        <v>6.2</v>
      </c>
      <c r="W254" s="63">
        <v>3.6</v>
      </c>
      <c r="X254" s="63">
        <v>0</v>
      </c>
      <c r="Y254" s="63">
        <v>9.1</v>
      </c>
      <c r="Z254" s="63">
        <v>63.8</v>
      </c>
      <c r="AA254" s="116">
        <v>11.5</v>
      </c>
      <c r="AB254" s="63">
        <v>52.9</v>
      </c>
      <c r="AC254" s="63">
        <v>0.5</v>
      </c>
      <c r="AD254" s="63">
        <v>3.4</v>
      </c>
      <c r="AE254" s="63">
        <v>0</v>
      </c>
      <c r="AF254" s="63">
        <v>0</v>
      </c>
      <c r="AG254" s="63">
        <v>0</v>
      </c>
      <c r="AH254" s="63">
        <v>0</v>
      </c>
      <c r="AI254" s="63">
        <v>0</v>
      </c>
      <c r="AJ254" s="116">
        <v>0</v>
      </c>
      <c r="AK254" s="63">
        <v>0</v>
      </c>
      <c r="AL254" s="118">
        <v>0</v>
      </c>
      <c r="AM254" s="63">
        <v>2.8</v>
      </c>
      <c r="AN254" s="119">
        <v>0</v>
      </c>
      <c r="AO254" s="120">
        <f t="shared" si="15"/>
        <v>69.010000000000005</v>
      </c>
    </row>
    <row r="255" spans="1:41" x14ac:dyDescent="0.2">
      <c r="A255" s="167" t="s">
        <v>452</v>
      </c>
      <c r="B255" s="47" t="s">
        <v>121</v>
      </c>
      <c r="C255" s="47" t="s">
        <v>194</v>
      </c>
      <c r="D255" s="47">
        <v>14</v>
      </c>
      <c r="E255" s="139"/>
      <c r="F255" s="49"/>
      <c r="G255" s="63">
        <v>300</v>
      </c>
      <c r="H255" s="87">
        <f t="shared" si="12"/>
        <v>0</v>
      </c>
      <c r="I255" s="63">
        <v>300</v>
      </c>
      <c r="J255" s="123">
        <v>293</v>
      </c>
      <c r="K255" s="87">
        <f t="shared" si="13"/>
        <v>0</v>
      </c>
      <c r="L255" s="124">
        <v>293</v>
      </c>
      <c r="M255" s="63">
        <v>289</v>
      </c>
      <c r="N255" s="87">
        <f t="shared" si="14"/>
        <v>-4</v>
      </c>
      <c r="O255" s="63">
        <v>285</v>
      </c>
      <c r="P255" s="156">
        <v>0.02</v>
      </c>
      <c r="Q255" s="144">
        <v>17</v>
      </c>
      <c r="R255" s="144"/>
      <c r="S255" s="116">
        <v>0</v>
      </c>
      <c r="T255" s="63">
        <v>0</v>
      </c>
      <c r="U255" s="63">
        <v>0</v>
      </c>
      <c r="V255" s="63">
        <v>0</v>
      </c>
      <c r="W255" s="63">
        <v>0</v>
      </c>
      <c r="X255" s="63">
        <v>0</v>
      </c>
      <c r="Y255" s="63">
        <v>0</v>
      </c>
      <c r="Z255" s="63">
        <v>0</v>
      </c>
      <c r="AA255" s="116">
        <v>0</v>
      </c>
      <c r="AB255" s="63">
        <v>0</v>
      </c>
      <c r="AC255" s="63">
        <v>0</v>
      </c>
      <c r="AD255" s="63">
        <v>0</v>
      </c>
      <c r="AE255" s="63">
        <v>76.5</v>
      </c>
      <c r="AF255" s="63">
        <v>45.6</v>
      </c>
      <c r="AG255" s="63">
        <v>565</v>
      </c>
      <c r="AH255" s="63">
        <v>2.2000000000000002</v>
      </c>
      <c r="AI255" s="63">
        <v>27.7</v>
      </c>
      <c r="AJ255" s="116">
        <v>0</v>
      </c>
      <c r="AK255" s="63">
        <v>0</v>
      </c>
      <c r="AL255" s="118">
        <v>0</v>
      </c>
      <c r="AM255" s="63">
        <v>0</v>
      </c>
      <c r="AN255" s="119">
        <v>0</v>
      </c>
      <c r="AO255" s="120">
        <f t="shared" si="15"/>
        <v>69.7</v>
      </c>
    </row>
    <row r="256" spans="1:41" x14ac:dyDescent="0.2">
      <c r="A256" s="167" t="s">
        <v>453</v>
      </c>
      <c r="B256" s="47" t="s">
        <v>118</v>
      </c>
      <c r="C256" s="47" t="s">
        <v>184</v>
      </c>
      <c r="D256" s="47">
        <v>9</v>
      </c>
      <c r="E256" s="139"/>
      <c r="F256" s="49"/>
      <c r="G256" s="63">
        <v>300</v>
      </c>
      <c r="H256" s="87">
        <f t="shared" si="12"/>
        <v>0</v>
      </c>
      <c r="I256" s="63">
        <v>300</v>
      </c>
      <c r="J256" s="123">
        <v>304</v>
      </c>
      <c r="K256" s="87">
        <f t="shared" si="13"/>
        <v>12</v>
      </c>
      <c r="L256" s="124">
        <v>316</v>
      </c>
      <c r="M256" s="63">
        <v>304</v>
      </c>
      <c r="N256" s="87">
        <f t="shared" si="14"/>
        <v>12</v>
      </c>
      <c r="O256" s="63">
        <v>316</v>
      </c>
      <c r="P256" s="156">
        <v>0.01</v>
      </c>
      <c r="Q256" s="144">
        <v>17</v>
      </c>
      <c r="R256" s="144"/>
      <c r="S256" s="116">
        <v>0</v>
      </c>
      <c r="T256" s="63">
        <v>0</v>
      </c>
      <c r="U256" s="63">
        <v>0</v>
      </c>
      <c r="V256" s="63">
        <v>0</v>
      </c>
      <c r="W256" s="63">
        <v>0</v>
      </c>
      <c r="X256" s="63">
        <v>0</v>
      </c>
      <c r="Y256" s="63">
        <v>0</v>
      </c>
      <c r="Z256" s="63">
        <v>0</v>
      </c>
      <c r="AA256" s="116">
        <v>11.9</v>
      </c>
      <c r="AB256" s="63">
        <v>52.2</v>
      </c>
      <c r="AC256" s="63">
        <v>0.8</v>
      </c>
      <c r="AD256" s="63">
        <v>4.0999999999999996</v>
      </c>
      <c r="AE256" s="63">
        <v>17</v>
      </c>
      <c r="AF256" s="63">
        <v>0</v>
      </c>
      <c r="AG256" s="63">
        <v>0</v>
      </c>
      <c r="AH256" s="63">
        <v>0</v>
      </c>
      <c r="AI256" s="63">
        <v>0</v>
      </c>
      <c r="AJ256" s="116">
        <v>0</v>
      </c>
      <c r="AK256" s="63">
        <v>0</v>
      </c>
      <c r="AL256" s="118">
        <v>0</v>
      </c>
      <c r="AM256" s="63">
        <v>0</v>
      </c>
      <c r="AN256" s="119">
        <v>0</v>
      </c>
      <c r="AO256" s="120">
        <f t="shared" si="15"/>
        <v>10.020000000000001</v>
      </c>
    </row>
    <row r="257" spans="1:41" x14ac:dyDescent="0.2">
      <c r="A257" s="167" t="s">
        <v>454</v>
      </c>
      <c r="B257" s="47" t="s">
        <v>121</v>
      </c>
      <c r="C257" s="47" t="s">
        <v>116</v>
      </c>
      <c r="D257" s="47">
        <v>7</v>
      </c>
      <c r="E257" s="139"/>
      <c r="F257" s="49"/>
      <c r="G257" s="63">
        <v>300</v>
      </c>
      <c r="H257" s="87">
        <f t="shared" si="12"/>
        <v>0</v>
      </c>
      <c r="I257" s="63">
        <v>300</v>
      </c>
      <c r="J257" s="123">
        <v>296</v>
      </c>
      <c r="K257" s="87">
        <f t="shared" si="13"/>
        <v>16</v>
      </c>
      <c r="L257" s="124">
        <v>312</v>
      </c>
      <c r="M257" s="63">
        <v>295</v>
      </c>
      <c r="N257" s="87">
        <f t="shared" si="14"/>
        <v>14</v>
      </c>
      <c r="O257" s="63">
        <v>309</v>
      </c>
      <c r="P257" s="156">
        <v>0</v>
      </c>
      <c r="Q257" s="144">
        <v>0</v>
      </c>
      <c r="R257" s="144"/>
      <c r="S257" s="116">
        <v>0</v>
      </c>
      <c r="T257" s="63">
        <v>0</v>
      </c>
      <c r="U257" s="63">
        <v>0</v>
      </c>
      <c r="V257" s="63">
        <v>0</v>
      </c>
      <c r="W257" s="63">
        <v>0</v>
      </c>
      <c r="X257" s="63">
        <v>0</v>
      </c>
      <c r="Y257" s="63">
        <v>0</v>
      </c>
      <c r="Z257" s="63">
        <v>0</v>
      </c>
      <c r="AA257" s="116">
        <v>0</v>
      </c>
      <c r="AB257" s="63">
        <v>0</v>
      </c>
      <c r="AC257" s="63">
        <v>0</v>
      </c>
      <c r="AD257" s="63">
        <v>0</v>
      </c>
      <c r="AE257" s="63">
        <v>0</v>
      </c>
      <c r="AF257" s="63">
        <v>0</v>
      </c>
      <c r="AG257" s="63">
        <v>0</v>
      </c>
      <c r="AH257" s="63">
        <v>0</v>
      </c>
      <c r="AI257" s="63">
        <v>0</v>
      </c>
      <c r="AJ257" s="116">
        <v>0</v>
      </c>
      <c r="AK257" s="63">
        <v>0</v>
      </c>
      <c r="AL257" s="118">
        <v>0</v>
      </c>
      <c r="AM257" s="63">
        <v>0</v>
      </c>
      <c r="AN257" s="119">
        <v>0</v>
      </c>
      <c r="AO257" s="120">
        <f t="shared" si="15"/>
        <v>0</v>
      </c>
    </row>
    <row r="258" spans="1:41" x14ac:dyDescent="0.2">
      <c r="A258" s="167" t="s">
        <v>455</v>
      </c>
      <c r="B258" s="47" t="s">
        <v>121</v>
      </c>
      <c r="C258" s="47" t="s">
        <v>181</v>
      </c>
      <c r="D258" s="47">
        <v>10</v>
      </c>
      <c r="E258" s="139"/>
      <c r="F258" s="49"/>
      <c r="G258" s="63">
        <v>300</v>
      </c>
      <c r="H258" s="87">
        <f t="shared" si="12"/>
        <v>0</v>
      </c>
      <c r="I258" s="63">
        <v>300</v>
      </c>
      <c r="J258" s="123">
        <v>264</v>
      </c>
      <c r="K258" s="87">
        <f t="shared" si="13"/>
        <v>-8</v>
      </c>
      <c r="L258" s="124">
        <v>256</v>
      </c>
      <c r="M258" s="63">
        <v>266</v>
      </c>
      <c r="N258" s="87">
        <f t="shared" si="14"/>
        <v>-23</v>
      </c>
      <c r="O258" s="63">
        <v>243</v>
      </c>
      <c r="P258" s="156">
        <v>0</v>
      </c>
      <c r="Q258" s="144">
        <v>0</v>
      </c>
      <c r="R258" s="144"/>
      <c r="S258" s="116">
        <v>0</v>
      </c>
      <c r="T258" s="63">
        <v>0</v>
      </c>
      <c r="U258" s="63">
        <v>0</v>
      </c>
      <c r="V258" s="63">
        <v>0</v>
      </c>
      <c r="W258" s="63">
        <v>0</v>
      </c>
      <c r="X258" s="63">
        <v>0</v>
      </c>
      <c r="Y258" s="63">
        <v>0</v>
      </c>
      <c r="Z258" s="63">
        <v>0</v>
      </c>
      <c r="AA258" s="116">
        <v>0</v>
      </c>
      <c r="AB258" s="63">
        <v>0</v>
      </c>
      <c r="AC258" s="63">
        <v>0</v>
      </c>
      <c r="AD258" s="63">
        <v>0</v>
      </c>
      <c r="AE258" s="63">
        <v>0</v>
      </c>
      <c r="AF258" s="63">
        <v>0</v>
      </c>
      <c r="AG258" s="63">
        <v>0</v>
      </c>
      <c r="AH258" s="63">
        <v>0</v>
      </c>
      <c r="AI258" s="63">
        <v>0</v>
      </c>
      <c r="AJ258" s="116">
        <v>0</v>
      </c>
      <c r="AK258" s="63">
        <v>0</v>
      </c>
      <c r="AL258" s="118">
        <v>0</v>
      </c>
      <c r="AM258" s="63">
        <v>0</v>
      </c>
      <c r="AN258" s="119">
        <v>0</v>
      </c>
      <c r="AO258" s="120">
        <f t="shared" si="15"/>
        <v>0</v>
      </c>
    </row>
    <row r="259" spans="1:41" x14ac:dyDescent="0.2">
      <c r="A259" s="167" t="s">
        <v>456</v>
      </c>
      <c r="B259" s="47" t="s">
        <v>129</v>
      </c>
      <c r="C259" s="47" t="s">
        <v>196</v>
      </c>
      <c r="D259" s="47">
        <v>6</v>
      </c>
      <c r="E259" s="139"/>
      <c r="F259" s="49"/>
      <c r="G259" s="63">
        <v>300</v>
      </c>
      <c r="H259" s="87">
        <f t="shared" si="12"/>
        <v>0</v>
      </c>
      <c r="I259" s="63">
        <v>300</v>
      </c>
      <c r="J259" s="123">
        <v>217</v>
      </c>
      <c r="K259" s="87">
        <f t="shared" si="13"/>
        <v>21</v>
      </c>
      <c r="L259" s="124">
        <v>238</v>
      </c>
      <c r="M259" s="63">
        <v>215</v>
      </c>
      <c r="N259" s="87">
        <f t="shared" si="14"/>
        <v>20</v>
      </c>
      <c r="O259" s="63">
        <v>235</v>
      </c>
      <c r="P259" s="156">
        <v>0</v>
      </c>
      <c r="Q259" s="144">
        <v>0</v>
      </c>
      <c r="R259" s="144"/>
      <c r="S259" s="116">
        <v>0</v>
      </c>
      <c r="T259" s="63">
        <v>0</v>
      </c>
      <c r="U259" s="63">
        <v>0</v>
      </c>
      <c r="V259" s="63">
        <v>0</v>
      </c>
      <c r="W259" s="63">
        <v>0</v>
      </c>
      <c r="X259" s="63">
        <v>0</v>
      </c>
      <c r="Y259" s="63">
        <v>0</v>
      </c>
      <c r="Z259" s="63">
        <v>0</v>
      </c>
      <c r="AA259" s="116">
        <v>0</v>
      </c>
      <c r="AB259" s="63">
        <v>0</v>
      </c>
      <c r="AC259" s="63">
        <v>0</v>
      </c>
      <c r="AD259" s="63">
        <v>0</v>
      </c>
      <c r="AE259" s="63">
        <v>0</v>
      </c>
      <c r="AF259" s="63">
        <v>0</v>
      </c>
      <c r="AG259" s="63">
        <v>0</v>
      </c>
      <c r="AH259" s="63">
        <v>0</v>
      </c>
      <c r="AI259" s="63">
        <v>0</v>
      </c>
      <c r="AJ259" s="116">
        <v>0</v>
      </c>
      <c r="AK259" s="63">
        <v>0</v>
      </c>
      <c r="AL259" s="118">
        <v>0</v>
      </c>
      <c r="AM259" s="63">
        <v>0</v>
      </c>
      <c r="AN259" s="119">
        <v>0</v>
      </c>
      <c r="AO259" s="120">
        <f t="shared" si="15"/>
        <v>0</v>
      </c>
    </row>
    <row r="260" spans="1:41" x14ac:dyDescent="0.2">
      <c r="A260" s="167" t="s">
        <v>457</v>
      </c>
      <c r="B260" s="47" t="s">
        <v>121</v>
      </c>
      <c r="C260" s="47" t="s">
        <v>198</v>
      </c>
      <c r="D260" s="47">
        <v>14</v>
      </c>
      <c r="E260" s="139"/>
      <c r="F260" s="49"/>
      <c r="G260" s="63">
        <v>296</v>
      </c>
      <c r="H260" s="87">
        <f t="shared" si="12"/>
        <v>1</v>
      </c>
      <c r="I260" s="63">
        <v>297</v>
      </c>
      <c r="J260" s="123">
        <v>246</v>
      </c>
      <c r="K260" s="87">
        <f t="shared" si="13"/>
        <v>-3</v>
      </c>
      <c r="L260" s="124">
        <v>243</v>
      </c>
      <c r="M260" s="63">
        <v>250</v>
      </c>
      <c r="N260" s="87">
        <f t="shared" si="14"/>
        <v>-8</v>
      </c>
      <c r="O260" s="63">
        <v>242</v>
      </c>
      <c r="P260" s="156">
        <v>0.01</v>
      </c>
      <c r="Q260" s="144">
        <v>17</v>
      </c>
      <c r="R260" s="144"/>
      <c r="S260" s="116">
        <v>0</v>
      </c>
      <c r="T260" s="63">
        <v>0</v>
      </c>
      <c r="U260" s="63">
        <v>0</v>
      </c>
      <c r="V260" s="63">
        <v>0</v>
      </c>
      <c r="W260" s="63">
        <v>0</v>
      </c>
      <c r="X260" s="63">
        <v>0</v>
      </c>
      <c r="Y260" s="63">
        <v>0</v>
      </c>
      <c r="Z260" s="63">
        <v>0</v>
      </c>
      <c r="AA260" s="116">
        <v>0</v>
      </c>
      <c r="AB260" s="63">
        <v>0</v>
      </c>
      <c r="AC260" s="63">
        <v>0</v>
      </c>
      <c r="AD260" s="63">
        <v>0</v>
      </c>
      <c r="AE260" s="63">
        <v>59.5</v>
      </c>
      <c r="AF260" s="63">
        <v>34.1</v>
      </c>
      <c r="AG260" s="63">
        <v>499</v>
      </c>
      <c r="AH260" s="63">
        <v>3</v>
      </c>
      <c r="AI260" s="63">
        <v>23.7</v>
      </c>
      <c r="AJ260" s="116">
        <v>0</v>
      </c>
      <c r="AK260" s="63">
        <v>0</v>
      </c>
      <c r="AL260" s="118">
        <v>0</v>
      </c>
      <c r="AM260" s="63">
        <v>0.7</v>
      </c>
      <c r="AN260" s="119">
        <v>0</v>
      </c>
      <c r="AO260" s="120">
        <f t="shared" si="15"/>
        <v>67.900000000000006</v>
      </c>
    </row>
    <row r="261" spans="1:41" x14ac:dyDescent="0.2">
      <c r="A261" s="167" t="s">
        <v>458</v>
      </c>
      <c r="B261" s="47" t="s">
        <v>129</v>
      </c>
      <c r="C261" s="47" t="s">
        <v>116</v>
      </c>
      <c r="D261" s="47">
        <v>7</v>
      </c>
      <c r="E261" s="139"/>
      <c r="F261" s="49"/>
      <c r="G261" s="63">
        <v>278</v>
      </c>
      <c r="H261" s="87">
        <f t="shared" si="12"/>
        <v>-2</v>
      </c>
      <c r="I261" s="63">
        <v>276</v>
      </c>
      <c r="J261" s="123">
        <v>269</v>
      </c>
      <c r="K261" s="87">
        <f t="shared" si="13"/>
        <v>-4</v>
      </c>
      <c r="L261" s="124">
        <v>265</v>
      </c>
      <c r="M261" s="63">
        <v>269</v>
      </c>
      <c r="N261" s="87">
        <f t="shared" si="14"/>
        <v>-1</v>
      </c>
      <c r="O261" s="63">
        <v>268</v>
      </c>
      <c r="P261" s="156">
        <v>0.01</v>
      </c>
      <c r="Q261" s="144">
        <v>17</v>
      </c>
      <c r="R261" s="144"/>
      <c r="S261" s="116">
        <v>0</v>
      </c>
      <c r="T261" s="63">
        <v>0</v>
      </c>
      <c r="U261" s="63">
        <v>0</v>
      </c>
      <c r="V261" s="63">
        <v>0</v>
      </c>
      <c r="W261" s="63">
        <v>0</v>
      </c>
      <c r="X261" s="63">
        <v>0</v>
      </c>
      <c r="Y261" s="63">
        <v>0</v>
      </c>
      <c r="Z261" s="63">
        <v>0</v>
      </c>
      <c r="AA261" s="116">
        <v>0</v>
      </c>
      <c r="AB261" s="63">
        <v>0</v>
      </c>
      <c r="AC261" s="63">
        <v>0</v>
      </c>
      <c r="AD261" s="63">
        <v>0</v>
      </c>
      <c r="AE261" s="63">
        <v>64.599999999999994</v>
      </c>
      <c r="AF261" s="63">
        <v>41.5</v>
      </c>
      <c r="AG261" s="63">
        <v>486</v>
      </c>
      <c r="AH261" s="63">
        <v>2.8</v>
      </c>
      <c r="AI261" s="63">
        <v>27.6</v>
      </c>
      <c r="AJ261" s="116">
        <v>0</v>
      </c>
      <c r="AK261" s="63">
        <v>0</v>
      </c>
      <c r="AL261" s="118">
        <v>0</v>
      </c>
      <c r="AM261" s="63">
        <v>0</v>
      </c>
      <c r="AN261" s="119">
        <v>0</v>
      </c>
      <c r="AO261" s="120">
        <f t="shared" si="15"/>
        <v>65.400000000000006</v>
      </c>
    </row>
    <row r="262" spans="1:41" x14ac:dyDescent="0.2">
      <c r="A262" s="167" t="s">
        <v>459</v>
      </c>
      <c r="B262" s="47" t="s">
        <v>121</v>
      </c>
      <c r="C262" s="47" t="s">
        <v>195</v>
      </c>
      <c r="D262" s="47">
        <v>7</v>
      </c>
      <c r="E262" s="139"/>
      <c r="F262" s="49"/>
      <c r="G262" s="63">
        <v>284</v>
      </c>
      <c r="H262" s="87">
        <f t="shared" ref="H262:H305" si="16">I262-G262</f>
        <v>1</v>
      </c>
      <c r="I262" s="63">
        <v>285</v>
      </c>
      <c r="J262" s="123">
        <v>230</v>
      </c>
      <c r="K262" s="87">
        <f t="shared" ref="K262:K305" si="17">L262-J262</f>
        <v>-3</v>
      </c>
      <c r="L262" s="124">
        <v>227</v>
      </c>
      <c r="M262" s="63">
        <v>232</v>
      </c>
      <c r="N262" s="87">
        <f t="shared" ref="N262:N305" si="18">O262-M262</f>
        <v>4</v>
      </c>
      <c r="O262" s="63">
        <v>236</v>
      </c>
      <c r="P262" s="156">
        <v>0.01</v>
      </c>
      <c r="Q262" s="144">
        <v>17</v>
      </c>
      <c r="R262" s="144"/>
      <c r="S262" s="116">
        <v>0</v>
      </c>
      <c r="T262" s="63">
        <v>0</v>
      </c>
      <c r="U262" s="63">
        <v>0</v>
      </c>
      <c r="V262" s="63">
        <v>0</v>
      </c>
      <c r="W262" s="63">
        <v>0</v>
      </c>
      <c r="X262" s="63">
        <v>0</v>
      </c>
      <c r="Y262" s="63">
        <v>0</v>
      </c>
      <c r="Z262" s="63">
        <v>0</v>
      </c>
      <c r="AA262" s="116">
        <v>0</v>
      </c>
      <c r="AB262" s="63">
        <v>0</v>
      </c>
      <c r="AC262" s="63">
        <v>0</v>
      </c>
      <c r="AD262" s="63">
        <v>0</v>
      </c>
      <c r="AE262" s="63">
        <v>52.7</v>
      </c>
      <c r="AF262" s="63">
        <v>28.6</v>
      </c>
      <c r="AG262" s="63">
        <v>416</v>
      </c>
      <c r="AH262" s="63">
        <v>3.2</v>
      </c>
      <c r="AI262" s="63">
        <v>20.7</v>
      </c>
      <c r="AJ262" s="116">
        <v>0</v>
      </c>
      <c r="AK262" s="63">
        <v>0</v>
      </c>
      <c r="AL262" s="118">
        <v>0</v>
      </c>
      <c r="AM262" s="63">
        <v>0.8</v>
      </c>
      <c r="AN262" s="119">
        <v>0</v>
      </c>
      <c r="AO262" s="120">
        <f t="shared" ref="AO262:AO306" si="19">IFERROR($S262*$S$2+$T262*$T$2+IF($U$2=0,0,$U262/$U$2)+$V262*$V$2+$W262*$W$2+$X262*$X$2+$Y262*$Y$2+$Z262*$Z$2+$AA262*$AA$2+IF($AB$2=0,0,$AB262/$AB$2)+$AC$2*$AC262+$AD$2*$AD262+$AE$2*$AE262+$AF262*$AF$2+IF($AG$2=0,0,$AG262/$AG$2)+$AH262*$AH$2+$AI262*$AI$2+IF($AJ$2=0,0,$AJ262/$AJ$2)+$AK262*$AK$2+$AL262*$AL$2+$AM262*$AM$2+$AN262*$AN$2,0)</f>
        <v>60.800000000000004</v>
      </c>
    </row>
    <row r="263" spans="1:41" x14ac:dyDescent="0.2">
      <c r="A263" s="167" t="s">
        <v>460</v>
      </c>
      <c r="B263" s="47" t="s">
        <v>121</v>
      </c>
      <c r="C263" s="47" t="s">
        <v>194</v>
      </c>
      <c r="D263" s="47">
        <v>14</v>
      </c>
      <c r="E263" s="139"/>
      <c r="F263" s="49"/>
      <c r="G263" s="63">
        <v>300</v>
      </c>
      <c r="H263" s="87">
        <f t="shared" si="16"/>
        <v>0</v>
      </c>
      <c r="I263" s="63">
        <v>300</v>
      </c>
      <c r="J263" s="123">
        <v>274</v>
      </c>
      <c r="K263" s="87">
        <f t="shared" si="17"/>
        <v>-8</v>
      </c>
      <c r="L263" s="124">
        <v>266</v>
      </c>
      <c r="M263" s="63">
        <v>279</v>
      </c>
      <c r="N263" s="87">
        <f t="shared" si="18"/>
        <v>-14</v>
      </c>
      <c r="O263" s="63">
        <v>265</v>
      </c>
      <c r="P263" s="156">
        <v>0</v>
      </c>
      <c r="Q263" s="144">
        <v>0</v>
      </c>
      <c r="R263" s="144"/>
      <c r="S263" s="116">
        <v>0</v>
      </c>
      <c r="T263" s="63">
        <v>0</v>
      </c>
      <c r="U263" s="63">
        <v>0</v>
      </c>
      <c r="V263" s="63">
        <v>0</v>
      </c>
      <c r="W263" s="63">
        <v>0</v>
      </c>
      <c r="X263" s="63">
        <v>0</v>
      </c>
      <c r="Y263" s="63">
        <v>0</v>
      </c>
      <c r="Z263" s="63">
        <v>0</v>
      </c>
      <c r="AA263" s="116">
        <v>0</v>
      </c>
      <c r="AB263" s="63">
        <v>0</v>
      </c>
      <c r="AC263" s="63">
        <v>0</v>
      </c>
      <c r="AD263" s="63">
        <v>0</v>
      </c>
      <c r="AE263" s="63">
        <v>0</v>
      </c>
      <c r="AF263" s="63">
        <v>0</v>
      </c>
      <c r="AG263" s="63">
        <v>0</v>
      </c>
      <c r="AH263" s="63">
        <v>0</v>
      </c>
      <c r="AI263" s="63">
        <v>0</v>
      </c>
      <c r="AJ263" s="116">
        <v>0</v>
      </c>
      <c r="AK263" s="63">
        <v>0</v>
      </c>
      <c r="AL263" s="118">
        <v>0</v>
      </c>
      <c r="AM263" s="63">
        <v>0</v>
      </c>
      <c r="AN263" s="119">
        <v>0</v>
      </c>
      <c r="AO263" s="120">
        <f t="shared" si="19"/>
        <v>0</v>
      </c>
    </row>
    <row r="264" spans="1:41" x14ac:dyDescent="0.2">
      <c r="A264" s="167" t="s">
        <v>461</v>
      </c>
      <c r="B264" s="47" t="s">
        <v>121</v>
      </c>
      <c r="C264" s="47" t="s">
        <v>188</v>
      </c>
      <c r="D264" s="47">
        <v>13</v>
      </c>
      <c r="E264" s="139"/>
      <c r="F264" s="49"/>
      <c r="G264" s="63">
        <v>265</v>
      </c>
      <c r="H264" s="87">
        <f t="shared" si="16"/>
        <v>1</v>
      </c>
      <c r="I264" s="63">
        <v>266</v>
      </c>
      <c r="J264" s="123">
        <v>212</v>
      </c>
      <c r="K264" s="87">
        <f t="shared" si="17"/>
        <v>4</v>
      </c>
      <c r="L264" s="124">
        <v>216</v>
      </c>
      <c r="M264" s="63">
        <v>214</v>
      </c>
      <c r="N264" s="87">
        <f t="shared" si="18"/>
        <v>2</v>
      </c>
      <c r="O264" s="63">
        <v>216</v>
      </c>
      <c r="P264" s="156">
        <v>0.01</v>
      </c>
      <c r="Q264" s="144">
        <v>17</v>
      </c>
      <c r="R264" s="144"/>
      <c r="S264" s="116">
        <v>0</v>
      </c>
      <c r="T264" s="63">
        <v>0</v>
      </c>
      <c r="U264" s="63">
        <v>0</v>
      </c>
      <c r="V264" s="63">
        <v>0</v>
      </c>
      <c r="W264" s="63">
        <v>0</v>
      </c>
      <c r="X264" s="63">
        <v>0</v>
      </c>
      <c r="Y264" s="63">
        <v>0</v>
      </c>
      <c r="Z264" s="63">
        <v>0</v>
      </c>
      <c r="AA264" s="116">
        <v>1</v>
      </c>
      <c r="AB264" s="63">
        <v>5.9</v>
      </c>
      <c r="AC264" s="63">
        <v>0</v>
      </c>
      <c r="AD264" s="63">
        <v>0</v>
      </c>
      <c r="AE264" s="63">
        <v>71.400000000000006</v>
      </c>
      <c r="AF264" s="63">
        <v>45.4</v>
      </c>
      <c r="AG264" s="63">
        <v>562</v>
      </c>
      <c r="AH264" s="63">
        <v>2</v>
      </c>
      <c r="AI264" s="63">
        <v>27.6</v>
      </c>
      <c r="AJ264" s="116">
        <v>0</v>
      </c>
      <c r="AK264" s="63">
        <v>0</v>
      </c>
      <c r="AL264" s="118">
        <v>0</v>
      </c>
      <c r="AM264" s="63">
        <v>1</v>
      </c>
      <c r="AN264" s="119">
        <v>0</v>
      </c>
      <c r="AO264" s="120">
        <f t="shared" si="19"/>
        <v>68.790000000000006</v>
      </c>
    </row>
    <row r="265" spans="1:41" x14ac:dyDescent="0.2">
      <c r="A265" s="167" t="s">
        <v>462</v>
      </c>
      <c r="B265" s="47" t="s">
        <v>118</v>
      </c>
      <c r="C265" s="47" t="s">
        <v>189</v>
      </c>
      <c r="D265" s="47">
        <v>10</v>
      </c>
      <c r="E265" s="139"/>
      <c r="F265" s="49"/>
      <c r="G265" s="63">
        <v>240</v>
      </c>
      <c r="H265" s="87">
        <f t="shared" si="16"/>
        <v>-9</v>
      </c>
      <c r="I265" s="63">
        <v>231</v>
      </c>
      <c r="J265" s="123">
        <v>229</v>
      </c>
      <c r="K265" s="87">
        <f t="shared" si="17"/>
        <v>0</v>
      </c>
      <c r="L265" s="124">
        <v>229</v>
      </c>
      <c r="M265" s="63">
        <v>227</v>
      </c>
      <c r="N265" s="87">
        <f t="shared" si="18"/>
        <v>1</v>
      </c>
      <c r="O265" s="63">
        <v>228</v>
      </c>
      <c r="P265" s="156">
        <v>0.01</v>
      </c>
      <c r="Q265" s="144">
        <v>17</v>
      </c>
      <c r="R265" s="144"/>
      <c r="S265" s="116">
        <v>0</v>
      </c>
      <c r="T265" s="63">
        <v>0</v>
      </c>
      <c r="U265" s="63">
        <v>0</v>
      </c>
      <c r="V265" s="63">
        <v>0</v>
      </c>
      <c r="W265" s="63">
        <v>0</v>
      </c>
      <c r="X265" s="63">
        <v>0</v>
      </c>
      <c r="Y265" s="63">
        <v>0</v>
      </c>
      <c r="Z265" s="63">
        <v>0</v>
      </c>
      <c r="AA265" s="116">
        <v>51</v>
      </c>
      <c r="AB265" s="63">
        <v>197</v>
      </c>
      <c r="AC265" s="63">
        <v>0.5</v>
      </c>
      <c r="AD265" s="63">
        <v>17.5</v>
      </c>
      <c r="AE265" s="63">
        <v>8.5</v>
      </c>
      <c r="AF265" s="63">
        <v>7.4</v>
      </c>
      <c r="AG265" s="63">
        <v>38</v>
      </c>
      <c r="AH265" s="63">
        <v>0</v>
      </c>
      <c r="AI265" s="63">
        <v>1.8</v>
      </c>
      <c r="AJ265" s="116">
        <v>0</v>
      </c>
      <c r="AK265" s="63">
        <v>0</v>
      </c>
      <c r="AL265" s="118">
        <v>0</v>
      </c>
      <c r="AM265" s="63">
        <v>0</v>
      </c>
      <c r="AN265" s="119">
        <v>0</v>
      </c>
      <c r="AO265" s="120">
        <f t="shared" si="19"/>
        <v>26.5</v>
      </c>
    </row>
    <row r="266" spans="1:41" x14ac:dyDescent="0.2">
      <c r="A266" s="167" t="s">
        <v>463</v>
      </c>
      <c r="B266" s="47" t="s">
        <v>121</v>
      </c>
      <c r="C266" s="47" t="s">
        <v>183</v>
      </c>
      <c r="D266" s="47">
        <v>9</v>
      </c>
      <c r="E266" s="139"/>
      <c r="F266" s="49"/>
      <c r="G266" s="63">
        <v>300</v>
      </c>
      <c r="H266" s="87">
        <f t="shared" si="16"/>
        <v>0</v>
      </c>
      <c r="I266" s="63">
        <v>300</v>
      </c>
      <c r="J266" s="123">
        <v>250</v>
      </c>
      <c r="K266" s="87">
        <f t="shared" si="17"/>
        <v>5</v>
      </c>
      <c r="L266" s="124">
        <v>255</v>
      </c>
      <c r="M266" s="63">
        <v>249</v>
      </c>
      <c r="N266" s="87">
        <f t="shared" si="18"/>
        <v>9</v>
      </c>
      <c r="O266" s="63">
        <v>258</v>
      </c>
      <c r="P266" s="156">
        <v>0.01</v>
      </c>
      <c r="Q266" s="144">
        <v>17</v>
      </c>
      <c r="R266" s="144"/>
      <c r="S266" s="116">
        <v>0</v>
      </c>
      <c r="T266" s="63">
        <v>0</v>
      </c>
      <c r="U266" s="63">
        <v>0</v>
      </c>
      <c r="V266" s="63">
        <v>0</v>
      </c>
      <c r="W266" s="63">
        <v>0</v>
      </c>
      <c r="X266" s="63">
        <v>0</v>
      </c>
      <c r="Y266" s="63">
        <v>0</v>
      </c>
      <c r="Z266" s="63">
        <v>0</v>
      </c>
      <c r="AA266" s="116">
        <v>9.6</v>
      </c>
      <c r="AB266" s="63">
        <v>65.900000000000006</v>
      </c>
      <c r="AC266" s="63">
        <v>0</v>
      </c>
      <c r="AD266" s="63">
        <v>3.8</v>
      </c>
      <c r="AE266" s="63">
        <v>64.599999999999994</v>
      </c>
      <c r="AF266" s="63">
        <v>45.8</v>
      </c>
      <c r="AG266" s="63">
        <v>654</v>
      </c>
      <c r="AH266" s="63">
        <v>2.9</v>
      </c>
      <c r="AI266" s="63">
        <v>32.5</v>
      </c>
      <c r="AJ266" s="116">
        <v>0</v>
      </c>
      <c r="AK266" s="63">
        <v>0</v>
      </c>
      <c r="AL266" s="118">
        <v>0</v>
      </c>
      <c r="AM266" s="63">
        <v>0</v>
      </c>
      <c r="AN266" s="119">
        <v>0</v>
      </c>
      <c r="AO266" s="120">
        <f t="shared" si="19"/>
        <v>89.390000000000015</v>
      </c>
    </row>
    <row r="267" spans="1:41" x14ac:dyDescent="0.2">
      <c r="A267" s="167" t="s">
        <v>464</v>
      </c>
      <c r="B267" s="47" t="s">
        <v>121</v>
      </c>
      <c r="C267" s="47" t="s">
        <v>112</v>
      </c>
      <c r="D267" s="47">
        <v>11</v>
      </c>
      <c r="E267" s="139"/>
      <c r="F267" s="49"/>
      <c r="G267" s="63">
        <v>300</v>
      </c>
      <c r="H267" s="87">
        <f t="shared" si="16"/>
        <v>0</v>
      </c>
      <c r="I267" s="63">
        <v>300</v>
      </c>
      <c r="J267" s="123">
        <v>312</v>
      </c>
      <c r="K267" s="87">
        <f t="shared" si="17"/>
        <v>7</v>
      </c>
      <c r="L267" s="124">
        <v>319</v>
      </c>
      <c r="M267" s="63">
        <v>307</v>
      </c>
      <c r="N267" s="87">
        <f t="shared" si="18"/>
        <v>6</v>
      </c>
      <c r="O267" s="63">
        <v>313</v>
      </c>
      <c r="P267" s="156">
        <v>0.01</v>
      </c>
      <c r="Q267" s="144">
        <v>17</v>
      </c>
      <c r="R267" s="144"/>
      <c r="S267" s="116">
        <v>0</v>
      </c>
      <c r="T267" s="63">
        <v>0</v>
      </c>
      <c r="U267" s="63">
        <v>0</v>
      </c>
      <c r="V267" s="63">
        <v>0</v>
      </c>
      <c r="W267" s="63">
        <v>0</v>
      </c>
      <c r="X267" s="63">
        <v>0</v>
      </c>
      <c r="Y267" s="63">
        <v>0</v>
      </c>
      <c r="Z267" s="63">
        <v>0</v>
      </c>
      <c r="AA267" s="116">
        <v>0</v>
      </c>
      <c r="AB267" s="63">
        <v>0</v>
      </c>
      <c r="AC267" s="63">
        <v>0</v>
      </c>
      <c r="AD267" s="63">
        <v>0</v>
      </c>
      <c r="AE267" s="63">
        <v>68</v>
      </c>
      <c r="AF267" s="63">
        <v>45.6</v>
      </c>
      <c r="AG267" s="63">
        <v>602</v>
      </c>
      <c r="AH267" s="63">
        <v>3</v>
      </c>
      <c r="AI267" s="63">
        <v>28.3</v>
      </c>
      <c r="AJ267" s="116">
        <v>0</v>
      </c>
      <c r="AK267" s="63">
        <v>0</v>
      </c>
      <c r="AL267" s="118">
        <v>0</v>
      </c>
      <c r="AM267" s="63">
        <v>0</v>
      </c>
      <c r="AN267" s="119">
        <v>0</v>
      </c>
      <c r="AO267" s="120">
        <f t="shared" si="19"/>
        <v>78.2</v>
      </c>
    </row>
    <row r="268" spans="1:41" x14ac:dyDescent="0.2">
      <c r="A268" s="167" t="s">
        <v>465</v>
      </c>
      <c r="B268" s="47" t="s">
        <v>121</v>
      </c>
      <c r="C268" s="47" t="s">
        <v>192</v>
      </c>
      <c r="D268" s="47">
        <v>8</v>
      </c>
      <c r="E268" s="139"/>
      <c r="F268" s="49"/>
      <c r="G268" s="63">
        <v>300</v>
      </c>
      <c r="H268" s="87">
        <f t="shared" si="16"/>
        <v>0</v>
      </c>
      <c r="I268" s="63">
        <v>300</v>
      </c>
      <c r="J268" s="123">
        <v>329</v>
      </c>
      <c r="K268" s="87">
        <f t="shared" si="17"/>
        <v>3</v>
      </c>
      <c r="L268" s="124">
        <v>332</v>
      </c>
      <c r="M268" s="63">
        <v>326</v>
      </c>
      <c r="N268" s="87">
        <f t="shared" si="18"/>
        <v>4</v>
      </c>
      <c r="O268" s="63">
        <v>330</v>
      </c>
      <c r="P268" s="156">
        <v>0</v>
      </c>
      <c r="Q268" s="144">
        <v>0</v>
      </c>
      <c r="R268" s="144"/>
      <c r="S268" s="116">
        <v>0</v>
      </c>
      <c r="T268" s="63">
        <v>0</v>
      </c>
      <c r="U268" s="63">
        <v>0</v>
      </c>
      <c r="V268" s="63">
        <v>0</v>
      </c>
      <c r="W268" s="63">
        <v>0</v>
      </c>
      <c r="X268" s="63">
        <v>0</v>
      </c>
      <c r="Y268" s="63">
        <v>0</v>
      </c>
      <c r="Z268" s="63">
        <v>0</v>
      </c>
      <c r="AA268" s="116">
        <v>0</v>
      </c>
      <c r="AB268" s="63">
        <v>0</v>
      </c>
      <c r="AC268" s="63">
        <v>0</v>
      </c>
      <c r="AD268" s="63">
        <v>0</v>
      </c>
      <c r="AE268" s="63">
        <v>0</v>
      </c>
      <c r="AF268" s="63">
        <v>0</v>
      </c>
      <c r="AG268" s="63">
        <v>0</v>
      </c>
      <c r="AH268" s="63">
        <v>0</v>
      </c>
      <c r="AI268" s="63">
        <v>0</v>
      </c>
      <c r="AJ268" s="116">
        <v>0</v>
      </c>
      <c r="AK268" s="63">
        <v>0</v>
      </c>
      <c r="AL268" s="118">
        <v>0</v>
      </c>
      <c r="AM268" s="63">
        <v>0</v>
      </c>
      <c r="AN268" s="119">
        <v>0</v>
      </c>
      <c r="AO268" s="120">
        <f t="shared" si="19"/>
        <v>0</v>
      </c>
    </row>
    <row r="269" spans="1:41" x14ac:dyDescent="0.2">
      <c r="A269" s="167" t="s">
        <v>206</v>
      </c>
      <c r="B269" s="47" t="s">
        <v>121</v>
      </c>
      <c r="C269" s="47" t="s">
        <v>14</v>
      </c>
      <c r="D269" s="47">
        <v>6</v>
      </c>
      <c r="E269" s="139"/>
      <c r="F269" s="49"/>
      <c r="G269" s="63">
        <v>300</v>
      </c>
      <c r="H269" s="87">
        <f t="shared" si="16"/>
        <v>0</v>
      </c>
      <c r="I269" s="63">
        <v>300</v>
      </c>
      <c r="J269" s="123">
        <v>314</v>
      </c>
      <c r="K269" s="87">
        <f t="shared" si="17"/>
        <v>-3</v>
      </c>
      <c r="L269" s="124">
        <v>311</v>
      </c>
      <c r="M269" s="63">
        <v>311</v>
      </c>
      <c r="N269" s="87">
        <f t="shared" si="18"/>
        <v>-7</v>
      </c>
      <c r="O269" s="63">
        <v>304</v>
      </c>
      <c r="P269" s="156">
        <v>0.01</v>
      </c>
      <c r="Q269" s="144">
        <v>17</v>
      </c>
      <c r="R269" s="144"/>
      <c r="S269" s="116">
        <v>0</v>
      </c>
      <c r="T269" s="63">
        <v>0</v>
      </c>
      <c r="U269" s="63">
        <v>0</v>
      </c>
      <c r="V269" s="63">
        <v>0</v>
      </c>
      <c r="W269" s="63">
        <v>0</v>
      </c>
      <c r="X269" s="63">
        <v>0</v>
      </c>
      <c r="Y269" s="63">
        <v>0</v>
      </c>
      <c r="Z269" s="63">
        <v>0</v>
      </c>
      <c r="AA269" s="116">
        <v>17.899999999999999</v>
      </c>
      <c r="AB269" s="63">
        <v>104</v>
      </c>
      <c r="AC269" s="63">
        <v>0</v>
      </c>
      <c r="AD269" s="63">
        <v>6</v>
      </c>
      <c r="AE269" s="63">
        <v>74.8</v>
      </c>
      <c r="AF269" s="63">
        <v>53.3</v>
      </c>
      <c r="AG269" s="63">
        <v>471</v>
      </c>
      <c r="AH269" s="63">
        <v>0.3</v>
      </c>
      <c r="AI269" s="63">
        <v>32.799999999999997</v>
      </c>
      <c r="AJ269" s="116">
        <v>933</v>
      </c>
      <c r="AK269" s="63">
        <v>1.2</v>
      </c>
      <c r="AL269" s="118">
        <v>0</v>
      </c>
      <c r="AM269" s="63">
        <v>0</v>
      </c>
      <c r="AN269" s="119">
        <v>0</v>
      </c>
      <c r="AO269" s="120">
        <f t="shared" si="19"/>
        <v>66.5</v>
      </c>
    </row>
    <row r="270" spans="1:41" x14ac:dyDescent="0.2">
      <c r="A270" s="167" t="s">
        <v>466</v>
      </c>
      <c r="B270" s="47" t="s">
        <v>121</v>
      </c>
      <c r="C270" s="47" t="s">
        <v>199</v>
      </c>
      <c r="D270" s="47">
        <v>10</v>
      </c>
      <c r="E270" s="139"/>
      <c r="F270" s="49"/>
      <c r="G270" s="63">
        <v>300</v>
      </c>
      <c r="H270" s="87">
        <f t="shared" si="16"/>
        <v>-30</v>
      </c>
      <c r="I270" s="63">
        <v>270</v>
      </c>
      <c r="J270" s="123">
        <v>234</v>
      </c>
      <c r="K270" s="87">
        <f t="shared" si="17"/>
        <v>3</v>
      </c>
      <c r="L270" s="124">
        <v>237</v>
      </c>
      <c r="M270" s="63">
        <v>226</v>
      </c>
      <c r="N270" s="87">
        <f t="shared" si="18"/>
        <v>-2</v>
      </c>
      <c r="O270" s="63">
        <v>224</v>
      </c>
      <c r="P270" s="156">
        <v>0</v>
      </c>
      <c r="Q270" s="144">
        <v>0</v>
      </c>
      <c r="R270" s="144"/>
      <c r="S270" s="116">
        <v>0</v>
      </c>
      <c r="T270" s="63">
        <v>0</v>
      </c>
      <c r="U270" s="63">
        <v>0</v>
      </c>
      <c r="V270" s="63">
        <v>0</v>
      </c>
      <c r="W270" s="63">
        <v>0</v>
      </c>
      <c r="X270" s="63">
        <v>0</v>
      </c>
      <c r="Y270" s="63">
        <v>0</v>
      </c>
      <c r="Z270" s="63">
        <v>0</v>
      </c>
      <c r="AA270" s="116">
        <v>0</v>
      </c>
      <c r="AB270" s="63">
        <v>0</v>
      </c>
      <c r="AC270" s="63">
        <v>0</v>
      </c>
      <c r="AD270" s="63">
        <v>0</v>
      </c>
      <c r="AE270" s="63">
        <v>0</v>
      </c>
      <c r="AF270" s="63">
        <v>0</v>
      </c>
      <c r="AG270" s="63">
        <v>0</v>
      </c>
      <c r="AH270" s="63">
        <v>0</v>
      </c>
      <c r="AI270" s="63">
        <v>0</v>
      </c>
      <c r="AJ270" s="116">
        <v>0</v>
      </c>
      <c r="AK270" s="63">
        <v>0</v>
      </c>
      <c r="AL270" s="118">
        <v>0</v>
      </c>
      <c r="AM270" s="63">
        <v>0</v>
      </c>
      <c r="AN270" s="119">
        <v>0</v>
      </c>
      <c r="AO270" s="120">
        <f t="shared" si="19"/>
        <v>0</v>
      </c>
    </row>
    <row r="271" spans="1:41" x14ac:dyDescent="0.2">
      <c r="A271" s="167" t="s">
        <v>467</v>
      </c>
      <c r="B271" s="47" t="s">
        <v>129</v>
      </c>
      <c r="C271" s="47" t="s">
        <v>191</v>
      </c>
      <c r="D271" s="47">
        <v>7</v>
      </c>
      <c r="E271" s="139" t="s">
        <v>504</v>
      </c>
      <c r="F271" s="49"/>
      <c r="G271" s="63">
        <v>300</v>
      </c>
      <c r="H271" s="87">
        <f t="shared" si="16"/>
        <v>0</v>
      </c>
      <c r="I271" s="63">
        <v>300</v>
      </c>
      <c r="J271" s="123">
        <v>454</v>
      </c>
      <c r="K271" s="87">
        <f t="shared" si="17"/>
        <v>46</v>
      </c>
      <c r="L271" s="124">
        <v>500</v>
      </c>
      <c r="M271" s="63">
        <v>450</v>
      </c>
      <c r="N271" s="87">
        <f t="shared" si="18"/>
        <v>-38</v>
      </c>
      <c r="O271" s="63">
        <v>412</v>
      </c>
      <c r="P271" s="156">
        <v>0.01</v>
      </c>
      <c r="Q271" s="144">
        <v>0</v>
      </c>
      <c r="R271" s="144"/>
      <c r="S271" s="116">
        <v>0</v>
      </c>
      <c r="T271" s="63">
        <v>0</v>
      </c>
      <c r="U271" s="63">
        <v>0</v>
      </c>
      <c r="V271" s="63">
        <v>0</v>
      </c>
      <c r="W271" s="63">
        <v>0</v>
      </c>
      <c r="X271" s="63">
        <v>0</v>
      </c>
      <c r="Y271" s="63">
        <v>0</v>
      </c>
      <c r="Z271" s="63">
        <v>0</v>
      </c>
      <c r="AA271" s="116">
        <v>0</v>
      </c>
      <c r="AB271" s="63">
        <v>0</v>
      </c>
      <c r="AC271" s="63">
        <v>0</v>
      </c>
      <c r="AD271" s="63">
        <v>0</v>
      </c>
      <c r="AE271" s="63">
        <v>0</v>
      </c>
      <c r="AF271" s="63">
        <v>0</v>
      </c>
      <c r="AG271" s="63">
        <v>0</v>
      </c>
      <c r="AH271" s="63">
        <v>0</v>
      </c>
      <c r="AI271" s="63">
        <v>0</v>
      </c>
      <c r="AJ271" s="116">
        <v>0</v>
      </c>
      <c r="AK271" s="63">
        <v>0</v>
      </c>
      <c r="AL271" s="118">
        <v>0</v>
      </c>
      <c r="AM271" s="63">
        <v>0</v>
      </c>
      <c r="AN271" s="119">
        <v>0</v>
      </c>
      <c r="AO271" s="120">
        <f t="shared" si="19"/>
        <v>0</v>
      </c>
    </row>
    <row r="272" spans="1:41" x14ac:dyDescent="0.2">
      <c r="A272" s="167" t="s">
        <v>468</v>
      </c>
      <c r="B272" s="47" t="s">
        <v>118</v>
      </c>
      <c r="C272" s="47" t="s">
        <v>194</v>
      </c>
      <c r="D272" s="47">
        <v>14</v>
      </c>
      <c r="E272" s="139"/>
      <c r="F272" s="49"/>
      <c r="G272" s="63">
        <v>300</v>
      </c>
      <c r="H272" s="87">
        <f t="shared" si="16"/>
        <v>-6</v>
      </c>
      <c r="I272" s="63">
        <v>294</v>
      </c>
      <c r="J272" s="123">
        <v>500</v>
      </c>
      <c r="K272" s="87">
        <f t="shared" si="17"/>
        <v>0</v>
      </c>
      <c r="L272" s="124">
        <v>500</v>
      </c>
      <c r="M272" s="63">
        <v>518</v>
      </c>
      <c r="N272" s="87">
        <f t="shared" si="18"/>
        <v>-18</v>
      </c>
      <c r="O272" s="63">
        <v>500</v>
      </c>
      <c r="P272" s="156">
        <v>0</v>
      </c>
      <c r="Q272" s="144">
        <v>0</v>
      </c>
      <c r="R272" s="144"/>
      <c r="S272" s="116">
        <v>0</v>
      </c>
      <c r="T272" s="63">
        <v>0</v>
      </c>
      <c r="U272" s="63">
        <v>0</v>
      </c>
      <c r="V272" s="63">
        <v>0</v>
      </c>
      <c r="W272" s="63">
        <v>0</v>
      </c>
      <c r="X272" s="63">
        <v>0</v>
      </c>
      <c r="Y272" s="63">
        <v>0</v>
      </c>
      <c r="Z272" s="63">
        <v>0</v>
      </c>
      <c r="AA272" s="116">
        <v>0</v>
      </c>
      <c r="AB272" s="63">
        <v>0</v>
      </c>
      <c r="AC272" s="63">
        <v>0</v>
      </c>
      <c r="AD272" s="63">
        <v>0</v>
      </c>
      <c r="AE272" s="63">
        <v>0</v>
      </c>
      <c r="AF272" s="63">
        <v>0</v>
      </c>
      <c r="AG272" s="63">
        <v>0</v>
      </c>
      <c r="AH272" s="63">
        <v>0</v>
      </c>
      <c r="AI272" s="63">
        <v>0</v>
      </c>
      <c r="AJ272" s="116">
        <v>0</v>
      </c>
      <c r="AK272" s="63">
        <v>0</v>
      </c>
      <c r="AL272" s="118">
        <v>0</v>
      </c>
      <c r="AM272" s="63">
        <v>0</v>
      </c>
      <c r="AN272" s="119">
        <v>0</v>
      </c>
      <c r="AO272" s="120">
        <f t="shared" si="19"/>
        <v>0</v>
      </c>
    </row>
    <row r="273" spans="1:41" x14ac:dyDescent="0.2">
      <c r="A273" s="167" t="s">
        <v>469</v>
      </c>
      <c r="B273" s="47" t="s">
        <v>121</v>
      </c>
      <c r="C273" s="47" t="s">
        <v>181</v>
      </c>
      <c r="D273" s="47">
        <v>14</v>
      </c>
      <c r="E273" s="139"/>
      <c r="F273" s="49"/>
      <c r="G273" s="63">
        <v>300</v>
      </c>
      <c r="H273" s="87">
        <f t="shared" si="16"/>
        <v>0</v>
      </c>
      <c r="I273" s="63">
        <v>300</v>
      </c>
      <c r="J273" s="123">
        <v>243</v>
      </c>
      <c r="K273" s="87">
        <f t="shared" si="17"/>
        <v>2</v>
      </c>
      <c r="L273" s="124">
        <v>245</v>
      </c>
      <c r="M273" s="63">
        <v>247</v>
      </c>
      <c r="N273" s="87">
        <f t="shared" si="18"/>
        <v>8</v>
      </c>
      <c r="O273" s="63">
        <v>255</v>
      </c>
      <c r="P273" s="156">
        <v>0.01</v>
      </c>
      <c r="Q273" s="144">
        <v>17</v>
      </c>
      <c r="R273" s="144"/>
      <c r="S273" s="116">
        <v>0</v>
      </c>
      <c r="T273" s="63">
        <v>0</v>
      </c>
      <c r="U273" s="63">
        <v>0</v>
      </c>
      <c r="V273" s="63">
        <v>0</v>
      </c>
      <c r="W273" s="63">
        <v>0</v>
      </c>
      <c r="X273" s="63">
        <v>0</v>
      </c>
      <c r="Y273" s="63">
        <v>0</v>
      </c>
      <c r="Z273" s="63">
        <v>0</v>
      </c>
      <c r="AA273" s="116">
        <v>0</v>
      </c>
      <c r="AB273" s="63">
        <v>0</v>
      </c>
      <c r="AC273" s="63">
        <v>0</v>
      </c>
      <c r="AD273" s="63">
        <v>0</v>
      </c>
      <c r="AE273" s="63">
        <v>45.8</v>
      </c>
      <c r="AF273" s="63">
        <v>29</v>
      </c>
      <c r="AG273" s="63">
        <v>380</v>
      </c>
      <c r="AH273" s="63">
        <v>2.6</v>
      </c>
      <c r="AI273" s="63">
        <v>18.399999999999999</v>
      </c>
      <c r="AJ273" s="116">
        <v>0</v>
      </c>
      <c r="AK273" s="63">
        <v>0</v>
      </c>
      <c r="AL273" s="118">
        <v>0</v>
      </c>
      <c r="AM273" s="63">
        <v>1.6</v>
      </c>
      <c r="AN273" s="119">
        <v>0</v>
      </c>
      <c r="AO273" s="120">
        <f t="shared" si="19"/>
        <v>53.6</v>
      </c>
    </row>
    <row r="274" spans="1:41" x14ac:dyDescent="0.2">
      <c r="A274" s="167" t="s">
        <v>223</v>
      </c>
      <c r="B274" s="47" t="s">
        <v>121</v>
      </c>
      <c r="C274" s="47" t="s">
        <v>19</v>
      </c>
      <c r="D274" s="47">
        <v>9</v>
      </c>
      <c r="E274" s="139" t="s">
        <v>499</v>
      </c>
      <c r="F274" s="49"/>
      <c r="G274" s="63">
        <v>300</v>
      </c>
      <c r="H274" s="87">
        <f t="shared" si="16"/>
        <v>0</v>
      </c>
      <c r="I274" s="63">
        <v>300</v>
      </c>
      <c r="J274" s="123">
        <v>260</v>
      </c>
      <c r="K274" s="87">
        <f t="shared" si="17"/>
        <v>8</v>
      </c>
      <c r="L274" s="124">
        <v>268</v>
      </c>
      <c r="M274" s="63">
        <v>264</v>
      </c>
      <c r="N274" s="87">
        <f t="shared" si="18"/>
        <v>13</v>
      </c>
      <c r="O274" s="63">
        <v>277</v>
      </c>
      <c r="P274" s="156">
        <v>0.01</v>
      </c>
      <c r="Q274" s="144">
        <v>17</v>
      </c>
      <c r="R274" s="144"/>
      <c r="S274" s="116">
        <v>0</v>
      </c>
      <c r="T274" s="63">
        <v>0</v>
      </c>
      <c r="U274" s="63">
        <v>0</v>
      </c>
      <c r="V274" s="63">
        <v>0</v>
      </c>
      <c r="W274" s="63">
        <v>0</v>
      </c>
      <c r="X274" s="63">
        <v>0</v>
      </c>
      <c r="Y274" s="63">
        <v>0</v>
      </c>
      <c r="Z274" s="63">
        <v>0</v>
      </c>
      <c r="AA274" s="116">
        <v>0</v>
      </c>
      <c r="AB274" s="63">
        <v>0</v>
      </c>
      <c r="AC274" s="63">
        <v>0</v>
      </c>
      <c r="AD274" s="63">
        <v>0</v>
      </c>
      <c r="AE274" s="63">
        <v>49.3</v>
      </c>
      <c r="AF274" s="63">
        <v>35</v>
      </c>
      <c r="AG274" s="63">
        <v>494</v>
      </c>
      <c r="AH274" s="63">
        <v>2.2999999999999998</v>
      </c>
      <c r="AI274" s="63">
        <v>24.4</v>
      </c>
      <c r="AJ274" s="116">
        <v>0</v>
      </c>
      <c r="AK274" s="63">
        <v>0</v>
      </c>
      <c r="AL274" s="118">
        <v>0</v>
      </c>
      <c r="AM274" s="63">
        <v>0.7</v>
      </c>
      <c r="AN274" s="119">
        <v>0</v>
      </c>
      <c r="AO274" s="120">
        <f t="shared" si="19"/>
        <v>63.199999999999996</v>
      </c>
    </row>
    <row r="275" spans="1:41" x14ac:dyDescent="0.2">
      <c r="A275" s="167" t="s">
        <v>258</v>
      </c>
      <c r="B275" s="47" t="s">
        <v>118</v>
      </c>
      <c r="C275" s="47" t="s">
        <v>19</v>
      </c>
      <c r="D275" s="47">
        <v>9</v>
      </c>
      <c r="E275" s="139"/>
      <c r="F275" s="49"/>
      <c r="G275" s="63">
        <v>221</v>
      </c>
      <c r="H275" s="87">
        <f t="shared" si="16"/>
        <v>-3</v>
      </c>
      <c r="I275" s="63">
        <v>218</v>
      </c>
      <c r="J275" s="123">
        <v>254</v>
      </c>
      <c r="K275" s="87">
        <f t="shared" si="17"/>
        <v>-4</v>
      </c>
      <c r="L275" s="124">
        <v>250</v>
      </c>
      <c r="M275" s="63">
        <v>254</v>
      </c>
      <c r="N275" s="87">
        <f t="shared" si="18"/>
        <v>-3</v>
      </c>
      <c r="O275" s="63">
        <v>251</v>
      </c>
      <c r="P275" s="156">
        <v>0.01</v>
      </c>
      <c r="Q275" s="144">
        <v>17</v>
      </c>
      <c r="R275" s="144"/>
      <c r="S275" s="116">
        <v>0</v>
      </c>
      <c r="T275" s="63">
        <v>0</v>
      </c>
      <c r="U275" s="63">
        <v>0</v>
      </c>
      <c r="V275" s="63">
        <v>0</v>
      </c>
      <c r="W275" s="63">
        <v>0</v>
      </c>
      <c r="X275" s="63">
        <v>0</v>
      </c>
      <c r="Y275" s="63">
        <v>0</v>
      </c>
      <c r="Z275" s="63">
        <v>0</v>
      </c>
      <c r="AA275" s="116">
        <v>8.5</v>
      </c>
      <c r="AB275" s="63">
        <v>39</v>
      </c>
      <c r="AC275" s="63">
        <v>0.3</v>
      </c>
      <c r="AD275" s="63">
        <v>3.1</v>
      </c>
      <c r="AE275" s="63">
        <v>0</v>
      </c>
      <c r="AF275" s="63">
        <v>0</v>
      </c>
      <c r="AG275" s="63">
        <v>0</v>
      </c>
      <c r="AH275" s="63">
        <v>0</v>
      </c>
      <c r="AI275" s="63">
        <v>0</v>
      </c>
      <c r="AJ275" s="116">
        <v>0</v>
      </c>
      <c r="AK275" s="63">
        <v>0</v>
      </c>
      <c r="AL275" s="118">
        <v>0</v>
      </c>
      <c r="AM275" s="63">
        <v>0</v>
      </c>
      <c r="AN275" s="119">
        <v>0</v>
      </c>
      <c r="AO275" s="120">
        <f t="shared" si="19"/>
        <v>5.6999999999999993</v>
      </c>
    </row>
    <row r="276" spans="1:41" x14ac:dyDescent="0.2">
      <c r="A276" s="167" t="s">
        <v>470</v>
      </c>
      <c r="B276" s="47" t="s">
        <v>129</v>
      </c>
      <c r="C276" s="47" t="s">
        <v>17</v>
      </c>
      <c r="D276" s="47">
        <v>10</v>
      </c>
      <c r="E276" s="139" t="s">
        <v>499</v>
      </c>
      <c r="F276" s="49"/>
      <c r="G276" s="63">
        <v>300</v>
      </c>
      <c r="H276" s="87">
        <f t="shared" si="16"/>
        <v>0</v>
      </c>
      <c r="I276" s="63">
        <v>300</v>
      </c>
      <c r="J276" s="123">
        <v>251</v>
      </c>
      <c r="K276" s="87">
        <f t="shared" si="17"/>
        <v>10</v>
      </c>
      <c r="L276" s="124">
        <v>261</v>
      </c>
      <c r="M276" s="63">
        <v>248</v>
      </c>
      <c r="N276" s="87">
        <f t="shared" si="18"/>
        <v>6</v>
      </c>
      <c r="O276" s="63">
        <v>254</v>
      </c>
      <c r="P276" s="156">
        <v>0.01</v>
      </c>
      <c r="Q276" s="144">
        <v>17</v>
      </c>
      <c r="R276" s="144"/>
      <c r="S276" s="116">
        <v>0</v>
      </c>
      <c r="T276" s="63">
        <v>0</v>
      </c>
      <c r="U276" s="63">
        <v>0</v>
      </c>
      <c r="V276" s="63">
        <v>0</v>
      </c>
      <c r="W276" s="63">
        <v>0</v>
      </c>
      <c r="X276" s="63">
        <v>0</v>
      </c>
      <c r="Y276" s="63">
        <v>0</v>
      </c>
      <c r="Z276" s="63">
        <v>0</v>
      </c>
      <c r="AA276" s="116">
        <v>0</v>
      </c>
      <c r="AB276" s="63">
        <v>0</v>
      </c>
      <c r="AC276" s="63">
        <v>0</v>
      </c>
      <c r="AD276" s="63">
        <v>0</v>
      </c>
      <c r="AE276" s="63">
        <v>33.5</v>
      </c>
      <c r="AF276" s="63">
        <v>23.3</v>
      </c>
      <c r="AG276" s="63">
        <v>275</v>
      </c>
      <c r="AH276" s="63">
        <v>1.9</v>
      </c>
      <c r="AI276" s="63">
        <v>15.5</v>
      </c>
      <c r="AJ276" s="116">
        <v>0</v>
      </c>
      <c r="AK276" s="63">
        <v>0</v>
      </c>
      <c r="AL276" s="118">
        <v>0</v>
      </c>
      <c r="AM276" s="63">
        <v>0</v>
      </c>
      <c r="AN276" s="119">
        <v>0</v>
      </c>
      <c r="AO276" s="120">
        <f t="shared" si="19"/>
        <v>38.9</v>
      </c>
    </row>
    <row r="277" spans="1:41" x14ac:dyDescent="0.2">
      <c r="A277" s="167" t="s">
        <v>123</v>
      </c>
      <c r="B277" s="47" t="s">
        <v>118</v>
      </c>
      <c r="C277" s="47" t="s">
        <v>268</v>
      </c>
      <c r="D277" s="47">
        <v>6</v>
      </c>
      <c r="E277" s="139"/>
      <c r="F277" s="49"/>
      <c r="G277" s="63">
        <v>300</v>
      </c>
      <c r="H277" s="87">
        <f t="shared" si="16"/>
        <v>0</v>
      </c>
      <c r="I277" s="63">
        <v>300</v>
      </c>
      <c r="J277" s="123">
        <v>380</v>
      </c>
      <c r="K277" s="87">
        <f t="shared" si="17"/>
        <v>-28</v>
      </c>
      <c r="L277" s="124">
        <v>352</v>
      </c>
      <c r="M277" s="63">
        <v>383</v>
      </c>
      <c r="N277" s="87">
        <f t="shared" si="18"/>
        <v>-34</v>
      </c>
      <c r="O277" s="63">
        <v>349</v>
      </c>
      <c r="P277" s="156">
        <v>0</v>
      </c>
      <c r="Q277" s="144">
        <v>0</v>
      </c>
      <c r="R277" s="144"/>
      <c r="S277" s="116">
        <v>0</v>
      </c>
      <c r="T277" s="63">
        <v>0</v>
      </c>
      <c r="U277" s="63">
        <v>0</v>
      </c>
      <c r="V277" s="63">
        <v>0</v>
      </c>
      <c r="W277" s="63">
        <v>0</v>
      </c>
      <c r="X277" s="63">
        <v>0</v>
      </c>
      <c r="Y277" s="63">
        <v>0</v>
      </c>
      <c r="Z277" s="63">
        <v>0</v>
      </c>
      <c r="AA277" s="116">
        <v>0</v>
      </c>
      <c r="AB277" s="63">
        <v>0</v>
      </c>
      <c r="AC277" s="63">
        <v>0</v>
      </c>
      <c r="AD277" s="63">
        <v>0</v>
      </c>
      <c r="AE277" s="63">
        <v>0</v>
      </c>
      <c r="AF277" s="63">
        <v>0</v>
      </c>
      <c r="AG277" s="63">
        <v>0</v>
      </c>
      <c r="AH277" s="63">
        <v>0</v>
      </c>
      <c r="AI277" s="63">
        <v>0</v>
      </c>
      <c r="AJ277" s="116">
        <v>0</v>
      </c>
      <c r="AK277" s="63">
        <v>0</v>
      </c>
      <c r="AL277" s="118">
        <v>0</v>
      </c>
      <c r="AM277" s="63">
        <v>0</v>
      </c>
      <c r="AN277" s="119">
        <v>0</v>
      </c>
      <c r="AO277" s="120">
        <f t="shared" si="19"/>
        <v>0</v>
      </c>
    </row>
    <row r="278" spans="1:41" x14ac:dyDescent="0.2">
      <c r="A278" s="167" t="s">
        <v>471</v>
      </c>
      <c r="B278" s="47" t="s">
        <v>118</v>
      </c>
      <c r="C278" s="47" t="s">
        <v>190</v>
      </c>
      <c r="D278" s="47">
        <v>7</v>
      </c>
      <c r="E278" s="139"/>
      <c r="F278" s="49"/>
      <c r="G278" s="63">
        <v>280</v>
      </c>
      <c r="H278" s="87">
        <f t="shared" si="16"/>
        <v>0</v>
      </c>
      <c r="I278" s="63">
        <v>280</v>
      </c>
      <c r="J278" s="123">
        <v>228</v>
      </c>
      <c r="K278" s="87">
        <f t="shared" si="17"/>
        <v>0</v>
      </c>
      <c r="L278" s="124">
        <v>228</v>
      </c>
      <c r="M278" s="63">
        <v>231</v>
      </c>
      <c r="N278" s="87">
        <f t="shared" si="18"/>
        <v>-1</v>
      </c>
      <c r="O278" s="63">
        <v>230</v>
      </c>
      <c r="P278" s="156">
        <v>0.01</v>
      </c>
      <c r="Q278" s="144">
        <v>17</v>
      </c>
      <c r="R278" s="144"/>
      <c r="S278" s="116">
        <v>0</v>
      </c>
      <c r="T278" s="63">
        <v>0</v>
      </c>
      <c r="U278" s="63">
        <v>0</v>
      </c>
      <c r="V278" s="63">
        <v>0</v>
      </c>
      <c r="W278" s="63">
        <v>0</v>
      </c>
      <c r="X278" s="63">
        <v>0</v>
      </c>
      <c r="Y278" s="63">
        <v>0</v>
      </c>
      <c r="Z278" s="63">
        <v>0</v>
      </c>
      <c r="AA278" s="116">
        <v>51</v>
      </c>
      <c r="AB278" s="63">
        <v>233</v>
      </c>
      <c r="AC278" s="63">
        <v>0</v>
      </c>
      <c r="AD278" s="63">
        <v>18.399999999999999</v>
      </c>
      <c r="AE278" s="63">
        <v>20.399999999999999</v>
      </c>
      <c r="AF278" s="63">
        <v>17.3</v>
      </c>
      <c r="AG278" s="63">
        <v>118</v>
      </c>
      <c r="AH278" s="63">
        <v>0</v>
      </c>
      <c r="AI278" s="63">
        <v>4.7</v>
      </c>
      <c r="AJ278" s="116">
        <v>0</v>
      </c>
      <c r="AK278" s="63">
        <v>0</v>
      </c>
      <c r="AL278" s="118">
        <v>0</v>
      </c>
      <c r="AM278" s="63">
        <v>0</v>
      </c>
      <c r="AN278" s="119">
        <v>0</v>
      </c>
      <c r="AO278" s="120">
        <f t="shared" si="19"/>
        <v>35.1</v>
      </c>
    </row>
    <row r="279" spans="1:41" x14ac:dyDescent="0.2">
      <c r="A279" s="167" t="s">
        <v>211</v>
      </c>
      <c r="B279" s="47" t="s">
        <v>121</v>
      </c>
      <c r="C279" s="47" t="s">
        <v>13</v>
      </c>
      <c r="D279" s="47">
        <v>14</v>
      </c>
      <c r="E279" s="139"/>
      <c r="F279" s="49"/>
      <c r="G279" s="63">
        <v>300</v>
      </c>
      <c r="H279" s="87">
        <f t="shared" si="16"/>
        <v>0</v>
      </c>
      <c r="I279" s="63">
        <v>300</v>
      </c>
      <c r="J279" s="123">
        <v>244</v>
      </c>
      <c r="K279" s="87">
        <f t="shared" si="17"/>
        <v>8</v>
      </c>
      <c r="L279" s="124">
        <v>252</v>
      </c>
      <c r="M279" s="63">
        <v>240</v>
      </c>
      <c r="N279" s="87">
        <f t="shared" si="18"/>
        <v>4</v>
      </c>
      <c r="O279" s="63">
        <v>244</v>
      </c>
      <c r="P279" s="156">
        <v>0.01</v>
      </c>
      <c r="Q279" s="144">
        <v>17</v>
      </c>
      <c r="R279" s="144"/>
      <c r="S279" s="116">
        <v>0</v>
      </c>
      <c r="T279" s="63">
        <v>0</v>
      </c>
      <c r="U279" s="63">
        <v>0</v>
      </c>
      <c r="V279" s="63">
        <v>0</v>
      </c>
      <c r="W279" s="63">
        <v>0</v>
      </c>
      <c r="X279" s="63">
        <v>0</v>
      </c>
      <c r="Y279" s="63">
        <v>0</v>
      </c>
      <c r="Z279" s="63">
        <v>0</v>
      </c>
      <c r="AA279" s="116">
        <v>0</v>
      </c>
      <c r="AB279" s="63">
        <v>0</v>
      </c>
      <c r="AC279" s="63">
        <v>0</v>
      </c>
      <c r="AD279" s="63">
        <v>0</v>
      </c>
      <c r="AE279" s="63">
        <v>85</v>
      </c>
      <c r="AF279" s="63">
        <v>53.8</v>
      </c>
      <c r="AG279" s="63">
        <v>646</v>
      </c>
      <c r="AH279" s="63">
        <v>1.9</v>
      </c>
      <c r="AI279" s="63">
        <v>32.6</v>
      </c>
      <c r="AJ279" s="116">
        <v>0</v>
      </c>
      <c r="AK279" s="63">
        <v>0</v>
      </c>
      <c r="AL279" s="118">
        <v>0</v>
      </c>
      <c r="AM279" s="63">
        <v>1.9</v>
      </c>
      <c r="AN279" s="119">
        <v>0</v>
      </c>
      <c r="AO279" s="120">
        <f t="shared" si="19"/>
        <v>76</v>
      </c>
    </row>
    <row r="280" spans="1:41" x14ac:dyDescent="0.2">
      <c r="A280" s="167" t="s">
        <v>472</v>
      </c>
      <c r="B280" s="47" t="s">
        <v>129</v>
      </c>
      <c r="C280" s="47" t="s">
        <v>181</v>
      </c>
      <c r="D280" s="47">
        <v>14</v>
      </c>
      <c r="E280" s="139"/>
      <c r="F280" s="49"/>
      <c r="G280" s="63">
        <v>300</v>
      </c>
      <c r="H280" s="87">
        <f t="shared" si="16"/>
        <v>0</v>
      </c>
      <c r="I280" s="63">
        <v>300</v>
      </c>
      <c r="J280" s="123">
        <v>227</v>
      </c>
      <c r="K280" s="87">
        <f t="shared" si="17"/>
        <v>4</v>
      </c>
      <c r="L280" s="124">
        <v>231</v>
      </c>
      <c r="M280" s="63">
        <v>230</v>
      </c>
      <c r="N280" s="87">
        <f t="shared" si="18"/>
        <v>2</v>
      </c>
      <c r="O280" s="63">
        <v>232</v>
      </c>
      <c r="P280" s="156">
        <v>0.01</v>
      </c>
      <c r="Q280" s="144">
        <v>17</v>
      </c>
      <c r="R280" s="144"/>
      <c r="S280" s="116">
        <v>0</v>
      </c>
      <c r="T280" s="63">
        <v>0</v>
      </c>
      <c r="U280" s="63">
        <v>0</v>
      </c>
      <c r="V280" s="63">
        <v>0</v>
      </c>
      <c r="W280" s="63">
        <v>0</v>
      </c>
      <c r="X280" s="63">
        <v>0</v>
      </c>
      <c r="Y280" s="63">
        <v>0</v>
      </c>
      <c r="Z280" s="63">
        <v>0</v>
      </c>
      <c r="AA280" s="116">
        <v>0</v>
      </c>
      <c r="AB280" s="63">
        <v>0</v>
      </c>
      <c r="AC280" s="63">
        <v>0</v>
      </c>
      <c r="AD280" s="63">
        <v>0</v>
      </c>
      <c r="AE280" s="63">
        <v>49.3</v>
      </c>
      <c r="AF280" s="63">
        <v>35.5</v>
      </c>
      <c r="AG280" s="63">
        <v>372</v>
      </c>
      <c r="AH280" s="63">
        <v>2.9</v>
      </c>
      <c r="AI280" s="63">
        <v>18.2</v>
      </c>
      <c r="AJ280" s="116">
        <v>0</v>
      </c>
      <c r="AK280" s="63">
        <v>0</v>
      </c>
      <c r="AL280" s="118">
        <v>0</v>
      </c>
      <c r="AM280" s="63">
        <v>0.9</v>
      </c>
      <c r="AN280" s="119">
        <v>0</v>
      </c>
      <c r="AO280" s="120">
        <f t="shared" si="19"/>
        <v>54.6</v>
      </c>
    </row>
    <row r="281" spans="1:41" x14ac:dyDescent="0.2">
      <c r="A281" s="167" t="s">
        <v>259</v>
      </c>
      <c r="B281" s="47" t="s">
        <v>127</v>
      </c>
      <c r="C281" s="47" t="s">
        <v>15</v>
      </c>
      <c r="D281" s="47">
        <v>13</v>
      </c>
      <c r="E281" s="139"/>
      <c r="F281" s="49"/>
      <c r="G281" s="63">
        <v>300</v>
      </c>
      <c r="H281" s="87">
        <f t="shared" si="16"/>
        <v>0</v>
      </c>
      <c r="I281" s="63">
        <v>300</v>
      </c>
      <c r="J281" s="123">
        <v>346</v>
      </c>
      <c r="K281" s="87">
        <f t="shared" si="17"/>
        <v>9</v>
      </c>
      <c r="L281" s="124">
        <v>355</v>
      </c>
      <c r="M281" s="63">
        <v>344</v>
      </c>
      <c r="N281" s="87">
        <f t="shared" si="18"/>
        <v>16</v>
      </c>
      <c r="O281" s="63">
        <v>360</v>
      </c>
      <c r="P281" s="156">
        <v>0.01</v>
      </c>
      <c r="Q281" s="144">
        <v>17</v>
      </c>
      <c r="R281" s="144"/>
      <c r="S281" s="116">
        <v>0</v>
      </c>
      <c r="T281" s="63">
        <v>0</v>
      </c>
      <c r="U281" s="63">
        <v>0</v>
      </c>
      <c r="V281" s="63">
        <v>0</v>
      </c>
      <c r="W281" s="63">
        <v>0</v>
      </c>
      <c r="X281" s="63">
        <v>0</v>
      </c>
      <c r="Y281" s="63">
        <v>0</v>
      </c>
      <c r="Z281" s="63">
        <v>0</v>
      </c>
      <c r="AA281" s="116">
        <v>0</v>
      </c>
      <c r="AB281" s="63">
        <v>0</v>
      </c>
      <c r="AC281" s="63">
        <v>0</v>
      </c>
      <c r="AD281" s="63">
        <v>0</v>
      </c>
      <c r="AE281" s="63">
        <v>0</v>
      </c>
      <c r="AF281" s="63">
        <v>0</v>
      </c>
      <c r="AG281" s="63">
        <v>0</v>
      </c>
      <c r="AH281" s="63">
        <v>0</v>
      </c>
      <c r="AI281" s="63">
        <v>0</v>
      </c>
      <c r="AJ281" s="116">
        <v>0</v>
      </c>
      <c r="AK281" s="63">
        <v>0</v>
      </c>
      <c r="AL281" s="118">
        <v>0</v>
      </c>
      <c r="AM281" s="63">
        <v>0</v>
      </c>
      <c r="AN281" s="119">
        <v>0</v>
      </c>
      <c r="AO281" s="120">
        <f t="shared" si="19"/>
        <v>0</v>
      </c>
    </row>
    <row r="282" spans="1:41" x14ac:dyDescent="0.2">
      <c r="A282" s="167" t="s">
        <v>260</v>
      </c>
      <c r="B282" s="47" t="s">
        <v>121</v>
      </c>
      <c r="C282" s="47" t="s">
        <v>16</v>
      </c>
      <c r="D282" s="47">
        <v>12</v>
      </c>
      <c r="E282" s="139"/>
      <c r="F282" s="49"/>
      <c r="G282" s="63">
        <v>300</v>
      </c>
      <c r="H282" s="87">
        <f t="shared" si="16"/>
        <v>0</v>
      </c>
      <c r="I282" s="63">
        <v>300</v>
      </c>
      <c r="J282" s="123">
        <v>277</v>
      </c>
      <c r="K282" s="87">
        <f t="shared" si="17"/>
        <v>-2</v>
      </c>
      <c r="L282" s="124">
        <v>275</v>
      </c>
      <c r="M282" s="63">
        <v>272</v>
      </c>
      <c r="N282" s="87">
        <f t="shared" si="18"/>
        <v>3</v>
      </c>
      <c r="O282" s="63">
        <v>275</v>
      </c>
      <c r="P282" s="156">
        <v>0.01</v>
      </c>
      <c r="Q282" s="144">
        <v>17</v>
      </c>
      <c r="R282" s="144"/>
      <c r="S282" s="116">
        <v>0</v>
      </c>
      <c r="T282" s="63">
        <v>0</v>
      </c>
      <c r="U282" s="63">
        <v>0</v>
      </c>
      <c r="V282" s="63">
        <v>0</v>
      </c>
      <c r="W282" s="63">
        <v>0</v>
      </c>
      <c r="X282" s="63">
        <v>0</v>
      </c>
      <c r="Y282" s="63">
        <v>0</v>
      </c>
      <c r="Z282" s="63">
        <v>0</v>
      </c>
      <c r="AA282" s="116">
        <v>0</v>
      </c>
      <c r="AB282" s="63">
        <v>0</v>
      </c>
      <c r="AC282" s="63">
        <v>0</v>
      </c>
      <c r="AD282" s="63">
        <v>0</v>
      </c>
      <c r="AE282" s="63">
        <v>40.799999999999997</v>
      </c>
      <c r="AF282" s="63">
        <v>37.200000000000003</v>
      </c>
      <c r="AG282" s="63">
        <v>388</v>
      </c>
      <c r="AH282" s="63">
        <v>2.1</v>
      </c>
      <c r="AI282" s="63">
        <v>0</v>
      </c>
      <c r="AJ282" s="116">
        <v>0</v>
      </c>
      <c r="AK282" s="63">
        <v>0</v>
      </c>
      <c r="AL282" s="118">
        <v>0</v>
      </c>
      <c r="AM282" s="63">
        <v>0</v>
      </c>
      <c r="AN282" s="119">
        <v>0</v>
      </c>
      <c r="AO282" s="120">
        <f t="shared" si="19"/>
        <v>51.4</v>
      </c>
    </row>
    <row r="283" spans="1:41" x14ac:dyDescent="0.2">
      <c r="A283" s="167" t="s">
        <v>473</v>
      </c>
      <c r="B283" s="47" t="s">
        <v>121</v>
      </c>
      <c r="C283" s="47" t="s">
        <v>12</v>
      </c>
      <c r="D283" s="47">
        <v>6</v>
      </c>
      <c r="E283" s="139"/>
      <c r="F283" s="49"/>
      <c r="G283" s="63">
        <v>267</v>
      </c>
      <c r="H283" s="87">
        <f t="shared" si="16"/>
        <v>1</v>
      </c>
      <c r="I283" s="63">
        <v>268</v>
      </c>
      <c r="J283" s="123">
        <v>247</v>
      </c>
      <c r="K283" s="87">
        <f t="shared" si="17"/>
        <v>6</v>
      </c>
      <c r="L283" s="124">
        <v>253</v>
      </c>
      <c r="M283" s="63">
        <v>246</v>
      </c>
      <c r="N283" s="87">
        <f t="shared" si="18"/>
        <v>0</v>
      </c>
      <c r="O283" s="63">
        <v>246</v>
      </c>
      <c r="P283" s="156">
        <v>0.01</v>
      </c>
      <c r="Q283" s="144">
        <v>17</v>
      </c>
      <c r="R283" s="144"/>
      <c r="S283" s="116">
        <v>0</v>
      </c>
      <c r="T283" s="63">
        <v>0</v>
      </c>
      <c r="U283" s="63">
        <v>0</v>
      </c>
      <c r="V283" s="63">
        <v>0</v>
      </c>
      <c r="W283" s="63">
        <v>0</v>
      </c>
      <c r="X283" s="63">
        <v>0</v>
      </c>
      <c r="Y283" s="63">
        <v>0</v>
      </c>
      <c r="Z283" s="63">
        <v>0</v>
      </c>
      <c r="AA283" s="116">
        <v>1</v>
      </c>
      <c r="AB283" s="63">
        <v>5</v>
      </c>
      <c r="AC283" s="63">
        <v>0</v>
      </c>
      <c r="AD283" s="63">
        <v>0</v>
      </c>
      <c r="AE283" s="63">
        <v>85</v>
      </c>
      <c r="AF283" s="63">
        <v>49.6</v>
      </c>
      <c r="AG283" s="63">
        <v>627</v>
      </c>
      <c r="AH283" s="63">
        <v>5</v>
      </c>
      <c r="AI283" s="63">
        <v>30.7</v>
      </c>
      <c r="AJ283" s="116">
        <v>0</v>
      </c>
      <c r="AK283" s="63">
        <v>0</v>
      </c>
      <c r="AL283" s="118">
        <v>0</v>
      </c>
      <c r="AM283" s="63">
        <v>1</v>
      </c>
      <c r="AN283" s="119">
        <v>0</v>
      </c>
      <c r="AO283" s="120">
        <f t="shared" si="19"/>
        <v>93.2</v>
      </c>
    </row>
    <row r="284" spans="1:41" x14ac:dyDescent="0.2">
      <c r="A284" s="167" t="s">
        <v>474</v>
      </c>
      <c r="B284" s="47" t="s">
        <v>121</v>
      </c>
      <c r="C284" s="47" t="s">
        <v>200</v>
      </c>
      <c r="D284" s="47">
        <v>13</v>
      </c>
      <c r="E284" s="139" t="s">
        <v>499</v>
      </c>
      <c r="F284" s="49"/>
      <c r="G284" s="63">
        <v>300</v>
      </c>
      <c r="H284" s="87">
        <f t="shared" si="16"/>
        <v>0</v>
      </c>
      <c r="I284" s="63">
        <v>300</v>
      </c>
      <c r="J284" s="123">
        <v>240</v>
      </c>
      <c r="K284" s="87">
        <f t="shared" si="17"/>
        <v>-1</v>
      </c>
      <c r="L284" s="124">
        <v>239</v>
      </c>
      <c r="M284" s="63">
        <v>241</v>
      </c>
      <c r="N284" s="87">
        <f t="shared" si="18"/>
        <v>0</v>
      </c>
      <c r="O284" s="63">
        <v>241</v>
      </c>
      <c r="P284" s="156">
        <v>0.01</v>
      </c>
      <c r="Q284" s="144">
        <v>17</v>
      </c>
      <c r="R284" s="144"/>
      <c r="S284" s="116">
        <v>0</v>
      </c>
      <c r="T284" s="63">
        <v>0</v>
      </c>
      <c r="U284" s="63">
        <v>0</v>
      </c>
      <c r="V284" s="63">
        <v>0</v>
      </c>
      <c r="W284" s="63">
        <v>0</v>
      </c>
      <c r="X284" s="63">
        <v>0</v>
      </c>
      <c r="Y284" s="63">
        <v>0</v>
      </c>
      <c r="Z284" s="63">
        <v>0</v>
      </c>
      <c r="AA284" s="116">
        <v>0</v>
      </c>
      <c r="AB284" s="63">
        <v>0</v>
      </c>
      <c r="AC284" s="63">
        <v>0</v>
      </c>
      <c r="AD284" s="63">
        <v>0</v>
      </c>
      <c r="AE284" s="63">
        <v>68</v>
      </c>
      <c r="AF284" s="63">
        <v>47.3</v>
      </c>
      <c r="AG284" s="63">
        <v>614</v>
      </c>
      <c r="AH284" s="63">
        <v>2.8</v>
      </c>
      <c r="AI284" s="63">
        <v>28.4</v>
      </c>
      <c r="AJ284" s="116">
        <v>0</v>
      </c>
      <c r="AK284" s="63">
        <v>0</v>
      </c>
      <c r="AL284" s="118">
        <v>0</v>
      </c>
      <c r="AM284" s="63">
        <v>0.9</v>
      </c>
      <c r="AN284" s="119">
        <v>0</v>
      </c>
      <c r="AO284" s="120">
        <f t="shared" si="19"/>
        <v>78.199999999999989</v>
      </c>
    </row>
    <row r="285" spans="1:41" x14ac:dyDescent="0.2">
      <c r="A285" s="167" t="s">
        <v>475</v>
      </c>
      <c r="B285" s="47" t="s">
        <v>129</v>
      </c>
      <c r="C285" s="47" t="s">
        <v>181</v>
      </c>
      <c r="D285" s="47">
        <v>14</v>
      </c>
      <c r="E285" s="139"/>
      <c r="F285" s="49"/>
      <c r="G285" s="63">
        <v>281</v>
      </c>
      <c r="H285" s="87">
        <f t="shared" si="16"/>
        <v>0</v>
      </c>
      <c r="I285" s="63">
        <v>281</v>
      </c>
      <c r="J285" s="123">
        <v>259</v>
      </c>
      <c r="K285" s="87">
        <f t="shared" si="17"/>
        <v>-1</v>
      </c>
      <c r="L285" s="124">
        <v>258</v>
      </c>
      <c r="M285" s="63">
        <v>256</v>
      </c>
      <c r="N285" s="87">
        <f t="shared" si="18"/>
        <v>1</v>
      </c>
      <c r="O285" s="63">
        <v>257</v>
      </c>
      <c r="P285" s="156">
        <v>0.01</v>
      </c>
      <c r="Q285" s="144">
        <v>17</v>
      </c>
      <c r="R285" s="144"/>
      <c r="S285" s="116">
        <v>0</v>
      </c>
      <c r="T285" s="63">
        <v>0</v>
      </c>
      <c r="U285" s="63">
        <v>0</v>
      </c>
      <c r="V285" s="63">
        <v>0</v>
      </c>
      <c r="W285" s="63">
        <v>0</v>
      </c>
      <c r="X285" s="63">
        <v>0</v>
      </c>
      <c r="Y285" s="63">
        <v>0</v>
      </c>
      <c r="Z285" s="63">
        <v>0</v>
      </c>
      <c r="AA285" s="116">
        <v>0</v>
      </c>
      <c r="AB285" s="63">
        <v>0</v>
      </c>
      <c r="AC285" s="63">
        <v>0</v>
      </c>
      <c r="AD285" s="63">
        <v>0</v>
      </c>
      <c r="AE285" s="63">
        <v>73.099999999999994</v>
      </c>
      <c r="AF285" s="63">
        <v>52.2</v>
      </c>
      <c r="AG285" s="63">
        <v>672</v>
      </c>
      <c r="AH285" s="63">
        <v>3.1</v>
      </c>
      <c r="AI285" s="63">
        <v>33.799999999999997</v>
      </c>
      <c r="AJ285" s="116">
        <v>0</v>
      </c>
      <c r="AK285" s="63">
        <v>0</v>
      </c>
      <c r="AL285" s="118">
        <v>0</v>
      </c>
      <c r="AM285" s="63">
        <v>0</v>
      </c>
      <c r="AN285" s="119">
        <v>0</v>
      </c>
      <c r="AO285" s="120">
        <f t="shared" si="19"/>
        <v>85.800000000000011</v>
      </c>
    </row>
    <row r="286" spans="1:41" x14ac:dyDescent="0.2">
      <c r="A286" s="167" t="s">
        <v>476</v>
      </c>
      <c r="B286" s="47" t="s">
        <v>121</v>
      </c>
      <c r="C286" s="47" t="s">
        <v>184</v>
      </c>
      <c r="D286" s="47">
        <v>9</v>
      </c>
      <c r="E286" s="139"/>
      <c r="F286" s="49"/>
      <c r="G286" s="63">
        <v>300</v>
      </c>
      <c r="H286" s="87">
        <f t="shared" si="16"/>
        <v>0</v>
      </c>
      <c r="I286" s="63">
        <v>300</v>
      </c>
      <c r="J286" s="123">
        <v>311</v>
      </c>
      <c r="K286" s="87">
        <f t="shared" si="17"/>
        <v>-2</v>
      </c>
      <c r="L286" s="124">
        <v>309</v>
      </c>
      <c r="M286" s="63">
        <v>299</v>
      </c>
      <c r="N286" s="87">
        <f t="shared" si="18"/>
        <v>-2</v>
      </c>
      <c r="O286" s="63">
        <v>297</v>
      </c>
      <c r="P286" s="156">
        <v>0</v>
      </c>
      <c r="Q286" s="144">
        <v>0</v>
      </c>
      <c r="R286" s="144"/>
      <c r="S286" s="116">
        <v>0</v>
      </c>
      <c r="T286" s="63">
        <v>0</v>
      </c>
      <c r="U286" s="63">
        <v>0</v>
      </c>
      <c r="V286" s="63">
        <v>0</v>
      </c>
      <c r="W286" s="63">
        <v>0</v>
      </c>
      <c r="X286" s="63">
        <v>0</v>
      </c>
      <c r="Y286" s="63">
        <v>0</v>
      </c>
      <c r="Z286" s="63">
        <v>0</v>
      </c>
      <c r="AA286" s="116">
        <v>0</v>
      </c>
      <c r="AB286" s="63">
        <v>0</v>
      </c>
      <c r="AC286" s="63">
        <v>0</v>
      </c>
      <c r="AD286" s="63">
        <v>0</v>
      </c>
      <c r="AE286" s="63">
        <v>0</v>
      </c>
      <c r="AF286" s="63">
        <v>0</v>
      </c>
      <c r="AG286" s="63">
        <v>0</v>
      </c>
      <c r="AH286" s="63">
        <v>0</v>
      </c>
      <c r="AI286" s="63">
        <v>0</v>
      </c>
      <c r="AJ286" s="116">
        <v>0</v>
      </c>
      <c r="AK286" s="63">
        <v>0</v>
      </c>
      <c r="AL286" s="118">
        <v>0</v>
      </c>
      <c r="AM286" s="63">
        <v>0</v>
      </c>
      <c r="AN286" s="119">
        <v>0</v>
      </c>
      <c r="AO286" s="120">
        <f t="shared" si="19"/>
        <v>0</v>
      </c>
    </row>
    <row r="287" spans="1:41" x14ac:dyDescent="0.2">
      <c r="A287" s="167" t="s">
        <v>477</v>
      </c>
      <c r="B287" s="47" t="s">
        <v>118</v>
      </c>
      <c r="C287" s="47" t="s">
        <v>116</v>
      </c>
      <c r="D287" s="47">
        <v>7</v>
      </c>
      <c r="E287" s="139"/>
      <c r="F287" s="49"/>
      <c r="G287" s="63">
        <v>300</v>
      </c>
      <c r="H287" s="87">
        <f t="shared" si="16"/>
        <v>0</v>
      </c>
      <c r="I287" s="63">
        <v>300</v>
      </c>
      <c r="J287" s="123">
        <v>270</v>
      </c>
      <c r="K287" s="87">
        <f t="shared" si="17"/>
        <v>1</v>
      </c>
      <c r="L287" s="124">
        <v>271</v>
      </c>
      <c r="M287" s="63">
        <v>278</v>
      </c>
      <c r="N287" s="87">
        <f t="shared" si="18"/>
        <v>1</v>
      </c>
      <c r="O287" s="63">
        <v>279</v>
      </c>
      <c r="P287" s="156">
        <v>0.01</v>
      </c>
      <c r="Q287" s="144">
        <v>0</v>
      </c>
      <c r="R287" s="144"/>
      <c r="S287" s="116">
        <v>0</v>
      </c>
      <c r="T287" s="63">
        <v>0</v>
      </c>
      <c r="U287" s="63">
        <v>0</v>
      </c>
      <c r="V287" s="63">
        <v>0</v>
      </c>
      <c r="W287" s="63">
        <v>0</v>
      </c>
      <c r="X287" s="63">
        <v>0</v>
      </c>
      <c r="Y287" s="63">
        <v>0</v>
      </c>
      <c r="Z287" s="63">
        <v>0</v>
      </c>
      <c r="AA287" s="116">
        <v>0</v>
      </c>
      <c r="AB287" s="63">
        <v>0</v>
      </c>
      <c r="AC287" s="63">
        <v>0</v>
      </c>
      <c r="AD287" s="63">
        <v>0</v>
      </c>
      <c r="AE287" s="63">
        <v>0</v>
      </c>
      <c r="AF287" s="63">
        <v>0</v>
      </c>
      <c r="AG287" s="63">
        <v>0</v>
      </c>
      <c r="AH287" s="63">
        <v>0</v>
      </c>
      <c r="AI287" s="63">
        <v>0</v>
      </c>
      <c r="AJ287" s="116">
        <v>0</v>
      </c>
      <c r="AK287" s="63">
        <v>0</v>
      </c>
      <c r="AL287" s="118">
        <v>0</v>
      </c>
      <c r="AM287" s="63">
        <v>0</v>
      </c>
      <c r="AN287" s="119">
        <v>0</v>
      </c>
      <c r="AO287" s="120">
        <f t="shared" si="19"/>
        <v>0</v>
      </c>
    </row>
    <row r="288" spans="1:41" x14ac:dyDescent="0.2">
      <c r="A288" s="167" t="s">
        <v>478</v>
      </c>
      <c r="B288" s="47" t="s">
        <v>121</v>
      </c>
      <c r="C288" s="47" t="s">
        <v>185</v>
      </c>
      <c r="D288" s="47">
        <v>9</v>
      </c>
      <c r="E288" s="139"/>
      <c r="F288" s="49"/>
      <c r="G288" s="63">
        <v>300</v>
      </c>
      <c r="H288" s="87">
        <f t="shared" si="16"/>
        <v>0</v>
      </c>
      <c r="I288" s="63">
        <v>300</v>
      </c>
      <c r="J288" s="123">
        <v>237</v>
      </c>
      <c r="K288" s="87">
        <f t="shared" si="17"/>
        <v>11</v>
      </c>
      <c r="L288" s="124">
        <v>248</v>
      </c>
      <c r="M288" s="63">
        <v>237</v>
      </c>
      <c r="N288" s="87">
        <f t="shared" si="18"/>
        <v>10</v>
      </c>
      <c r="O288" s="63">
        <v>247</v>
      </c>
      <c r="P288" s="156">
        <v>0.01</v>
      </c>
      <c r="Q288" s="144">
        <v>17</v>
      </c>
      <c r="R288" s="144"/>
      <c r="S288" s="116">
        <v>0</v>
      </c>
      <c r="T288" s="63">
        <v>0</v>
      </c>
      <c r="U288" s="63">
        <v>0</v>
      </c>
      <c r="V288" s="63">
        <v>0</v>
      </c>
      <c r="W288" s="63">
        <v>0</v>
      </c>
      <c r="X288" s="63">
        <v>0</v>
      </c>
      <c r="Y288" s="63">
        <v>0</v>
      </c>
      <c r="Z288" s="63">
        <v>0</v>
      </c>
      <c r="AA288" s="116">
        <v>0</v>
      </c>
      <c r="AB288" s="63">
        <v>0</v>
      </c>
      <c r="AC288" s="63">
        <v>0</v>
      </c>
      <c r="AD288" s="63">
        <v>0</v>
      </c>
      <c r="AE288" s="63">
        <v>69.7</v>
      </c>
      <c r="AF288" s="63">
        <v>42</v>
      </c>
      <c r="AG288" s="63">
        <v>557</v>
      </c>
      <c r="AH288" s="63">
        <v>2.9</v>
      </c>
      <c r="AI288" s="63">
        <v>23.6</v>
      </c>
      <c r="AJ288" s="116">
        <v>0</v>
      </c>
      <c r="AK288" s="63">
        <v>0</v>
      </c>
      <c r="AL288" s="118">
        <v>0</v>
      </c>
      <c r="AM288" s="63">
        <v>0.8</v>
      </c>
      <c r="AN288" s="119">
        <v>0</v>
      </c>
      <c r="AO288" s="120">
        <f t="shared" si="19"/>
        <v>73.099999999999994</v>
      </c>
    </row>
    <row r="289" spans="1:41" x14ac:dyDescent="0.2">
      <c r="A289" s="167" t="s">
        <v>282</v>
      </c>
      <c r="B289" s="47" t="s">
        <v>118</v>
      </c>
      <c r="C289" s="47" t="s">
        <v>185</v>
      </c>
      <c r="D289" s="47">
        <v>9</v>
      </c>
      <c r="E289" s="139"/>
      <c r="F289" s="49"/>
      <c r="G289" s="63">
        <v>300</v>
      </c>
      <c r="H289" s="87">
        <f t="shared" si="16"/>
        <v>0</v>
      </c>
      <c r="I289" s="63">
        <v>300</v>
      </c>
      <c r="J289" s="123">
        <v>286</v>
      </c>
      <c r="K289" s="87">
        <f t="shared" si="17"/>
        <v>13</v>
      </c>
      <c r="L289" s="124">
        <v>299</v>
      </c>
      <c r="M289" s="63">
        <v>281</v>
      </c>
      <c r="N289" s="87">
        <f t="shared" si="18"/>
        <v>14</v>
      </c>
      <c r="O289" s="63">
        <v>295</v>
      </c>
      <c r="P289" s="156">
        <v>0.02</v>
      </c>
      <c r="Q289" s="144">
        <v>17</v>
      </c>
      <c r="R289" s="144"/>
      <c r="S289" s="116">
        <v>0</v>
      </c>
      <c r="T289" s="63">
        <v>0</v>
      </c>
      <c r="U289" s="63">
        <v>0</v>
      </c>
      <c r="V289" s="63">
        <v>0</v>
      </c>
      <c r="W289" s="63">
        <v>0</v>
      </c>
      <c r="X289" s="63">
        <v>0</v>
      </c>
      <c r="Y289" s="63">
        <v>0</v>
      </c>
      <c r="Z289" s="63">
        <v>0</v>
      </c>
      <c r="AA289" s="116">
        <v>66.400000000000006</v>
      </c>
      <c r="AB289" s="63">
        <v>286</v>
      </c>
      <c r="AC289" s="63">
        <v>2.6</v>
      </c>
      <c r="AD289" s="63">
        <v>20.5</v>
      </c>
      <c r="AE289" s="63">
        <v>17</v>
      </c>
      <c r="AF289" s="63">
        <v>12.7</v>
      </c>
      <c r="AG289" s="63">
        <v>103</v>
      </c>
      <c r="AH289" s="63">
        <v>0</v>
      </c>
      <c r="AI289" s="63">
        <v>4.5999999999999996</v>
      </c>
      <c r="AJ289" s="116">
        <v>0</v>
      </c>
      <c r="AK289" s="63">
        <v>0</v>
      </c>
      <c r="AL289" s="118">
        <v>0</v>
      </c>
      <c r="AM289" s="63">
        <v>1</v>
      </c>
      <c r="AN289" s="119">
        <v>0</v>
      </c>
      <c r="AO289" s="120">
        <f t="shared" si="19"/>
        <v>54.5</v>
      </c>
    </row>
    <row r="290" spans="1:41" x14ac:dyDescent="0.2">
      <c r="A290" s="167" t="s">
        <v>479</v>
      </c>
      <c r="B290" s="47" t="s">
        <v>127</v>
      </c>
      <c r="C290" s="47" t="s">
        <v>190</v>
      </c>
      <c r="D290" s="47">
        <v>7</v>
      </c>
      <c r="E290" s="139"/>
      <c r="F290" s="49"/>
      <c r="G290" s="63">
        <v>300</v>
      </c>
      <c r="H290" s="87">
        <f t="shared" si="16"/>
        <v>0</v>
      </c>
      <c r="I290" s="63">
        <v>300</v>
      </c>
      <c r="J290" s="123">
        <v>372</v>
      </c>
      <c r="K290" s="87">
        <f t="shared" si="17"/>
        <v>128</v>
      </c>
      <c r="L290" s="124">
        <v>500</v>
      </c>
      <c r="M290" s="63">
        <v>367</v>
      </c>
      <c r="N290" s="87">
        <f t="shared" si="18"/>
        <v>15</v>
      </c>
      <c r="O290" s="63">
        <v>382</v>
      </c>
      <c r="P290" s="156">
        <v>0.01</v>
      </c>
      <c r="Q290" s="144">
        <v>17</v>
      </c>
      <c r="R290" s="144"/>
      <c r="S290" s="116">
        <v>0</v>
      </c>
      <c r="T290" s="63">
        <v>0</v>
      </c>
      <c r="U290" s="63">
        <v>0</v>
      </c>
      <c r="V290" s="63">
        <v>0</v>
      </c>
      <c r="W290" s="63">
        <v>0</v>
      </c>
      <c r="X290" s="63">
        <v>0</v>
      </c>
      <c r="Y290" s="63">
        <v>0</v>
      </c>
      <c r="Z290" s="63">
        <v>0</v>
      </c>
      <c r="AA290" s="116">
        <v>0</v>
      </c>
      <c r="AB290" s="63">
        <v>0</v>
      </c>
      <c r="AC290" s="63">
        <v>0</v>
      </c>
      <c r="AD290" s="63">
        <v>0</v>
      </c>
      <c r="AE290" s="63">
        <v>0</v>
      </c>
      <c r="AF290" s="63">
        <v>0</v>
      </c>
      <c r="AG290" s="63">
        <v>0</v>
      </c>
      <c r="AH290" s="63">
        <v>0</v>
      </c>
      <c r="AI290" s="63">
        <v>0</v>
      </c>
      <c r="AJ290" s="116">
        <v>0</v>
      </c>
      <c r="AK290" s="63">
        <v>0</v>
      </c>
      <c r="AL290" s="118">
        <v>0</v>
      </c>
      <c r="AM290" s="63">
        <v>0</v>
      </c>
      <c r="AN290" s="119">
        <v>0</v>
      </c>
      <c r="AO290" s="120">
        <f t="shared" si="19"/>
        <v>0</v>
      </c>
    </row>
    <row r="291" spans="1:41" x14ac:dyDescent="0.2">
      <c r="A291" s="167" t="s">
        <v>480</v>
      </c>
      <c r="B291" s="47" t="s">
        <v>121</v>
      </c>
      <c r="C291" s="47" t="s">
        <v>192</v>
      </c>
      <c r="D291" s="47">
        <v>8</v>
      </c>
      <c r="E291" s="139"/>
      <c r="F291" s="49"/>
      <c r="G291" s="63">
        <v>300</v>
      </c>
      <c r="H291" s="87">
        <f t="shared" si="16"/>
        <v>0</v>
      </c>
      <c r="I291" s="63">
        <v>300</v>
      </c>
      <c r="J291" s="123">
        <v>318</v>
      </c>
      <c r="K291" s="87">
        <f t="shared" si="17"/>
        <v>2</v>
      </c>
      <c r="L291" s="124">
        <v>320</v>
      </c>
      <c r="M291" s="63">
        <v>316</v>
      </c>
      <c r="N291" s="87">
        <f t="shared" si="18"/>
        <v>5</v>
      </c>
      <c r="O291" s="63">
        <v>321</v>
      </c>
      <c r="P291" s="156">
        <v>0.01</v>
      </c>
      <c r="Q291" s="144">
        <v>17</v>
      </c>
      <c r="R291" s="144"/>
      <c r="S291" s="116">
        <v>0</v>
      </c>
      <c r="T291" s="63">
        <v>0</v>
      </c>
      <c r="U291" s="63">
        <v>0</v>
      </c>
      <c r="V291" s="63">
        <v>0</v>
      </c>
      <c r="W291" s="63">
        <v>0</v>
      </c>
      <c r="X291" s="63">
        <v>0</v>
      </c>
      <c r="Y291" s="63">
        <v>0</v>
      </c>
      <c r="Z291" s="63">
        <v>0</v>
      </c>
      <c r="AA291" s="116">
        <v>0</v>
      </c>
      <c r="AB291" s="63">
        <v>0</v>
      </c>
      <c r="AC291" s="63">
        <v>0</v>
      </c>
      <c r="AD291" s="63">
        <v>0</v>
      </c>
      <c r="AE291" s="63">
        <v>68</v>
      </c>
      <c r="AF291" s="63">
        <v>41.4</v>
      </c>
      <c r="AG291" s="63">
        <v>597</v>
      </c>
      <c r="AH291" s="63">
        <v>3.4</v>
      </c>
      <c r="AI291" s="63">
        <v>30.2</v>
      </c>
      <c r="AJ291" s="116">
        <v>0</v>
      </c>
      <c r="AK291" s="63">
        <v>0</v>
      </c>
      <c r="AL291" s="118">
        <v>0</v>
      </c>
      <c r="AM291" s="63">
        <v>1.1000000000000001</v>
      </c>
      <c r="AN291" s="119">
        <v>0</v>
      </c>
      <c r="AO291" s="120">
        <f t="shared" si="19"/>
        <v>80.099999999999994</v>
      </c>
    </row>
    <row r="292" spans="1:41" x14ac:dyDescent="0.2">
      <c r="A292" s="167" t="s">
        <v>481</v>
      </c>
      <c r="B292" s="47" t="s">
        <v>118</v>
      </c>
      <c r="C292" s="47" t="s">
        <v>195</v>
      </c>
      <c r="D292" s="47">
        <v>7</v>
      </c>
      <c r="E292" s="139" t="s">
        <v>500</v>
      </c>
      <c r="F292" s="49"/>
      <c r="G292" s="63">
        <v>261</v>
      </c>
      <c r="H292" s="87">
        <f t="shared" si="16"/>
        <v>0</v>
      </c>
      <c r="I292" s="63">
        <v>261</v>
      </c>
      <c r="J292" s="123">
        <v>231</v>
      </c>
      <c r="K292" s="87">
        <f t="shared" si="17"/>
        <v>4</v>
      </c>
      <c r="L292" s="124">
        <v>235</v>
      </c>
      <c r="M292" s="63">
        <v>229</v>
      </c>
      <c r="N292" s="87">
        <f t="shared" si="18"/>
        <v>-3</v>
      </c>
      <c r="O292" s="63">
        <v>226</v>
      </c>
      <c r="P292" s="156">
        <v>0.01</v>
      </c>
      <c r="Q292" s="144">
        <v>17</v>
      </c>
      <c r="R292" s="144"/>
      <c r="S292" s="116">
        <v>0</v>
      </c>
      <c r="T292" s="63">
        <v>0</v>
      </c>
      <c r="U292" s="63">
        <v>0</v>
      </c>
      <c r="V292" s="63">
        <v>0</v>
      </c>
      <c r="W292" s="63">
        <v>0</v>
      </c>
      <c r="X292" s="63">
        <v>0</v>
      </c>
      <c r="Y292" s="63">
        <v>0</v>
      </c>
      <c r="Z292" s="63">
        <v>0</v>
      </c>
      <c r="AA292" s="116">
        <v>70</v>
      </c>
      <c r="AB292" s="63">
        <v>279</v>
      </c>
      <c r="AC292" s="63">
        <v>1.9</v>
      </c>
      <c r="AD292" s="63">
        <v>23.5</v>
      </c>
      <c r="AE292" s="63">
        <v>26.6</v>
      </c>
      <c r="AF292" s="63">
        <v>21</v>
      </c>
      <c r="AG292" s="63">
        <v>159</v>
      </c>
      <c r="AH292" s="63">
        <v>0</v>
      </c>
      <c r="AI292" s="63">
        <v>5.7</v>
      </c>
      <c r="AJ292" s="116">
        <v>0</v>
      </c>
      <c r="AK292" s="63">
        <v>0</v>
      </c>
      <c r="AL292" s="118">
        <v>0</v>
      </c>
      <c r="AM292" s="63">
        <v>1.1000000000000001</v>
      </c>
      <c r="AN292" s="119">
        <v>0</v>
      </c>
      <c r="AO292" s="120">
        <f t="shared" si="19"/>
        <v>55.199999999999996</v>
      </c>
    </row>
    <row r="293" spans="1:41" x14ac:dyDescent="0.2">
      <c r="A293" s="167" t="s">
        <v>482</v>
      </c>
      <c r="B293" s="47" t="s">
        <v>127</v>
      </c>
      <c r="C293" s="47" t="s">
        <v>181</v>
      </c>
      <c r="D293" s="47">
        <v>14</v>
      </c>
      <c r="E293" s="139"/>
      <c r="F293" s="49"/>
      <c r="G293" s="63">
        <v>300</v>
      </c>
      <c r="H293" s="87">
        <f t="shared" si="16"/>
        <v>0</v>
      </c>
      <c r="I293" s="63">
        <v>300</v>
      </c>
      <c r="J293" s="123">
        <v>326</v>
      </c>
      <c r="K293" s="87">
        <f t="shared" si="17"/>
        <v>9</v>
      </c>
      <c r="L293" s="124">
        <v>335</v>
      </c>
      <c r="M293" s="63">
        <v>333</v>
      </c>
      <c r="N293" s="87">
        <f t="shared" si="18"/>
        <v>14</v>
      </c>
      <c r="O293" s="63">
        <v>347</v>
      </c>
      <c r="P293" s="156">
        <v>0.01</v>
      </c>
      <c r="Q293" s="144">
        <v>17</v>
      </c>
      <c r="R293" s="144"/>
      <c r="S293" s="116">
        <v>0</v>
      </c>
      <c r="T293" s="63">
        <v>0</v>
      </c>
      <c r="U293" s="63">
        <v>0</v>
      </c>
      <c r="V293" s="63">
        <v>0</v>
      </c>
      <c r="W293" s="63">
        <v>0</v>
      </c>
      <c r="X293" s="63">
        <v>0</v>
      </c>
      <c r="Y293" s="63">
        <v>0</v>
      </c>
      <c r="Z293" s="63">
        <v>0</v>
      </c>
      <c r="AA293" s="116">
        <v>0</v>
      </c>
      <c r="AB293" s="63">
        <v>0</v>
      </c>
      <c r="AC293" s="63">
        <v>0</v>
      </c>
      <c r="AD293" s="63">
        <v>0</v>
      </c>
      <c r="AE293" s="63">
        <v>0</v>
      </c>
      <c r="AF293" s="63">
        <v>0</v>
      </c>
      <c r="AG293" s="63">
        <v>0</v>
      </c>
      <c r="AH293" s="63">
        <v>0</v>
      </c>
      <c r="AI293" s="63">
        <v>0</v>
      </c>
      <c r="AJ293" s="116">
        <v>0</v>
      </c>
      <c r="AK293" s="63">
        <v>0</v>
      </c>
      <c r="AL293" s="118">
        <v>0</v>
      </c>
      <c r="AM293" s="63">
        <v>0</v>
      </c>
      <c r="AN293" s="119">
        <v>0</v>
      </c>
      <c r="AO293" s="120">
        <f t="shared" si="19"/>
        <v>0</v>
      </c>
    </row>
    <row r="294" spans="1:41" x14ac:dyDescent="0.2">
      <c r="A294" s="167" t="s">
        <v>483</v>
      </c>
      <c r="B294" s="47" t="s">
        <v>118</v>
      </c>
      <c r="C294" s="47" t="s">
        <v>12</v>
      </c>
      <c r="D294" s="47">
        <v>6</v>
      </c>
      <c r="E294" s="139" t="s">
        <v>499</v>
      </c>
      <c r="F294" s="49"/>
      <c r="G294" s="63">
        <v>288</v>
      </c>
      <c r="H294" s="87">
        <f t="shared" si="16"/>
        <v>0</v>
      </c>
      <c r="I294" s="63">
        <v>288</v>
      </c>
      <c r="J294" s="123">
        <v>232</v>
      </c>
      <c r="K294" s="87">
        <f t="shared" si="17"/>
        <v>2</v>
      </c>
      <c r="L294" s="124">
        <v>234</v>
      </c>
      <c r="M294" s="63">
        <v>234</v>
      </c>
      <c r="N294" s="87">
        <f t="shared" si="18"/>
        <v>-5</v>
      </c>
      <c r="O294" s="63">
        <v>229</v>
      </c>
      <c r="P294" s="156">
        <v>0.01</v>
      </c>
      <c r="Q294" s="144">
        <v>17</v>
      </c>
      <c r="R294" s="144"/>
      <c r="S294" s="116">
        <v>0</v>
      </c>
      <c r="T294" s="63">
        <v>0</v>
      </c>
      <c r="U294" s="63">
        <v>0</v>
      </c>
      <c r="V294" s="63">
        <v>0</v>
      </c>
      <c r="W294" s="63">
        <v>0</v>
      </c>
      <c r="X294" s="63">
        <v>0</v>
      </c>
      <c r="Y294" s="63">
        <v>0</v>
      </c>
      <c r="Z294" s="63">
        <v>0</v>
      </c>
      <c r="AA294" s="116">
        <v>17</v>
      </c>
      <c r="AB294" s="63">
        <v>71.400000000000006</v>
      </c>
      <c r="AC294" s="63">
        <v>0.4</v>
      </c>
      <c r="AD294" s="63">
        <v>5.4</v>
      </c>
      <c r="AE294" s="63">
        <v>8.5</v>
      </c>
      <c r="AF294" s="63">
        <v>6.9</v>
      </c>
      <c r="AG294" s="63">
        <v>52.1</v>
      </c>
      <c r="AH294" s="63">
        <v>0</v>
      </c>
      <c r="AI294" s="63">
        <v>1.7</v>
      </c>
      <c r="AJ294" s="116">
        <v>0</v>
      </c>
      <c r="AK294" s="63">
        <v>0</v>
      </c>
      <c r="AL294" s="118">
        <v>0</v>
      </c>
      <c r="AM294" s="63">
        <v>0.5</v>
      </c>
      <c r="AN294" s="119">
        <v>0</v>
      </c>
      <c r="AO294" s="120">
        <f t="shared" si="19"/>
        <v>14.75</v>
      </c>
    </row>
    <row r="295" spans="1:41" x14ac:dyDescent="0.2">
      <c r="A295" s="167" t="s">
        <v>484</v>
      </c>
      <c r="B295" s="47" t="s">
        <v>118</v>
      </c>
      <c r="C295" s="47" t="s">
        <v>188</v>
      </c>
      <c r="D295" s="47">
        <v>13</v>
      </c>
      <c r="E295" s="139"/>
      <c r="F295" s="49"/>
      <c r="G295" s="63">
        <v>300</v>
      </c>
      <c r="H295" s="87">
        <f t="shared" si="16"/>
        <v>0</v>
      </c>
      <c r="I295" s="63">
        <v>300</v>
      </c>
      <c r="J295" s="123">
        <v>281</v>
      </c>
      <c r="K295" s="87">
        <f t="shared" si="17"/>
        <v>-14</v>
      </c>
      <c r="L295" s="124">
        <v>267</v>
      </c>
      <c r="M295" s="63">
        <v>285</v>
      </c>
      <c r="N295" s="87">
        <f t="shared" si="18"/>
        <v>-16</v>
      </c>
      <c r="O295" s="63">
        <v>269</v>
      </c>
      <c r="P295" s="156">
        <v>0</v>
      </c>
      <c r="Q295" s="144">
        <v>0</v>
      </c>
      <c r="R295" s="144"/>
      <c r="S295" s="116">
        <v>0</v>
      </c>
      <c r="T295" s="63">
        <v>0</v>
      </c>
      <c r="U295" s="63">
        <v>0</v>
      </c>
      <c r="V295" s="63">
        <v>0</v>
      </c>
      <c r="W295" s="63">
        <v>0</v>
      </c>
      <c r="X295" s="63">
        <v>0</v>
      </c>
      <c r="Y295" s="63">
        <v>0</v>
      </c>
      <c r="Z295" s="63">
        <v>0</v>
      </c>
      <c r="AA295" s="116">
        <v>0</v>
      </c>
      <c r="AB295" s="63">
        <v>0</v>
      </c>
      <c r="AC295" s="63">
        <v>0</v>
      </c>
      <c r="AD295" s="63">
        <v>0</v>
      </c>
      <c r="AE295" s="63">
        <v>0</v>
      </c>
      <c r="AF295" s="63">
        <v>0</v>
      </c>
      <c r="AG295" s="63">
        <v>0</v>
      </c>
      <c r="AH295" s="63">
        <v>0</v>
      </c>
      <c r="AI295" s="63">
        <v>0</v>
      </c>
      <c r="AJ295" s="116">
        <v>0</v>
      </c>
      <c r="AK295" s="63">
        <v>0</v>
      </c>
      <c r="AL295" s="118">
        <v>0</v>
      </c>
      <c r="AM295" s="63">
        <v>0</v>
      </c>
      <c r="AN295" s="119">
        <v>0</v>
      </c>
      <c r="AO295" s="120">
        <f t="shared" si="19"/>
        <v>0</v>
      </c>
    </row>
    <row r="296" spans="1:41" x14ac:dyDescent="0.2">
      <c r="A296" s="167" t="s">
        <v>485</v>
      </c>
      <c r="B296" s="47" t="s">
        <v>118</v>
      </c>
      <c r="C296" s="47" t="s">
        <v>189</v>
      </c>
      <c r="D296" s="47">
        <v>10</v>
      </c>
      <c r="E296" s="139"/>
      <c r="F296" s="49"/>
      <c r="G296" s="63">
        <v>300</v>
      </c>
      <c r="H296" s="87">
        <f t="shared" si="16"/>
        <v>0</v>
      </c>
      <c r="I296" s="63">
        <v>300</v>
      </c>
      <c r="J296" s="123">
        <v>299</v>
      </c>
      <c r="K296" s="87">
        <f t="shared" si="17"/>
        <v>8</v>
      </c>
      <c r="L296" s="124">
        <v>307</v>
      </c>
      <c r="M296" s="63">
        <v>297</v>
      </c>
      <c r="N296" s="87">
        <f t="shared" si="18"/>
        <v>11</v>
      </c>
      <c r="O296" s="63">
        <v>308</v>
      </c>
      <c r="P296" s="156">
        <v>0.01</v>
      </c>
      <c r="Q296" s="144">
        <v>17</v>
      </c>
      <c r="R296" s="144"/>
      <c r="S296" s="116">
        <v>0</v>
      </c>
      <c r="T296" s="63">
        <v>0</v>
      </c>
      <c r="U296" s="63">
        <v>0</v>
      </c>
      <c r="V296" s="63">
        <v>0</v>
      </c>
      <c r="W296" s="63">
        <v>0</v>
      </c>
      <c r="X296" s="63">
        <v>0</v>
      </c>
      <c r="Y296" s="63">
        <v>0</v>
      </c>
      <c r="Z296" s="63">
        <v>0</v>
      </c>
      <c r="AA296" s="116">
        <v>34</v>
      </c>
      <c r="AB296" s="63">
        <v>145</v>
      </c>
      <c r="AC296" s="63">
        <v>0</v>
      </c>
      <c r="AD296" s="63">
        <v>11.6</v>
      </c>
      <c r="AE296" s="63">
        <v>22.1</v>
      </c>
      <c r="AF296" s="63">
        <v>19.899999999999999</v>
      </c>
      <c r="AG296" s="63">
        <v>185</v>
      </c>
      <c r="AH296" s="63">
        <v>0</v>
      </c>
      <c r="AI296" s="63">
        <v>9.5</v>
      </c>
      <c r="AJ296" s="116">
        <v>0</v>
      </c>
      <c r="AK296" s="63">
        <v>0</v>
      </c>
      <c r="AL296" s="118">
        <v>0</v>
      </c>
      <c r="AM296" s="63">
        <v>0</v>
      </c>
      <c r="AN296" s="119">
        <v>0</v>
      </c>
      <c r="AO296" s="120">
        <f t="shared" si="19"/>
        <v>33</v>
      </c>
    </row>
    <row r="297" spans="1:41" x14ac:dyDescent="0.2">
      <c r="A297" s="167" t="s">
        <v>486</v>
      </c>
      <c r="B297" s="47" t="s">
        <v>129</v>
      </c>
      <c r="C297" s="47" t="s">
        <v>200</v>
      </c>
      <c r="D297" s="47">
        <v>13</v>
      </c>
      <c r="E297" s="139"/>
      <c r="F297" s="49"/>
      <c r="G297" s="63">
        <v>300</v>
      </c>
      <c r="H297" s="87">
        <f t="shared" si="16"/>
        <v>0</v>
      </c>
      <c r="I297" s="63">
        <v>300</v>
      </c>
      <c r="J297" s="123">
        <v>285</v>
      </c>
      <c r="K297" s="87">
        <f t="shared" si="17"/>
        <v>7</v>
      </c>
      <c r="L297" s="124">
        <v>292</v>
      </c>
      <c r="M297" s="63">
        <v>290</v>
      </c>
      <c r="N297" s="87">
        <f t="shared" si="18"/>
        <v>8</v>
      </c>
      <c r="O297" s="63">
        <v>298</v>
      </c>
      <c r="P297" s="156">
        <v>0.01</v>
      </c>
      <c r="Q297" s="144">
        <v>17</v>
      </c>
      <c r="R297" s="144"/>
      <c r="S297" s="116">
        <v>0</v>
      </c>
      <c r="T297" s="63">
        <v>0</v>
      </c>
      <c r="U297" s="63">
        <v>0</v>
      </c>
      <c r="V297" s="63">
        <v>0</v>
      </c>
      <c r="W297" s="63">
        <v>0</v>
      </c>
      <c r="X297" s="63">
        <v>0</v>
      </c>
      <c r="Y297" s="63">
        <v>0</v>
      </c>
      <c r="Z297" s="63">
        <v>0</v>
      </c>
      <c r="AA297" s="116">
        <v>0</v>
      </c>
      <c r="AB297" s="63">
        <v>0</v>
      </c>
      <c r="AC297" s="63">
        <v>0</v>
      </c>
      <c r="AD297" s="63">
        <v>0</v>
      </c>
      <c r="AE297" s="63">
        <v>51</v>
      </c>
      <c r="AF297" s="63">
        <v>36.4</v>
      </c>
      <c r="AG297" s="63">
        <v>425</v>
      </c>
      <c r="AH297" s="63">
        <v>3.7</v>
      </c>
      <c r="AI297" s="63">
        <v>24.3</v>
      </c>
      <c r="AJ297" s="116">
        <v>0</v>
      </c>
      <c r="AK297" s="63">
        <v>0</v>
      </c>
      <c r="AL297" s="118">
        <v>0</v>
      </c>
      <c r="AM297" s="63">
        <v>0</v>
      </c>
      <c r="AN297" s="119">
        <v>0</v>
      </c>
      <c r="AO297" s="120">
        <f t="shared" si="19"/>
        <v>64.7</v>
      </c>
    </row>
    <row r="298" spans="1:41" x14ac:dyDescent="0.2">
      <c r="A298" s="167" t="s">
        <v>212</v>
      </c>
      <c r="B298" s="47" t="s">
        <v>121</v>
      </c>
      <c r="C298" s="47" t="s">
        <v>16</v>
      </c>
      <c r="D298" s="47">
        <v>12</v>
      </c>
      <c r="E298" s="139"/>
      <c r="F298" s="49"/>
      <c r="G298" s="63">
        <v>300</v>
      </c>
      <c r="H298" s="87">
        <f t="shared" si="16"/>
        <v>0</v>
      </c>
      <c r="I298" s="63">
        <v>300</v>
      </c>
      <c r="J298" s="123">
        <v>280</v>
      </c>
      <c r="K298" s="87">
        <f t="shared" si="17"/>
        <v>-4</v>
      </c>
      <c r="L298" s="124">
        <v>276</v>
      </c>
      <c r="M298" s="63">
        <v>274</v>
      </c>
      <c r="N298" s="87">
        <f t="shared" si="18"/>
        <v>-2</v>
      </c>
      <c r="O298" s="63">
        <v>272</v>
      </c>
      <c r="P298" s="156">
        <v>0.01</v>
      </c>
      <c r="Q298" s="144">
        <v>17</v>
      </c>
      <c r="R298" s="144"/>
      <c r="S298" s="116">
        <v>0</v>
      </c>
      <c r="T298" s="63">
        <v>0</v>
      </c>
      <c r="U298" s="63">
        <v>0</v>
      </c>
      <c r="V298" s="63">
        <v>0</v>
      </c>
      <c r="W298" s="63">
        <v>0</v>
      </c>
      <c r="X298" s="63">
        <v>0</v>
      </c>
      <c r="Y298" s="63">
        <v>0</v>
      </c>
      <c r="Z298" s="63">
        <v>0</v>
      </c>
      <c r="AA298" s="116">
        <v>0</v>
      </c>
      <c r="AB298" s="63">
        <v>0</v>
      </c>
      <c r="AC298" s="63">
        <v>0</v>
      </c>
      <c r="AD298" s="63">
        <v>0</v>
      </c>
      <c r="AE298" s="63">
        <v>66.3</v>
      </c>
      <c r="AF298" s="63">
        <v>49.2</v>
      </c>
      <c r="AG298" s="63">
        <v>582</v>
      </c>
      <c r="AH298" s="63">
        <v>2.1</v>
      </c>
      <c r="AI298" s="63">
        <v>30.8</v>
      </c>
      <c r="AJ298" s="116">
        <v>0</v>
      </c>
      <c r="AK298" s="63">
        <v>0</v>
      </c>
      <c r="AL298" s="118">
        <v>0</v>
      </c>
      <c r="AM298" s="63">
        <v>0</v>
      </c>
      <c r="AN298" s="119">
        <v>0</v>
      </c>
      <c r="AO298" s="120">
        <f t="shared" si="19"/>
        <v>70.800000000000011</v>
      </c>
    </row>
    <row r="299" spans="1:41" x14ac:dyDescent="0.2">
      <c r="A299" s="167" t="s">
        <v>487</v>
      </c>
      <c r="B299" s="47" t="s">
        <v>118</v>
      </c>
      <c r="C299" s="47" t="s">
        <v>197</v>
      </c>
      <c r="D299" s="47">
        <v>10</v>
      </c>
      <c r="E299" s="139"/>
      <c r="F299" s="49"/>
      <c r="G299" s="63">
        <v>300</v>
      </c>
      <c r="H299" s="87">
        <f t="shared" si="16"/>
        <v>0</v>
      </c>
      <c r="I299" s="63">
        <v>300</v>
      </c>
      <c r="J299" s="123">
        <v>325</v>
      </c>
      <c r="K299" s="87">
        <f t="shared" si="17"/>
        <v>13</v>
      </c>
      <c r="L299" s="124">
        <v>338</v>
      </c>
      <c r="M299" s="63">
        <v>320</v>
      </c>
      <c r="N299" s="87">
        <f t="shared" si="18"/>
        <v>16</v>
      </c>
      <c r="O299" s="63">
        <v>336</v>
      </c>
      <c r="P299" s="156">
        <v>0</v>
      </c>
      <c r="Q299" s="144">
        <v>0</v>
      </c>
      <c r="R299" s="144"/>
      <c r="S299" s="116">
        <v>0</v>
      </c>
      <c r="T299" s="63">
        <v>0</v>
      </c>
      <c r="U299" s="63">
        <v>0</v>
      </c>
      <c r="V299" s="63">
        <v>0</v>
      </c>
      <c r="W299" s="63">
        <v>0</v>
      </c>
      <c r="X299" s="63">
        <v>0</v>
      </c>
      <c r="Y299" s="63">
        <v>0</v>
      </c>
      <c r="Z299" s="63">
        <v>0</v>
      </c>
      <c r="AA299" s="116">
        <v>0</v>
      </c>
      <c r="AB299" s="63">
        <v>0</v>
      </c>
      <c r="AC299" s="63">
        <v>0</v>
      </c>
      <c r="AD299" s="63">
        <v>0</v>
      </c>
      <c r="AE299" s="63">
        <v>0</v>
      </c>
      <c r="AF299" s="63">
        <v>0</v>
      </c>
      <c r="AG299" s="63">
        <v>0</v>
      </c>
      <c r="AH299" s="63">
        <v>0</v>
      </c>
      <c r="AI299" s="63">
        <v>0</v>
      </c>
      <c r="AJ299" s="116">
        <v>0</v>
      </c>
      <c r="AK299" s="63">
        <v>0</v>
      </c>
      <c r="AL299" s="118">
        <v>0</v>
      </c>
      <c r="AM299" s="63">
        <v>0</v>
      </c>
      <c r="AN299" s="119">
        <v>0</v>
      </c>
      <c r="AO299" s="120">
        <f t="shared" si="19"/>
        <v>0</v>
      </c>
    </row>
    <row r="300" spans="1:41" x14ac:dyDescent="0.2">
      <c r="A300" s="167" t="s">
        <v>488</v>
      </c>
      <c r="B300" s="47" t="s">
        <v>129</v>
      </c>
      <c r="C300" s="47" t="s">
        <v>12</v>
      </c>
      <c r="D300" s="47">
        <v>6</v>
      </c>
      <c r="E300" s="139"/>
      <c r="F300" s="49"/>
      <c r="G300" s="63">
        <v>300</v>
      </c>
      <c r="H300" s="87">
        <f t="shared" si="16"/>
        <v>0</v>
      </c>
      <c r="I300" s="63">
        <v>300</v>
      </c>
      <c r="J300" s="123">
        <v>298</v>
      </c>
      <c r="K300" s="87">
        <f t="shared" si="17"/>
        <v>16</v>
      </c>
      <c r="L300" s="124">
        <v>314</v>
      </c>
      <c r="M300" s="63">
        <v>300</v>
      </c>
      <c r="N300" s="87">
        <f t="shared" si="18"/>
        <v>14</v>
      </c>
      <c r="O300" s="63">
        <v>314</v>
      </c>
      <c r="P300" s="156">
        <v>0.01</v>
      </c>
      <c r="Q300" s="144">
        <v>17</v>
      </c>
      <c r="R300" s="144"/>
      <c r="S300" s="116">
        <v>0</v>
      </c>
      <c r="T300" s="63">
        <v>0</v>
      </c>
      <c r="U300" s="63">
        <v>0</v>
      </c>
      <c r="V300" s="63">
        <v>0</v>
      </c>
      <c r="W300" s="63">
        <v>0</v>
      </c>
      <c r="X300" s="63">
        <v>0</v>
      </c>
      <c r="Y300" s="63">
        <v>0</v>
      </c>
      <c r="Z300" s="63">
        <v>0</v>
      </c>
      <c r="AA300" s="116">
        <v>0</v>
      </c>
      <c r="AB300" s="63">
        <v>0</v>
      </c>
      <c r="AC300" s="63">
        <v>0</v>
      </c>
      <c r="AD300" s="63">
        <v>0</v>
      </c>
      <c r="AE300" s="63">
        <v>39.1</v>
      </c>
      <c r="AF300" s="63">
        <v>27</v>
      </c>
      <c r="AG300" s="63">
        <v>257</v>
      </c>
      <c r="AH300" s="63">
        <v>2.7</v>
      </c>
      <c r="AI300" s="63">
        <v>10.8</v>
      </c>
      <c r="AJ300" s="116">
        <v>0</v>
      </c>
      <c r="AK300" s="63">
        <v>0</v>
      </c>
      <c r="AL300" s="118">
        <v>0</v>
      </c>
      <c r="AM300" s="63">
        <v>0</v>
      </c>
      <c r="AN300" s="119">
        <v>0</v>
      </c>
      <c r="AO300" s="120">
        <f t="shared" si="19"/>
        <v>41.900000000000006</v>
      </c>
    </row>
    <row r="301" spans="1:41" x14ac:dyDescent="0.2">
      <c r="A301" s="167" t="s">
        <v>489</v>
      </c>
      <c r="B301" s="47" t="s">
        <v>121</v>
      </c>
      <c r="C301" s="47" t="s">
        <v>199</v>
      </c>
      <c r="D301" s="47">
        <v>10</v>
      </c>
      <c r="E301" s="139"/>
      <c r="F301" s="49"/>
      <c r="G301" s="63">
        <v>300</v>
      </c>
      <c r="H301" s="87">
        <f t="shared" si="16"/>
        <v>0</v>
      </c>
      <c r="I301" s="63">
        <v>300</v>
      </c>
      <c r="J301" s="123">
        <v>337</v>
      </c>
      <c r="K301" s="87">
        <f t="shared" si="17"/>
        <v>-4</v>
      </c>
      <c r="L301" s="124">
        <v>333</v>
      </c>
      <c r="M301" s="63">
        <v>329</v>
      </c>
      <c r="N301" s="87">
        <f t="shared" si="18"/>
        <v>2</v>
      </c>
      <c r="O301" s="63">
        <v>331</v>
      </c>
      <c r="P301" s="156">
        <v>0.01</v>
      </c>
      <c r="Q301" s="144">
        <v>17</v>
      </c>
      <c r="R301" s="144"/>
      <c r="S301" s="116">
        <v>0</v>
      </c>
      <c r="T301" s="63">
        <v>0</v>
      </c>
      <c r="U301" s="63">
        <v>0</v>
      </c>
      <c r="V301" s="63">
        <v>0</v>
      </c>
      <c r="W301" s="63">
        <v>0</v>
      </c>
      <c r="X301" s="63">
        <v>0</v>
      </c>
      <c r="Y301" s="63">
        <v>0</v>
      </c>
      <c r="Z301" s="63">
        <v>0</v>
      </c>
      <c r="AA301" s="116">
        <v>0</v>
      </c>
      <c r="AB301" s="63">
        <v>0</v>
      </c>
      <c r="AC301" s="63">
        <v>0</v>
      </c>
      <c r="AD301" s="63">
        <v>0</v>
      </c>
      <c r="AE301" s="63">
        <v>128</v>
      </c>
      <c r="AF301" s="63">
        <v>78</v>
      </c>
      <c r="AG301" s="63">
        <v>921</v>
      </c>
      <c r="AH301" s="63">
        <v>2.5</v>
      </c>
      <c r="AI301" s="63">
        <v>45.3</v>
      </c>
      <c r="AJ301" s="116">
        <v>0</v>
      </c>
      <c r="AK301" s="63">
        <v>0</v>
      </c>
      <c r="AL301" s="118">
        <v>0</v>
      </c>
      <c r="AM301" s="63">
        <v>2.7</v>
      </c>
      <c r="AN301" s="119">
        <v>0</v>
      </c>
      <c r="AO301" s="120">
        <f t="shared" si="19"/>
        <v>107.1</v>
      </c>
    </row>
    <row r="302" spans="1:41" x14ac:dyDescent="0.2">
      <c r="A302" s="167" t="s">
        <v>261</v>
      </c>
      <c r="B302" s="47" t="s">
        <v>118</v>
      </c>
      <c r="C302" s="47" t="s">
        <v>15</v>
      </c>
      <c r="D302" s="47">
        <v>13</v>
      </c>
      <c r="E302" s="139"/>
      <c r="F302" s="49"/>
      <c r="G302" s="63">
        <v>300</v>
      </c>
      <c r="H302" s="87">
        <f t="shared" si="16"/>
        <v>0</v>
      </c>
      <c r="I302" s="63">
        <v>300</v>
      </c>
      <c r="J302" s="123">
        <v>306</v>
      </c>
      <c r="K302" s="87">
        <f t="shared" si="17"/>
        <v>4</v>
      </c>
      <c r="L302" s="124">
        <v>310</v>
      </c>
      <c r="M302" s="63">
        <v>305</v>
      </c>
      <c r="N302" s="87">
        <f t="shared" si="18"/>
        <v>6</v>
      </c>
      <c r="O302" s="63">
        <v>311</v>
      </c>
      <c r="P302" s="156">
        <v>0.01</v>
      </c>
      <c r="Q302" s="144">
        <v>17</v>
      </c>
      <c r="R302" s="144"/>
      <c r="S302" s="116">
        <v>0</v>
      </c>
      <c r="T302" s="63">
        <v>0</v>
      </c>
      <c r="U302" s="63">
        <v>0</v>
      </c>
      <c r="V302" s="63">
        <v>0</v>
      </c>
      <c r="W302" s="63">
        <v>0</v>
      </c>
      <c r="X302" s="63">
        <v>0</v>
      </c>
      <c r="Y302" s="63">
        <v>0</v>
      </c>
      <c r="Z302" s="63">
        <v>0</v>
      </c>
      <c r="AA302" s="116">
        <v>34</v>
      </c>
      <c r="AB302" s="63">
        <v>152</v>
      </c>
      <c r="AC302" s="63">
        <v>1.1000000000000001</v>
      </c>
      <c r="AD302" s="63">
        <v>11.7</v>
      </c>
      <c r="AE302" s="63">
        <v>17</v>
      </c>
      <c r="AF302" s="63">
        <v>14.4</v>
      </c>
      <c r="AG302" s="63">
        <v>119</v>
      </c>
      <c r="AH302" s="63">
        <v>1</v>
      </c>
      <c r="AI302" s="63">
        <v>5.8</v>
      </c>
      <c r="AJ302" s="116">
        <v>0</v>
      </c>
      <c r="AK302" s="63">
        <v>0</v>
      </c>
      <c r="AL302" s="118">
        <v>0</v>
      </c>
      <c r="AM302" s="63">
        <v>0.6</v>
      </c>
      <c r="AN302" s="119">
        <v>0.6</v>
      </c>
      <c r="AO302" s="120">
        <f t="shared" si="19"/>
        <v>38.5</v>
      </c>
    </row>
    <row r="303" spans="1:41" x14ac:dyDescent="0.2">
      <c r="A303" s="167" t="s">
        <v>219</v>
      </c>
      <c r="B303" s="47" t="s">
        <v>121</v>
      </c>
      <c r="C303" s="47" t="s">
        <v>13</v>
      </c>
      <c r="D303" s="47">
        <v>14</v>
      </c>
      <c r="E303" s="139" t="s">
        <v>506</v>
      </c>
      <c r="F303" s="49"/>
      <c r="G303" s="63">
        <v>300</v>
      </c>
      <c r="H303" s="87">
        <f t="shared" si="16"/>
        <v>0</v>
      </c>
      <c r="I303" s="63">
        <v>300</v>
      </c>
      <c r="J303" s="123">
        <v>256</v>
      </c>
      <c r="K303" s="87">
        <f t="shared" si="17"/>
        <v>-2</v>
      </c>
      <c r="L303" s="124">
        <v>254</v>
      </c>
      <c r="M303" s="63">
        <v>261</v>
      </c>
      <c r="N303" s="87">
        <f t="shared" si="18"/>
        <v>1</v>
      </c>
      <c r="O303" s="63">
        <v>262</v>
      </c>
      <c r="P303" s="156">
        <v>0.01</v>
      </c>
      <c r="Q303" s="144">
        <v>17</v>
      </c>
      <c r="R303" s="144"/>
      <c r="S303" s="116">
        <v>0</v>
      </c>
      <c r="T303" s="63">
        <v>0</v>
      </c>
      <c r="U303" s="63">
        <v>0</v>
      </c>
      <c r="V303" s="63">
        <v>0</v>
      </c>
      <c r="W303" s="63">
        <v>0</v>
      </c>
      <c r="X303" s="63">
        <v>0</v>
      </c>
      <c r="Y303" s="63">
        <v>0</v>
      </c>
      <c r="Z303" s="63">
        <v>0</v>
      </c>
      <c r="AA303" s="116">
        <v>0</v>
      </c>
      <c r="AB303" s="63">
        <v>0</v>
      </c>
      <c r="AC303" s="63">
        <v>0</v>
      </c>
      <c r="AD303" s="63">
        <v>0</v>
      </c>
      <c r="AE303" s="63">
        <v>57.4</v>
      </c>
      <c r="AF303" s="63">
        <v>36.5</v>
      </c>
      <c r="AG303" s="63">
        <v>440</v>
      </c>
      <c r="AH303" s="63">
        <v>2</v>
      </c>
      <c r="AI303" s="63">
        <v>22.6</v>
      </c>
      <c r="AJ303" s="116">
        <v>0</v>
      </c>
      <c r="AK303" s="63">
        <v>0</v>
      </c>
      <c r="AL303" s="118">
        <v>0</v>
      </c>
      <c r="AM303" s="63">
        <v>0.7</v>
      </c>
      <c r="AN303" s="119">
        <v>0</v>
      </c>
      <c r="AO303" s="120">
        <f t="shared" si="19"/>
        <v>56</v>
      </c>
    </row>
    <row r="304" spans="1:41" x14ac:dyDescent="0.2">
      <c r="A304" s="167" t="s">
        <v>490</v>
      </c>
      <c r="B304" s="47" t="s">
        <v>118</v>
      </c>
      <c r="C304" s="47" t="s">
        <v>183</v>
      </c>
      <c r="D304" s="47">
        <v>9</v>
      </c>
      <c r="E304" s="139"/>
      <c r="F304" s="49"/>
      <c r="G304" s="63">
        <v>300</v>
      </c>
      <c r="H304" s="87">
        <f t="shared" si="16"/>
        <v>0</v>
      </c>
      <c r="I304" s="63">
        <v>300</v>
      </c>
      <c r="J304" s="123">
        <v>249</v>
      </c>
      <c r="K304" s="87">
        <f t="shared" si="17"/>
        <v>15</v>
      </c>
      <c r="L304" s="124">
        <v>264</v>
      </c>
      <c r="M304" s="63">
        <v>252</v>
      </c>
      <c r="N304" s="87">
        <f t="shared" si="18"/>
        <v>7</v>
      </c>
      <c r="O304" s="63">
        <v>259</v>
      </c>
      <c r="P304" s="156">
        <v>0.01</v>
      </c>
      <c r="Q304" s="144">
        <v>17</v>
      </c>
      <c r="R304" s="144"/>
      <c r="S304" s="116">
        <v>0</v>
      </c>
      <c r="T304" s="63">
        <v>0</v>
      </c>
      <c r="U304" s="63">
        <v>0</v>
      </c>
      <c r="V304" s="63">
        <v>0</v>
      </c>
      <c r="W304" s="63">
        <v>0</v>
      </c>
      <c r="X304" s="63">
        <v>0</v>
      </c>
      <c r="Y304" s="63">
        <v>0</v>
      </c>
      <c r="Z304" s="63">
        <v>0</v>
      </c>
      <c r="AA304" s="116">
        <v>26.9</v>
      </c>
      <c r="AB304" s="63">
        <v>118</v>
      </c>
      <c r="AC304" s="63">
        <v>0</v>
      </c>
      <c r="AD304" s="63">
        <v>9.3000000000000007</v>
      </c>
      <c r="AE304" s="63">
        <v>17</v>
      </c>
      <c r="AF304" s="63">
        <v>13.8</v>
      </c>
      <c r="AG304" s="63">
        <v>125</v>
      </c>
      <c r="AH304" s="63">
        <v>0</v>
      </c>
      <c r="AI304" s="63">
        <v>5.7</v>
      </c>
      <c r="AJ304" s="116">
        <v>0</v>
      </c>
      <c r="AK304" s="63">
        <v>0</v>
      </c>
      <c r="AL304" s="118">
        <v>0</v>
      </c>
      <c r="AM304" s="63">
        <v>0</v>
      </c>
      <c r="AN304" s="119">
        <v>0</v>
      </c>
      <c r="AO304" s="120">
        <f t="shared" si="19"/>
        <v>24.3</v>
      </c>
    </row>
    <row r="305" spans="1:41" x14ac:dyDescent="0.2">
      <c r="A305" s="167" t="s">
        <v>491</v>
      </c>
      <c r="B305" s="47" t="s">
        <v>127</v>
      </c>
      <c r="C305" s="47" t="s">
        <v>194</v>
      </c>
      <c r="D305" s="47">
        <v>7</v>
      </c>
      <c r="E305" s="139"/>
      <c r="F305" s="49"/>
      <c r="G305" s="63">
        <v>300</v>
      </c>
      <c r="H305" s="87">
        <f t="shared" si="16"/>
        <v>0</v>
      </c>
      <c r="I305" s="63">
        <v>300</v>
      </c>
      <c r="J305" s="123">
        <v>341</v>
      </c>
      <c r="K305" s="87">
        <f t="shared" si="17"/>
        <v>159</v>
      </c>
      <c r="L305" s="124">
        <v>500</v>
      </c>
      <c r="M305" s="63">
        <v>341</v>
      </c>
      <c r="N305" s="87">
        <f t="shared" si="18"/>
        <v>159</v>
      </c>
      <c r="O305" s="63">
        <v>500</v>
      </c>
      <c r="P305" s="156">
        <v>0</v>
      </c>
      <c r="Q305" s="144">
        <v>0</v>
      </c>
      <c r="R305" s="144"/>
      <c r="S305" s="116">
        <v>0</v>
      </c>
      <c r="T305" s="63">
        <v>0</v>
      </c>
      <c r="U305" s="63">
        <v>0</v>
      </c>
      <c r="V305" s="63">
        <v>0</v>
      </c>
      <c r="W305" s="63">
        <v>0</v>
      </c>
      <c r="X305" s="63">
        <v>0</v>
      </c>
      <c r="Y305" s="63">
        <v>0</v>
      </c>
      <c r="Z305" s="63">
        <v>0</v>
      </c>
      <c r="AA305" s="116">
        <v>0</v>
      </c>
      <c r="AB305" s="63">
        <v>0</v>
      </c>
      <c r="AC305" s="63">
        <v>0</v>
      </c>
      <c r="AD305" s="63">
        <v>0</v>
      </c>
      <c r="AE305" s="63">
        <v>0</v>
      </c>
      <c r="AF305" s="63">
        <v>0</v>
      </c>
      <c r="AG305" s="63">
        <v>0</v>
      </c>
      <c r="AH305" s="63">
        <v>0</v>
      </c>
      <c r="AI305" s="63">
        <v>0</v>
      </c>
      <c r="AJ305" s="116">
        <v>0</v>
      </c>
      <c r="AK305" s="63">
        <v>0</v>
      </c>
      <c r="AL305" s="118">
        <v>0</v>
      </c>
      <c r="AM305" s="63">
        <v>0</v>
      </c>
      <c r="AN305" s="119">
        <v>0</v>
      </c>
      <c r="AO305" s="120">
        <f t="shared" si="19"/>
        <v>0</v>
      </c>
    </row>
    <row r="306" spans="1:41" x14ac:dyDescent="0.2">
      <c r="A306" s="167" t="s">
        <v>420</v>
      </c>
      <c r="B306" s="47" t="s">
        <v>118</v>
      </c>
      <c r="C306" s="47" t="s">
        <v>192</v>
      </c>
      <c r="D306" s="47">
        <v>8</v>
      </c>
      <c r="E306" s="139"/>
      <c r="F306" s="49"/>
      <c r="G306" s="63">
        <v>200</v>
      </c>
      <c r="H306" s="87">
        <f t="shared" ref="H306" si="20">I306-G306</f>
        <v>100</v>
      </c>
      <c r="I306" s="63">
        <v>300</v>
      </c>
      <c r="J306" s="123">
        <v>262</v>
      </c>
      <c r="K306" s="87">
        <f t="shared" ref="K306" si="21">L306-J306</f>
        <v>238</v>
      </c>
      <c r="L306" s="124">
        <v>500</v>
      </c>
      <c r="M306" s="63">
        <v>268</v>
      </c>
      <c r="N306" s="87">
        <f t="shared" ref="N306" si="22">O306-M306</f>
        <v>232</v>
      </c>
      <c r="O306" s="63">
        <v>500</v>
      </c>
      <c r="P306" s="156">
        <v>0</v>
      </c>
      <c r="Q306" s="144">
        <v>0</v>
      </c>
      <c r="R306" s="144"/>
      <c r="S306" s="116">
        <v>0</v>
      </c>
      <c r="T306" s="63">
        <v>0</v>
      </c>
      <c r="U306" s="63">
        <v>0</v>
      </c>
      <c r="V306" s="63">
        <v>0</v>
      </c>
      <c r="W306" s="63">
        <v>0</v>
      </c>
      <c r="X306" s="63">
        <v>0</v>
      </c>
      <c r="Y306" s="63">
        <v>0</v>
      </c>
      <c r="Z306" s="63">
        <v>0</v>
      </c>
      <c r="AA306" s="116">
        <v>0</v>
      </c>
      <c r="AB306" s="63">
        <v>0</v>
      </c>
      <c r="AC306" s="63">
        <v>0</v>
      </c>
      <c r="AD306" s="63">
        <v>0</v>
      </c>
      <c r="AE306" s="63">
        <v>0</v>
      </c>
      <c r="AF306" s="63">
        <v>0</v>
      </c>
      <c r="AG306" s="63">
        <v>0</v>
      </c>
      <c r="AH306" s="63">
        <v>0</v>
      </c>
      <c r="AI306" s="63">
        <v>0</v>
      </c>
      <c r="AJ306" s="116">
        <v>0</v>
      </c>
      <c r="AK306" s="63">
        <v>0</v>
      </c>
      <c r="AL306" s="118">
        <v>0</v>
      </c>
      <c r="AM306" s="63">
        <v>0</v>
      </c>
      <c r="AN306" s="119">
        <v>0</v>
      </c>
      <c r="AO306" s="120">
        <f t="shared" si="19"/>
        <v>0</v>
      </c>
    </row>
    <row r="307" spans="1:41" x14ac:dyDescent="0.2">
      <c r="A307" s="167"/>
      <c r="B307" s="47"/>
      <c r="C307" s="47"/>
      <c r="D307" s="47"/>
      <c r="E307" s="139"/>
      <c r="F307" s="49"/>
      <c r="G307" s="63"/>
      <c r="H307" s="87"/>
      <c r="I307" s="63"/>
      <c r="J307" s="123"/>
      <c r="K307" s="87"/>
      <c r="L307" s="124"/>
      <c r="M307" s="63"/>
      <c r="N307" s="87"/>
      <c r="O307" s="63"/>
      <c r="P307" s="156"/>
      <c r="Q307" s="144"/>
      <c r="R307" s="144"/>
      <c r="S307" s="116"/>
      <c r="T307" s="63"/>
      <c r="U307" s="63"/>
      <c r="V307" s="63"/>
      <c r="W307" s="63"/>
      <c r="X307" s="63"/>
      <c r="Y307" s="63"/>
      <c r="Z307" s="63"/>
      <c r="AA307" s="116"/>
      <c r="AB307" s="63"/>
      <c r="AC307" s="63"/>
      <c r="AD307" s="63"/>
      <c r="AE307" s="63"/>
      <c r="AF307" s="63"/>
      <c r="AG307" s="63"/>
      <c r="AH307" s="63"/>
      <c r="AI307" s="63"/>
      <c r="AJ307" s="116"/>
      <c r="AK307" s="63"/>
      <c r="AL307" s="118"/>
      <c r="AM307" s="63"/>
      <c r="AN307" s="119"/>
      <c r="AO307" s="120"/>
    </row>
    <row r="308" spans="1:41" x14ac:dyDescent="0.2">
      <c r="A308" s="167"/>
      <c r="B308" s="47"/>
      <c r="C308" s="47"/>
      <c r="D308" s="47"/>
      <c r="E308" s="139"/>
      <c r="F308" s="49"/>
      <c r="G308" s="63"/>
      <c r="H308" s="87"/>
      <c r="I308" s="63"/>
      <c r="J308" s="123"/>
      <c r="K308" s="87"/>
      <c r="L308" s="124"/>
      <c r="M308" s="63"/>
      <c r="N308" s="87"/>
      <c r="O308" s="63"/>
      <c r="P308" s="156"/>
      <c r="Q308" s="144"/>
      <c r="R308" s="144"/>
      <c r="S308" s="116"/>
      <c r="T308" s="63"/>
      <c r="U308" s="63"/>
      <c r="V308" s="63"/>
      <c r="W308" s="63"/>
      <c r="X308" s="63"/>
      <c r="Y308" s="63"/>
      <c r="Z308" s="63"/>
      <c r="AA308" s="116"/>
      <c r="AB308" s="63"/>
      <c r="AC308" s="63"/>
      <c r="AD308" s="63"/>
      <c r="AE308" s="63"/>
      <c r="AF308" s="63"/>
      <c r="AG308" s="63"/>
      <c r="AH308" s="63"/>
      <c r="AI308" s="63"/>
      <c r="AJ308" s="116"/>
      <c r="AK308" s="63"/>
      <c r="AL308" s="118"/>
      <c r="AM308" s="63"/>
      <c r="AN308" s="119"/>
      <c r="AO308" s="120"/>
    </row>
    <row r="309" spans="1:41" x14ac:dyDescent="0.2">
      <c r="A309" s="167"/>
      <c r="B309" s="47"/>
      <c r="C309" s="47"/>
      <c r="D309" s="47"/>
      <c r="E309" s="139"/>
      <c r="F309" s="49"/>
      <c r="G309" s="63"/>
      <c r="H309" s="87"/>
      <c r="I309" s="63"/>
      <c r="J309" s="123"/>
      <c r="K309" s="87"/>
      <c r="L309" s="124"/>
      <c r="M309" s="63"/>
      <c r="N309" s="87"/>
      <c r="O309" s="63"/>
      <c r="P309" s="156"/>
      <c r="Q309" s="144"/>
      <c r="R309" s="144"/>
      <c r="S309" s="116"/>
      <c r="T309" s="63"/>
      <c r="U309" s="63"/>
      <c r="V309" s="63"/>
      <c r="W309" s="63"/>
      <c r="X309" s="63"/>
      <c r="Y309" s="63"/>
      <c r="Z309" s="63"/>
      <c r="AA309" s="116"/>
      <c r="AB309" s="63"/>
      <c r="AC309" s="63"/>
      <c r="AD309" s="63"/>
      <c r="AE309" s="63"/>
      <c r="AF309" s="63"/>
      <c r="AG309" s="63"/>
      <c r="AH309" s="63"/>
      <c r="AI309" s="63"/>
      <c r="AJ309" s="116"/>
      <c r="AK309" s="63"/>
      <c r="AL309" s="118"/>
      <c r="AM309" s="63"/>
      <c r="AN309" s="119"/>
      <c r="AO309" s="120"/>
    </row>
    <row r="310" spans="1:41" x14ac:dyDescent="0.2">
      <c r="A310" s="167"/>
      <c r="B310" s="47"/>
      <c r="C310" s="47"/>
      <c r="D310" s="47"/>
      <c r="E310" s="139"/>
      <c r="F310" s="49"/>
      <c r="G310" s="63"/>
      <c r="H310" s="87"/>
      <c r="I310" s="63"/>
      <c r="J310" s="123"/>
      <c r="K310" s="87"/>
      <c r="L310" s="124"/>
      <c r="M310" s="63"/>
      <c r="N310" s="87"/>
      <c r="O310" s="63"/>
      <c r="P310" s="156"/>
      <c r="Q310" s="144"/>
      <c r="R310" s="144"/>
      <c r="S310" s="116"/>
      <c r="T310" s="63"/>
      <c r="U310" s="63"/>
      <c r="V310" s="63"/>
      <c r="W310" s="63"/>
      <c r="X310" s="63"/>
      <c r="Y310" s="63"/>
      <c r="Z310" s="63"/>
      <c r="AA310" s="116"/>
      <c r="AB310" s="63"/>
      <c r="AC310" s="63"/>
      <c r="AD310" s="63"/>
      <c r="AE310" s="63"/>
      <c r="AF310" s="63"/>
      <c r="AG310" s="63"/>
      <c r="AH310" s="63"/>
      <c r="AI310" s="63"/>
      <c r="AJ310" s="116"/>
      <c r="AK310" s="63"/>
      <c r="AL310" s="118"/>
      <c r="AM310" s="63"/>
      <c r="AN310" s="119"/>
      <c r="AO310" s="120"/>
    </row>
    <row r="311" spans="1:41" x14ac:dyDescent="0.2">
      <c r="A311" s="167"/>
      <c r="B311" s="47"/>
      <c r="C311" s="47"/>
      <c r="D311" s="47"/>
      <c r="E311" s="139"/>
      <c r="F311" s="49"/>
      <c r="G311" s="63"/>
      <c r="H311" s="87"/>
      <c r="I311" s="63"/>
      <c r="J311" s="123"/>
      <c r="K311" s="87"/>
      <c r="L311" s="124"/>
      <c r="M311" s="63"/>
      <c r="N311" s="87"/>
      <c r="O311" s="63"/>
      <c r="P311" s="156"/>
      <c r="Q311" s="144"/>
      <c r="R311" s="144"/>
      <c r="S311" s="116"/>
      <c r="T311" s="63"/>
      <c r="U311" s="63"/>
      <c r="V311" s="63"/>
      <c r="W311" s="63"/>
      <c r="X311" s="63"/>
      <c r="Y311" s="63"/>
      <c r="Z311" s="63"/>
      <c r="AA311" s="116"/>
      <c r="AB311" s="63"/>
      <c r="AC311" s="63"/>
      <c r="AD311" s="63"/>
      <c r="AE311" s="63"/>
      <c r="AF311" s="63"/>
      <c r="AG311" s="63"/>
      <c r="AH311" s="63"/>
      <c r="AI311" s="63"/>
      <c r="AJ311" s="116"/>
      <c r="AK311" s="63"/>
      <c r="AL311" s="118"/>
      <c r="AM311" s="63"/>
      <c r="AN311" s="119"/>
      <c r="AO311" s="120"/>
    </row>
    <row r="312" spans="1:41" x14ac:dyDescent="0.2">
      <c r="A312" s="167"/>
      <c r="B312" s="47"/>
      <c r="C312" s="47"/>
      <c r="D312" s="47"/>
      <c r="E312" s="139"/>
      <c r="F312" s="49"/>
      <c r="G312" s="63"/>
      <c r="H312" s="87"/>
      <c r="I312" s="63"/>
      <c r="J312" s="123"/>
      <c r="K312" s="87"/>
      <c r="L312" s="124"/>
      <c r="M312" s="63"/>
      <c r="N312" s="87"/>
      <c r="O312" s="63"/>
      <c r="P312" s="156"/>
      <c r="Q312" s="144"/>
      <c r="R312" s="144"/>
      <c r="S312" s="116"/>
      <c r="T312" s="63"/>
      <c r="U312" s="63"/>
      <c r="V312" s="63"/>
      <c r="W312" s="63"/>
      <c r="X312" s="63"/>
      <c r="Y312" s="63"/>
      <c r="Z312" s="63"/>
      <c r="AA312" s="116"/>
      <c r="AB312" s="63"/>
      <c r="AC312" s="63"/>
      <c r="AD312" s="63"/>
      <c r="AE312" s="63"/>
      <c r="AF312" s="63"/>
      <c r="AG312" s="63"/>
      <c r="AH312" s="63"/>
      <c r="AI312" s="63"/>
      <c r="AJ312" s="116"/>
      <c r="AK312" s="63"/>
      <c r="AL312" s="118"/>
      <c r="AM312" s="63"/>
      <c r="AN312" s="119"/>
      <c r="AO312" s="120"/>
    </row>
    <row r="313" spans="1:41" x14ac:dyDescent="0.2">
      <c r="A313" s="167"/>
      <c r="B313" s="47"/>
      <c r="C313" s="47"/>
      <c r="D313" s="47"/>
      <c r="E313" s="139"/>
      <c r="F313" s="49"/>
      <c r="G313" s="63"/>
      <c r="H313" s="87"/>
      <c r="I313" s="63"/>
      <c r="J313" s="123"/>
      <c r="K313" s="87"/>
      <c r="L313" s="124"/>
      <c r="M313" s="63"/>
      <c r="N313" s="87"/>
      <c r="O313" s="63"/>
      <c r="P313" s="156"/>
      <c r="Q313" s="144"/>
      <c r="R313" s="144"/>
      <c r="S313" s="116"/>
      <c r="T313" s="63"/>
      <c r="U313" s="63"/>
      <c r="V313" s="63"/>
      <c r="W313" s="63"/>
      <c r="X313" s="63"/>
      <c r="Y313" s="63"/>
      <c r="Z313" s="63"/>
      <c r="AA313" s="116"/>
      <c r="AB313" s="63"/>
      <c r="AC313" s="63"/>
      <c r="AD313" s="63"/>
      <c r="AE313" s="63"/>
      <c r="AF313" s="63"/>
      <c r="AG313" s="63"/>
      <c r="AH313" s="63"/>
      <c r="AI313" s="63"/>
      <c r="AJ313" s="116"/>
      <c r="AK313" s="63"/>
      <c r="AL313" s="118"/>
      <c r="AM313" s="63"/>
      <c r="AN313" s="119"/>
      <c r="AO313" s="120"/>
    </row>
    <row r="314" spans="1:41" x14ac:dyDescent="0.2">
      <c r="A314" s="167"/>
      <c r="B314" s="47"/>
      <c r="C314" s="47"/>
      <c r="D314" s="47"/>
      <c r="E314" s="139"/>
      <c r="F314" s="49"/>
      <c r="G314" s="63"/>
      <c r="H314" s="87"/>
      <c r="I314" s="63"/>
      <c r="J314" s="123"/>
      <c r="K314" s="87"/>
      <c r="L314" s="124"/>
      <c r="M314" s="63"/>
      <c r="N314" s="87"/>
      <c r="O314" s="63"/>
      <c r="P314" s="156"/>
      <c r="Q314" s="144"/>
      <c r="R314" s="144"/>
      <c r="S314" s="116"/>
      <c r="T314" s="63"/>
      <c r="U314" s="63"/>
      <c r="V314" s="63"/>
      <c r="W314" s="63"/>
      <c r="X314" s="63"/>
      <c r="Y314" s="63"/>
      <c r="Z314" s="63"/>
      <c r="AA314" s="116"/>
      <c r="AB314" s="63"/>
      <c r="AC314" s="63"/>
      <c r="AD314" s="63"/>
      <c r="AE314" s="63"/>
      <c r="AF314" s="63"/>
      <c r="AG314" s="63"/>
      <c r="AH314" s="63"/>
      <c r="AI314" s="63"/>
      <c r="AJ314" s="116"/>
      <c r="AK314" s="63"/>
      <c r="AL314" s="118"/>
      <c r="AM314" s="63"/>
      <c r="AN314" s="119"/>
      <c r="AO314" s="120"/>
    </row>
    <row r="315" spans="1:41" x14ac:dyDescent="0.2">
      <c r="A315" s="167"/>
      <c r="B315" s="47"/>
      <c r="C315" s="47"/>
      <c r="D315" s="47"/>
      <c r="E315" s="139"/>
      <c r="F315" s="49"/>
      <c r="G315" s="63"/>
      <c r="H315" s="87"/>
      <c r="I315" s="63"/>
      <c r="J315" s="123"/>
      <c r="K315" s="87"/>
      <c r="L315" s="124"/>
      <c r="M315" s="63"/>
      <c r="N315" s="87"/>
      <c r="O315" s="63"/>
      <c r="P315" s="156"/>
      <c r="Q315" s="144"/>
      <c r="R315" s="144"/>
      <c r="S315" s="116"/>
      <c r="T315" s="63"/>
      <c r="U315" s="63"/>
      <c r="V315" s="63"/>
      <c r="W315" s="63"/>
      <c r="X315" s="63"/>
      <c r="Y315" s="63"/>
      <c r="Z315" s="63"/>
      <c r="AA315" s="116"/>
      <c r="AB315" s="63"/>
      <c r="AC315" s="63"/>
      <c r="AD315" s="63"/>
      <c r="AE315" s="63"/>
      <c r="AF315" s="63"/>
      <c r="AG315" s="63"/>
      <c r="AH315" s="63"/>
      <c r="AI315" s="63"/>
      <c r="AJ315" s="116"/>
      <c r="AK315" s="63"/>
      <c r="AL315" s="118"/>
      <c r="AM315" s="63"/>
      <c r="AN315" s="119"/>
      <c r="AO315" s="120"/>
    </row>
    <row r="316" spans="1:41" x14ac:dyDescent="0.2">
      <c r="A316" s="167"/>
      <c r="B316" s="47"/>
      <c r="C316" s="47"/>
      <c r="D316" s="47"/>
      <c r="E316" s="139"/>
      <c r="F316" s="49"/>
      <c r="G316" s="63"/>
      <c r="H316" s="87"/>
      <c r="I316" s="63"/>
      <c r="J316" s="123"/>
      <c r="K316" s="87"/>
      <c r="L316" s="124"/>
      <c r="M316" s="63"/>
      <c r="N316" s="87"/>
      <c r="O316" s="63"/>
      <c r="P316" s="156"/>
      <c r="Q316" s="144"/>
      <c r="R316" s="144"/>
      <c r="S316" s="116"/>
      <c r="T316" s="63"/>
      <c r="U316" s="63"/>
      <c r="V316" s="63"/>
      <c r="W316" s="63"/>
      <c r="X316" s="63"/>
      <c r="Y316" s="63"/>
      <c r="Z316" s="63"/>
      <c r="AA316" s="116"/>
      <c r="AB316" s="63"/>
      <c r="AC316" s="63"/>
      <c r="AD316" s="63"/>
      <c r="AE316" s="63"/>
      <c r="AF316" s="63"/>
      <c r="AG316" s="63"/>
      <c r="AH316" s="63"/>
      <c r="AI316" s="63"/>
      <c r="AJ316" s="116"/>
      <c r="AK316" s="63"/>
      <c r="AL316" s="118"/>
      <c r="AM316" s="63"/>
      <c r="AN316" s="119"/>
      <c r="AO316" s="120"/>
    </row>
    <row r="317" spans="1:41" x14ac:dyDescent="0.2">
      <c r="A317" s="167"/>
      <c r="B317" s="47"/>
      <c r="C317" s="47"/>
      <c r="D317" s="47"/>
      <c r="E317" s="139"/>
      <c r="F317" s="49"/>
      <c r="G317" s="63"/>
      <c r="H317" s="87"/>
      <c r="I317" s="63"/>
      <c r="J317" s="123"/>
      <c r="K317" s="87"/>
      <c r="L317" s="124"/>
      <c r="M317" s="63"/>
      <c r="N317" s="87"/>
      <c r="O317" s="63"/>
      <c r="P317" s="156"/>
      <c r="Q317" s="144"/>
      <c r="R317" s="144"/>
      <c r="S317" s="116"/>
      <c r="T317" s="63"/>
      <c r="U317" s="63"/>
      <c r="V317" s="63"/>
      <c r="W317" s="63"/>
      <c r="X317" s="63"/>
      <c r="Y317" s="63"/>
      <c r="Z317" s="63"/>
      <c r="AA317" s="116"/>
      <c r="AB317" s="63"/>
      <c r="AC317" s="63"/>
      <c r="AD317" s="63"/>
      <c r="AE317" s="63"/>
      <c r="AF317" s="63"/>
      <c r="AG317" s="63"/>
      <c r="AH317" s="63"/>
      <c r="AI317" s="63"/>
      <c r="AJ317" s="116"/>
      <c r="AK317" s="63"/>
      <c r="AL317" s="118"/>
      <c r="AM317" s="63"/>
      <c r="AN317" s="119"/>
      <c r="AO317" s="120"/>
    </row>
    <row r="318" spans="1:41" x14ac:dyDescent="0.2">
      <c r="A318" s="167"/>
      <c r="B318" s="47"/>
      <c r="C318" s="47"/>
      <c r="D318" s="47"/>
      <c r="E318" s="139"/>
      <c r="F318" s="49"/>
      <c r="G318" s="63"/>
      <c r="H318" s="87"/>
      <c r="I318" s="63"/>
      <c r="J318" s="123"/>
      <c r="K318" s="87"/>
      <c r="L318" s="124"/>
      <c r="M318" s="63"/>
      <c r="N318" s="87"/>
      <c r="O318" s="63"/>
      <c r="P318" s="156"/>
      <c r="Q318" s="144"/>
      <c r="R318" s="144"/>
      <c r="S318" s="116"/>
      <c r="T318" s="63"/>
      <c r="U318" s="63"/>
      <c r="V318" s="63"/>
      <c r="W318" s="63"/>
      <c r="X318" s="63"/>
      <c r="Y318" s="63"/>
      <c r="Z318" s="63"/>
      <c r="AA318" s="116"/>
      <c r="AB318" s="63"/>
      <c r="AC318" s="63"/>
      <c r="AD318" s="63"/>
      <c r="AE318" s="63"/>
      <c r="AF318" s="63"/>
      <c r="AG318" s="63"/>
      <c r="AH318" s="63"/>
      <c r="AI318" s="63"/>
      <c r="AJ318" s="116"/>
      <c r="AK318" s="63"/>
      <c r="AL318" s="118"/>
      <c r="AM318" s="63"/>
      <c r="AN318" s="119"/>
      <c r="AO318" s="120"/>
    </row>
    <row r="319" spans="1:41" x14ac:dyDescent="0.2">
      <c r="A319" s="167"/>
      <c r="B319" s="47"/>
      <c r="C319" s="47"/>
      <c r="D319" s="47"/>
      <c r="E319" s="139"/>
      <c r="F319" s="49"/>
      <c r="G319" s="63"/>
      <c r="H319" s="87"/>
      <c r="I319" s="63"/>
      <c r="J319" s="123"/>
      <c r="K319" s="87"/>
      <c r="L319" s="124"/>
      <c r="M319" s="63"/>
      <c r="N319" s="87"/>
      <c r="O319" s="63"/>
      <c r="P319" s="156"/>
      <c r="Q319" s="144"/>
      <c r="R319" s="144"/>
      <c r="S319" s="116"/>
      <c r="T319" s="63"/>
      <c r="U319" s="63"/>
      <c r="V319" s="63"/>
      <c r="W319" s="63"/>
      <c r="X319" s="63"/>
      <c r="Y319" s="63"/>
      <c r="Z319" s="63"/>
      <c r="AA319" s="116"/>
      <c r="AB319" s="63"/>
      <c r="AC319" s="63"/>
      <c r="AD319" s="63"/>
      <c r="AE319" s="63"/>
      <c r="AF319" s="63"/>
      <c r="AG319" s="63"/>
      <c r="AH319" s="63"/>
      <c r="AI319" s="63"/>
      <c r="AJ319" s="116"/>
      <c r="AK319" s="63"/>
      <c r="AL319" s="118"/>
      <c r="AM319" s="63"/>
      <c r="AN319" s="119"/>
      <c r="AO319" s="120"/>
    </row>
    <row r="320" spans="1:41" x14ac:dyDescent="0.2">
      <c r="A320" s="167"/>
      <c r="B320" s="47"/>
      <c r="C320" s="47"/>
      <c r="D320" s="47"/>
      <c r="E320" s="139"/>
      <c r="F320" s="49"/>
      <c r="G320" s="63"/>
      <c r="H320" s="87"/>
      <c r="I320" s="63"/>
      <c r="J320" s="123"/>
      <c r="K320" s="87"/>
      <c r="L320" s="124"/>
      <c r="M320" s="63"/>
      <c r="N320" s="87"/>
      <c r="O320" s="63"/>
      <c r="P320" s="156"/>
      <c r="Q320" s="144"/>
      <c r="R320" s="144"/>
      <c r="S320" s="116"/>
      <c r="T320" s="63"/>
      <c r="U320" s="63"/>
      <c r="V320" s="63"/>
      <c r="W320" s="63"/>
      <c r="X320" s="63"/>
      <c r="Y320" s="63"/>
      <c r="Z320" s="63"/>
      <c r="AA320" s="116"/>
      <c r="AB320" s="63"/>
      <c r="AC320" s="63"/>
      <c r="AD320" s="63"/>
      <c r="AE320" s="63"/>
      <c r="AF320" s="63"/>
      <c r="AG320" s="63"/>
      <c r="AH320" s="63"/>
      <c r="AI320" s="63"/>
      <c r="AJ320" s="116"/>
      <c r="AK320" s="63"/>
      <c r="AL320" s="118"/>
      <c r="AM320" s="63"/>
      <c r="AN320" s="119"/>
      <c r="AO320" s="120"/>
    </row>
    <row r="321" spans="1:41" x14ac:dyDescent="0.2">
      <c r="A321" s="167"/>
      <c r="B321" s="47"/>
      <c r="C321" s="47"/>
      <c r="D321" s="47"/>
      <c r="E321" s="139"/>
      <c r="F321" s="49"/>
      <c r="G321" s="63"/>
      <c r="H321" s="87"/>
      <c r="I321" s="63"/>
      <c r="J321" s="123"/>
      <c r="K321" s="87"/>
      <c r="L321" s="124"/>
      <c r="M321" s="63"/>
      <c r="N321" s="87"/>
      <c r="O321" s="63"/>
      <c r="P321" s="156"/>
      <c r="Q321" s="144"/>
      <c r="R321" s="144"/>
      <c r="S321" s="116"/>
      <c r="T321" s="63"/>
      <c r="U321" s="63"/>
      <c r="V321" s="63"/>
      <c r="W321" s="63"/>
      <c r="X321" s="63"/>
      <c r="Y321" s="63"/>
      <c r="Z321" s="63"/>
      <c r="AA321" s="116"/>
      <c r="AB321" s="63"/>
      <c r="AC321" s="63"/>
      <c r="AD321" s="63"/>
      <c r="AE321" s="63"/>
      <c r="AF321" s="63"/>
      <c r="AG321" s="63"/>
      <c r="AH321" s="63"/>
      <c r="AI321" s="63"/>
      <c r="AJ321" s="116"/>
      <c r="AK321" s="63"/>
      <c r="AL321" s="118"/>
      <c r="AM321" s="63"/>
      <c r="AN321" s="119"/>
      <c r="AO321" s="120"/>
    </row>
    <row r="322" spans="1:41" x14ac:dyDescent="0.2">
      <c r="A322" s="167"/>
      <c r="B322" s="47"/>
      <c r="C322" s="47"/>
      <c r="D322" s="47"/>
      <c r="E322" s="139"/>
      <c r="F322" s="49"/>
      <c r="G322" s="63"/>
      <c r="H322" s="87"/>
      <c r="I322" s="63"/>
      <c r="J322" s="123"/>
      <c r="K322" s="87"/>
      <c r="L322" s="124"/>
      <c r="M322" s="63"/>
      <c r="N322" s="87"/>
      <c r="O322" s="63"/>
      <c r="P322" s="156"/>
      <c r="Q322" s="144"/>
      <c r="R322" s="144"/>
      <c r="S322" s="116"/>
      <c r="T322" s="63"/>
      <c r="U322" s="63"/>
      <c r="V322" s="63"/>
      <c r="W322" s="63"/>
      <c r="X322" s="63"/>
      <c r="Y322" s="63"/>
      <c r="Z322" s="63"/>
      <c r="AA322" s="116"/>
      <c r="AB322" s="63"/>
      <c r="AC322" s="63"/>
      <c r="AD322" s="63"/>
      <c r="AE322" s="63"/>
      <c r="AF322" s="63"/>
      <c r="AG322" s="63"/>
      <c r="AH322" s="63"/>
      <c r="AI322" s="63"/>
      <c r="AJ322" s="116"/>
      <c r="AK322" s="63"/>
      <c r="AL322" s="118"/>
      <c r="AM322" s="63"/>
      <c r="AN322" s="119"/>
      <c r="AO322" s="120"/>
    </row>
    <row r="323" spans="1:41" x14ac:dyDescent="0.2">
      <c r="A323" s="167"/>
      <c r="B323" s="47"/>
      <c r="C323" s="47"/>
      <c r="D323" s="47"/>
      <c r="E323" s="139"/>
      <c r="F323" s="49"/>
      <c r="G323" s="63"/>
      <c r="H323" s="87"/>
      <c r="I323" s="63"/>
      <c r="J323" s="123"/>
      <c r="K323" s="87"/>
      <c r="L323" s="124"/>
      <c r="M323" s="63"/>
      <c r="N323" s="87"/>
      <c r="O323" s="63"/>
      <c r="P323" s="156"/>
      <c r="Q323" s="144"/>
      <c r="R323" s="144"/>
      <c r="S323" s="116"/>
      <c r="T323" s="63"/>
      <c r="U323" s="63"/>
      <c r="V323" s="63"/>
      <c r="W323" s="63"/>
      <c r="X323" s="63"/>
      <c r="Y323" s="63"/>
      <c r="Z323" s="63"/>
      <c r="AA323" s="116"/>
      <c r="AB323" s="63"/>
      <c r="AC323" s="63"/>
      <c r="AD323" s="63"/>
      <c r="AE323" s="63"/>
      <c r="AF323" s="63"/>
      <c r="AG323" s="63"/>
      <c r="AH323" s="63"/>
      <c r="AI323" s="63"/>
      <c r="AJ323" s="116"/>
      <c r="AK323" s="63"/>
      <c r="AL323" s="118"/>
      <c r="AM323" s="63"/>
      <c r="AN323" s="119"/>
      <c r="AO323" s="120"/>
    </row>
    <row r="324" spans="1:41" x14ac:dyDescent="0.2">
      <c r="A324" s="167"/>
      <c r="B324" s="47"/>
      <c r="C324" s="47"/>
      <c r="D324" s="47"/>
      <c r="E324" s="139"/>
      <c r="F324" s="49"/>
      <c r="G324" s="63"/>
      <c r="H324" s="87"/>
      <c r="I324" s="63"/>
      <c r="J324" s="123"/>
      <c r="K324" s="87"/>
      <c r="L324" s="124"/>
      <c r="M324" s="63"/>
      <c r="N324" s="87"/>
      <c r="O324" s="63"/>
      <c r="P324" s="156"/>
      <c r="Q324" s="144"/>
      <c r="R324" s="144"/>
      <c r="S324" s="116"/>
      <c r="T324" s="63"/>
      <c r="U324" s="63"/>
      <c r="V324" s="63"/>
      <c r="W324" s="63"/>
      <c r="X324" s="63"/>
      <c r="Y324" s="63"/>
      <c r="Z324" s="63"/>
      <c r="AA324" s="116"/>
      <c r="AB324" s="63"/>
      <c r="AC324" s="63"/>
      <c r="AD324" s="63"/>
      <c r="AE324" s="63"/>
      <c r="AF324" s="63"/>
      <c r="AG324" s="63"/>
      <c r="AH324" s="63"/>
      <c r="AI324" s="63"/>
      <c r="AJ324" s="116"/>
      <c r="AK324" s="63"/>
      <c r="AL324" s="118"/>
      <c r="AM324" s="63"/>
      <c r="AN324" s="119"/>
      <c r="AO324" s="120"/>
    </row>
    <row r="325" spans="1:41" x14ac:dyDescent="0.2">
      <c r="A325" s="167"/>
      <c r="B325" s="47"/>
      <c r="C325" s="47"/>
      <c r="D325" s="47"/>
      <c r="E325" s="139"/>
      <c r="F325" s="49"/>
      <c r="G325" s="63"/>
      <c r="H325" s="87"/>
      <c r="I325" s="63"/>
      <c r="J325" s="123"/>
      <c r="K325" s="87"/>
      <c r="L325" s="124"/>
      <c r="M325" s="63"/>
      <c r="N325" s="87"/>
      <c r="O325" s="63"/>
      <c r="P325" s="156"/>
      <c r="Q325" s="144"/>
      <c r="R325" s="144"/>
      <c r="S325" s="116"/>
      <c r="T325" s="63"/>
      <c r="U325" s="63"/>
      <c r="V325" s="63"/>
      <c r="W325" s="63"/>
      <c r="X325" s="63"/>
      <c r="Y325" s="63"/>
      <c r="Z325" s="63"/>
      <c r="AA325" s="116"/>
      <c r="AB325" s="63"/>
      <c r="AC325" s="63"/>
      <c r="AD325" s="63"/>
      <c r="AE325" s="63"/>
      <c r="AF325" s="63"/>
      <c r="AG325" s="63"/>
      <c r="AH325" s="63"/>
      <c r="AI325" s="63"/>
      <c r="AJ325" s="116"/>
      <c r="AK325" s="63"/>
      <c r="AL325" s="118"/>
      <c r="AM325" s="63"/>
      <c r="AN325" s="119"/>
      <c r="AO325" s="120"/>
    </row>
    <row r="326" spans="1:41" x14ac:dyDescent="0.2">
      <c r="A326" s="167"/>
      <c r="B326" s="47"/>
      <c r="C326" s="47"/>
      <c r="D326" s="47"/>
      <c r="E326" s="139"/>
      <c r="F326" s="49"/>
      <c r="G326" s="63"/>
      <c r="H326" s="87"/>
      <c r="I326" s="63"/>
      <c r="J326" s="123"/>
      <c r="K326" s="87"/>
      <c r="L326" s="124"/>
      <c r="M326" s="63"/>
      <c r="N326" s="87"/>
      <c r="O326" s="63"/>
      <c r="P326" s="156"/>
      <c r="Q326" s="144"/>
      <c r="R326" s="144"/>
      <c r="S326" s="116"/>
      <c r="T326" s="63"/>
      <c r="U326" s="63"/>
      <c r="V326" s="63"/>
      <c r="W326" s="63"/>
      <c r="X326" s="63"/>
      <c r="Y326" s="63"/>
      <c r="Z326" s="63"/>
      <c r="AA326" s="116"/>
      <c r="AB326" s="63"/>
      <c r="AC326" s="63"/>
      <c r="AD326" s="63"/>
      <c r="AE326" s="63"/>
      <c r="AF326" s="63"/>
      <c r="AG326" s="63"/>
      <c r="AH326" s="63"/>
      <c r="AI326" s="63"/>
      <c r="AJ326" s="116"/>
      <c r="AK326" s="63"/>
      <c r="AL326" s="118"/>
      <c r="AM326" s="63"/>
      <c r="AN326" s="119"/>
      <c r="AO326" s="120"/>
    </row>
    <row r="327" spans="1:41" x14ac:dyDescent="0.2">
      <c r="A327" s="167"/>
      <c r="B327" s="47"/>
      <c r="C327" s="47"/>
      <c r="D327" s="47"/>
      <c r="E327" s="139"/>
      <c r="F327" s="49"/>
      <c r="G327" s="63"/>
      <c r="H327" s="87"/>
      <c r="I327" s="63"/>
      <c r="J327" s="123"/>
      <c r="K327" s="87"/>
      <c r="L327" s="124"/>
      <c r="M327" s="63"/>
      <c r="N327" s="87"/>
      <c r="O327" s="63"/>
      <c r="P327" s="156"/>
      <c r="Q327" s="144"/>
      <c r="R327" s="144"/>
      <c r="S327" s="116"/>
      <c r="T327" s="63"/>
      <c r="U327" s="63"/>
      <c r="V327" s="63"/>
      <c r="W327" s="63"/>
      <c r="X327" s="63"/>
      <c r="Y327" s="63"/>
      <c r="Z327" s="63"/>
      <c r="AA327" s="116"/>
      <c r="AB327" s="63"/>
      <c r="AC327" s="63"/>
      <c r="AD327" s="63"/>
      <c r="AE327" s="63"/>
      <c r="AF327" s="63"/>
      <c r="AG327" s="63"/>
      <c r="AH327" s="63"/>
      <c r="AI327" s="63"/>
      <c r="AJ327" s="116"/>
      <c r="AK327" s="63"/>
      <c r="AL327" s="118"/>
      <c r="AM327" s="63"/>
      <c r="AN327" s="119"/>
      <c r="AO327" s="120"/>
    </row>
    <row r="328" spans="1:41" x14ac:dyDescent="0.2">
      <c r="A328" s="167"/>
      <c r="B328" s="47"/>
      <c r="C328" s="47"/>
      <c r="D328" s="47"/>
      <c r="E328" s="139"/>
      <c r="F328" s="49"/>
      <c r="G328" s="63"/>
      <c r="H328" s="87"/>
      <c r="I328" s="63"/>
      <c r="J328" s="123"/>
      <c r="K328" s="87"/>
      <c r="L328" s="124"/>
      <c r="M328" s="63"/>
      <c r="N328" s="87"/>
      <c r="O328" s="63"/>
      <c r="P328" s="156"/>
      <c r="Q328" s="144"/>
      <c r="R328" s="144"/>
      <c r="S328" s="116"/>
      <c r="T328" s="63"/>
      <c r="U328" s="63"/>
      <c r="V328" s="63"/>
      <c r="W328" s="63"/>
      <c r="X328" s="63"/>
      <c r="Y328" s="63"/>
      <c r="Z328" s="63"/>
      <c r="AA328" s="116"/>
      <c r="AB328" s="63"/>
      <c r="AC328" s="63"/>
      <c r="AD328" s="63"/>
      <c r="AE328" s="63"/>
      <c r="AF328" s="63"/>
      <c r="AG328" s="63"/>
      <c r="AH328" s="63"/>
      <c r="AI328" s="63"/>
      <c r="AJ328" s="116"/>
      <c r="AK328" s="63"/>
      <c r="AL328" s="118"/>
      <c r="AM328" s="63"/>
      <c r="AN328" s="119"/>
      <c r="AO328" s="120"/>
    </row>
    <row r="329" spans="1:41" x14ac:dyDescent="0.2">
      <c r="A329" s="167"/>
      <c r="B329" s="47"/>
      <c r="C329" s="47"/>
      <c r="D329" s="47"/>
      <c r="E329" s="139"/>
      <c r="F329" s="49"/>
      <c r="G329" s="63"/>
      <c r="H329" s="87"/>
      <c r="I329" s="63"/>
      <c r="J329" s="123"/>
      <c r="K329" s="87"/>
      <c r="L329" s="124"/>
      <c r="M329" s="63"/>
      <c r="N329" s="87"/>
      <c r="O329" s="63"/>
      <c r="P329" s="156"/>
      <c r="Q329" s="144"/>
      <c r="R329" s="144"/>
      <c r="S329" s="116"/>
      <c r="T329" s="63"/>
      <c r="U329" s="63"/>
      <c r="V329" s="63"/>
      <c r="W329" s="63"/>
      <c r="X329" s="63"/>
      <c r="Y329" s="63"/>
      <c r="Z329" s="63"/>
      <c r="AA329" s="116"/>
      <c r="AB329" s="63"/>
      <c r="AC329" s="63"/>
      <c r="AD329" s="63"/>
      <c r="AE329" s="63"/>
      <c r="AF329" s="63"/>
      <c r="AG329" s="63"/>
      <c r="AH329" s="63"/>
      <c r="AI329" s="63"/>
      <c r="AJ329" s="116"/>
      <c r="AK329" s="63"/>
      <c r="AL329" s="118"/>
      <c r="AM329" s="63"/>
      <c r="AN329" s="119"/>
      <c r="AO329" s="120"/>
    </row>
    <row r="330" spans="1:41" x14ac:dyDescent="0.2">
      <c r="A330" s="162"/>
      <c r="B330" s="47"/>
      <c r="C330" s="47"/>
      <c r="D330" s="47"/>
      <c r="E330" s="139"/>
      <c r="F330" s="49"/>
      <c r="G330" s="63"/>
      <c r="H330" s="87"/>
      <c r="I330" s="63"/>
      <c r="J330" s="123"/>
      <c r="K330" s="87"/>
      <c r="L330" s="124"/>
      <c r="M330" s="63"/>
      <c r="N330" s="87"/>
      <c r="O330" s="63"/>
      <c r="P330" s="156"/>
      <c r="Q330" s="144"/>
      <c r="R330" s="144"/>
      <c r="S330" s="116"/>
      <c r="T330" s="63"/>
      <c r="U330" s="63"/>
      <c r="V330" s="63"/>
      <c r="W330" s="63"/>
      <c r="X330" s="63"/>
      <c r="Y330" s="63"/>
      <c r="Z330" s="63"/>
      <c r="AA330" s="116"/>
      <c r="AB330" s="63"/>
      <c r="AC330" s="63"/>
      <c r="AD330" s="63"/>
      <c r="AE330" s="63"/>
      <c r="AF330" s="63"/>
      <c r="AG330" s="63"/>
      <c r="AH330" s="63"/>
      <c r="AI330" s="63"/>
      <c r="AJ330" s="116"/>
      <c r="AK330" s="63"/>
      <c r="AL330" s="118"/>
      <c r="AM330" s="63"/>
      <c r="AN330" s="119"/>
      <c r="AO330" s="120"/>
    </row>
    <row r="331" spans="1:41" x14ac:dyDescent="0.2">
      <c r="A331" s="162"/>
      <c r="B331" s="47"/>
      <c r="C331" s="47"/>
      <c r="D331" s="47"/>
      <c r="E331" s="139"/>
      <c r="F331" s="49"/>
      <c r="G331" s="63"/>
      <c r="H331" s="87"/>
      <c r="I331" s="63"/>
      <c r="J331" s="123"/>
      <c r="K331" s="87"/>
      <c r="L331" s="124"/>
      <c r="M331" s="63"/>
      <c r="N331" s="87"/>
      <c r="O331" s="63"/>
      <c r="P331" s="156"/>
      <c r="Q331" s="144"/>
      <c r="R331" s="144"/>
      <c r="S331" s="116"/>
      <c r="T331" s="63"/>
      <c r="U331" s="63"/>
      <c r="V331" s="63"/>
      <c r="W331" s="63"/>
      <c r="X331" s="63"/>
      <c r="Y331" s="63"/>
      <c r="Z331" s="63"/>
      <c r="AA331" s="116"/>
      <c r="AB331" s="63"/>
      <c r="AC331" s="63"/>
      <c r="AD331" s="63"/>
      <c r="AE331" s="63"/>
      <c r="AF331" s="63"/>
      <c r="AG331" s="63"/>
      <c r="AH331" s="63"/>
      <c r="AI331" s="63"/>
      <c r="AJ331" s="116"/>
      <c r="AK331" s="63"/>
      <c r="AL331" s="118"/>
      <c r="AM331" s="63"/>
      <c r="AN331" s="119"/>
      <c r="AO331" s="120"/>
    </row>
    <row r="332" spans="1:41" x14ac:dyDescent="0.2">
      <c r="A332" s="162"/>
      <c r="B332" s="47"/>
      <c r="C332" s="47"/>
      <c r="D332" s="47"/>
      <c r="E332" s="139"/>
      <c r="F332" s="49"/>
      <c r="G332" s="63"/>
      <c r="H332" s="87"/>
      <c r="I332" s="63"/>
      <c r="J332" s="123"/>
      <c r="K332" s="87"/>
      <c r="L332" s="124"/>
      <c r="M332" s="63"/>
      <c r="N332" s="87"/>
      <c r="O332" s="63"/>
      <c r="P332" s="156"/>
      <c r="Q332" s="144"/>
      <c r="R332" s="144"/>
      <c r="S332" s="116"/>
      <c r="T332" s="63"/>
      <c r="U332" s="63"/>
      <c r="V332" s="63"/>
      <c r="W332" s="63"/>
      <c r="X332" s="63"/>
      <c r="Y332" s="63"/>
      <c r="Z332" s="63"/>
      <c r="AA332" s="116"/>
      <c r="AB332" s="63"/>
      <c r="AC332" s="63"/>
      <c r="AD332" s="63"/>
      <c r="AE332" s="63"/>
      <c r="AF332" s="63"/>
      <c r="AG332" s="63"/>
      <c r="AH332" s="63"/>
      <c r="AI332" s="63"/>
      <c r="AJ332" s="116"/>
      <c r="AK332" s="63"/>
      <c r="AL332" s="118"/>
      <c r="AM332" s="63"/>
      <c r="AN332" s="119"/>
      <c r="AO332" s="120"/>
    </row>
    <row r="333" spans="1:41" x14ac:dyDescent="0.2">
      <c r="A333" s="162"/>
      <c r="B333" s="47"/>
      <c r="C333" s="47"/>
      <c r="D333" s="47"/>
      <c r="E333" s="139"/>
      <c r="F333" s="49"/>
      <c r="G333" s="63"/>
      <c r="H333" s="87"/>
      <c r="I333" s="63"/>
      <c r="J333" s="123"/>
      <c r="K333" s="87"/>
      <c r="L333" s="124"/>
      <c r="M333" s="63"/>
      <c r="N333" s="87"/>
      <c r="O333" s="63"/>
      <c r="P333" s="156"/>
      <c r="Q333" s="144"/>
      <c r="R333" s="144"/>
      <c r="S333" s="116"/>
      <c r="T333" s="63"/>
      <c r="U333" s="63"/>
      <c r="V333" s="63"/>
      <c r="W333" s="63"/>
      <c r="X333" s="63"/>
      <c r="Y333" s="63"/>
      <c r="Z333" s="63"/>
      <c r="AA333" s="116"/>
      <c r="AB333" s="63"/>
      <c r="AC333" s="63"/>
      <c r="AD333" s="63"/>
      <c r="AE333" s="63"/>
      <c r="AF333" s="63"/>
      <c r="AG333" s="63"/>
      <c r="AH333" s="63"/>
      <c r="AI333" s="63"/>
      <c r="AJ333" s="116"/>
      <c r="AK333" s="63"/>
      <c r="AL333" s="118"/>
      <c r="AM333" s="63"/>
      <c r="AN333" s="119"/>
      <c r="AO333" s="120"/>
    </row>
    <row r="334" spans="1:41" x14ac:dyDescent="0.2">
      <c r="A334" s="162"/>
      <c r="B334" s="47"/>
      <c r="C334" s="47"/>
      <c r="D334" s="47"/>
      <c r="E334" s="139"/>
      <c r="F334" s="49"/>
      <c r="G334" s="63"/>
      <c r="H334" s="87"/>
      <c r="I334" s="63"/>
      <c r="J334" s="123"/>
      <c r="K334" s="87"/>
      <c r="L334" s="124"/>
      <c r="M334" s="63"/>
      <c r="N334" s="87"/>
      <c r="O334" s="63"/>
      <c r="P334" s="156"/>
      <c r="Q334" s="144"/>
      <c r="R334" s="144"/>
      <c r="S334" s="116"/>
      <c r="T334" s="63"/>
      <c r="U334" s="63"/>
      <c r="V334" s="63"/>
      <c r="W334" s="63"/>
      <c r="X334" s="63"/>
      <c r="Y334" s="63"/>
      <c r="Z334" s="63"/>
      <c r="AA334" s="116"/>
      <c r="AB334" s="63"/>
      <c r="AC334" s="63"/>
      <c r="AD334" s="63"/>
      <c r="AE334" s="63"/>
      <c r="AF334" s="63"/>
      <c r="AG334" s="63"/>
      <c r="AH334" s="63"/>
      <c r="AI334" s="63"/>
      <c r="AJ334" s="116"/>
      <c r="AK334" s="63"/>
      <c r="AL334" s="118"/>
      <c r="AM334" s="63"/>
      <c r="AN334" s="119"/>
      <c r="AO334" s="120"/>
    </row>
    <row r="335" spans="1:41" x14ac:dyDescent="0.2">
      <c r="A335" s="162"/>
      <c r="B335" s="47"/>
      <c r="C335" s="47"/>
      <c r="D335" s="47"/>
      <c r="E335" s="139"/>
      <c r="F335" s="49"/>
      <c r="G335" s="63"/>
      <c r="H335" s="87"/>
      <c r="I335" s="63"/>
      <c r="J335" s="123"/>
      <c r="K335" s="87"/>
      <c r="L335" s="124"/>
      <c r="M335" s="63"/>
      <c r="N335" s="87"/>
      <c r="O335" s="63"/>
      <c r="P335" s="156"/>
      <c r="Q335" s="144"/>
      <c r="R335" s="144"/>
      <c r="S335" s="116"/>
      <c r="T335" s="63"/>
      <c r="U335" s="63"/>
      <c r="V335" s="63"/>
      <c r="W335" s="63"/>
      <c r="X335" s="63"/>
      <c r="Y335" s="63"/>
      <c r="Z335" s="63"/>
      <c r="AA335" s="116"/>
      <c r="AB335" s="63"/>
      <c r="AC335" s="63"/>
      <c r="AD335" s="63"/>
      <c r="AE335" s="63"/>
      <c r="AF335" s="63"/>
      <c r="AG335" s="63"/>
      <c r="AH335" s="63"/>
      <c r="AI335" s="63"/>
      <c r="AJ335" s="116"/>
      <c r="AK335" s="63"/>
      <c r="AL335" s="118"/>
      <c r="AM335" s="63"/>
      <c r="AN335" s="119"/>
      <c r="AO335" s="120"/>
    </row>
    <row r="336" spans="1:41" x14ac:dyDescent="0.2">
      <c r="A336" s="162"/>
      <c r="B336" s="47"/>
      <c r="C336" s="47"/>
      <c r="D336" s="47"/>
      <c r="E336" s="139"/>
      <c r="F336" s="49"/>
      <c r="G336" s="63"/>
      <c r="H336" s="87"/>
      <c r="I336" s="63"/>
      <c r="J336" s="123"/>
      <c r="K336" s="87"/>
      <c r="L336" s="124"/>
      <c r="M336" s="63"/>
      <c r="N336" s="87"/>
      <c r="O336" s="63"/>
      <c r="P336" s="156"/>
      <c r="Q336" s="144"/>
      <c r="R336" s="144"/>
      <c r="S336" s="116"/>
      <c r="T336" s="63"/>
      <c r="U336" s="63"/>
      <c r="V336" s="63"/>
      <c r="W336" s="63"/>
      <c r="X336" s="63"/>
      <c r="Y336" s="63"/>
      <c r="Z336" s="63"/>
      <c r="AA336" s="116"/>
      <c r="AB336" s="63"/>
      <c r="AC336" s="63"/>
      <c r="AD336" s="63"/>
      <c r="AE336" s="63"/>
      <c r="AF336" s="63"/>
      <c r="AG336" s="63"/>
      <c r="AH336" s="63"/>
      <c r="AI336" s="63"/>
      <c r="AJ336" s="116"/>
      <c r="AK336" s="63"/>
      <c r="AL336" s="118"/>
      <c r="AM336" s="63"/>
      <c r="AN336" s="119"/>
      <c r="AO336" s="120"/>
    </row>
    <row r="337" spans="1:41" x14ac:dyDescent="0.2">
      <c r="A337" s="162"/>
      <c r="B337" s="47"/>
      <c r="C337" s="47"/>
      <c r="D337" s="47"/>
      <c r="E337" s="139"/>
      <c r="F337" s="49"/>
      <c r="G337" s="63"/>
      <c r="H337" s="87"/>
      <c r="I337" s="63"/>
      <c r="J337" s="123"/>
      <c r="K337" s="87"/>
      <c r="L337" s="124"/>
      <c r="M337" s="63"/>
      <c r="N337" s="87"/>
      <c r="O337" s="63"/>
      <c r="P337" s="156"/>
      <c r="Q337" s="144"/>
      <c r="R337" s="144"/>
      <c r="S337" s="116"/>
      <c r="T337" s="63"/>
      <c r="U337" s="63"/>
      <c r="V337" s="63"/>
      <c r="W337" s="63"/>
      <c r="X337" s="63"/>
      <c r="Y337" s="63"/>
      <c r="Z337" s="63"/>
      <c r="AA337" s="116"/>
      <c r="AB337" s="63"/>
      <c r="AC337" s="63"/>
      <c r="AD337" s="63"/>
      <c r="AE337" s="63"/>
      <c r="AF337" s="63"/>
      <c r="AG337" s="63"/>
      <c r="AH337" s="63"/>
      <c r="AI337" s="63"/>
      <c r="AJ337" s="116"/>
      <c r="AK337" s="63"/>
      <c r="AL337" s="118"/>
      <c r="AM337" s="63"/>
      <c r="AN337" s="119"/>
      <c r="AO337" s="120"/>
    </row>
    <row r="338" spans="1:41" x14ac:dyDescent="0.2">
      <c r="A338" s="162"/>
      <c r="B338" s="47"/>
      <c r="C338" s="47"/>
      <c r="D338" s="47"/>
      <c r="E338" s="139"/>
      <c r="F338" s="49"/>
      <c r="G338" s="63"/>
      <c r="H338" s="87"/>
      <c r="I338" s="63"/>
      <c r="J338" s="123"/>
      <c r="K338" s="87"/>
      <c r="L338" s="124"/>
      <c r="M338" s="63"/>
      <c r="N338" s="87"/>
      <c r="O338" s="63"/>
      <c r="P338" s="156"/>
      <c r="Q338" s="144"/>
      <c r="R338" s="144"/>
      <c r="S338" s="116"/>
      <c r="T338" s="63"/>
      <c r="U338" s="63"/>
      <c r="V338" s="63"/>
      <c r="W338" s="63"/>
      <c r="X338" s="63"/>
      <c r="Y338" s="63"/>
      <c r="Z338" s="63"/>
      <c r="AA338" s="116"/>
      <c r="AB338" s="63"/>
      <c r="AC338" s="63"/>
      <c r="AD338" s="63"/>
      <c r="AE338" s="63"/>
      <c r="AF338" s="63"/>
      <c r="AG338" s="63"/>
      <c r="AH338" s="63"/>
      <c r="AI338" s="63"/>
      <c r="AJ338" s="116"/>
      <c r="AK338" s="63"/>
      <c r="AL338" s="118"/>
      <c r="AM338" s="63"/>
      <c r="AN338" s="119"/>
      <c r="AO338" s="120"/>
    </row>
    <row r="339" spans="1:41" x14ac:dyDescent="0.2">
      <c r="A339" s="162"/>
      <c r="B339" s="47"/>
      <c r="C339" s="47"/>
      <c r="D339" s="47"/>
      <c r="E339" s="139"/>
      <c r="F339" s="49"/>
      <c r="G339" s="63"/>
      <c r="H339" s="87"/>
      <c r="I339" s="63"/>
      <c r="J339" s="123"/>
      <c r="K339" s="87"/>
      <c r="L339" s="124"/>
      <c r="M339" s="63"/>
      <c r="N339" s="87"/>
      <c r="O339" s="63"/>
      <c r="P339" s="156"/>
      <c r="Q339" s="144"/>
      <c r="R339" s="144"/>
      <c r="S339" s="116"/>
      <c r="T339" s="63"/>
      <c r="U339" s="63"/>
      <c r="V339" s="63"/>
      <c r="W339" s="63"/>
      <c r="X339" s="63"/>
      <c r="Y339" s="63"/>
      <c r="Z339" s="63"/>
      <c r="AA339" s="116"/>
      <c r="AB339" s="63"/>
      <c r="AC339" s="63"/>
      <c r="AD339" s="63"/>
      <c r="AE339" s="63"/>
      <c r="AF339" s="63"/>
      <c r="AG339" s="63"/>
      <c r="AH339" s="63"/>
      <c r="AI339" s="63"/>
      <c r="AJ339" s="116"/>
      <c r="AK339" s="63"/>
      <c r="AL339" s="118"/>
      <c r="AM339" s="63"/>
      <c r="AN339" s="119"/>
      <c r="AO339" s="120"/>
    </row>
    <row r="340" spans="1:41" x14ac:dyDescent="0.2">
      <c r="A340" s="162"/>
      <c r="B340" s="47"/>
      <c r="C340" s="47"/>
      <c r="D340" s="47"/>
      <c r="E340" s="139"/>
      <c r="F340" s="49"/>
      <c r="G340" s="63"/>
      <c r="H340" s="87"/>
      <c r="I340" s="63"/>
      <c r="J340" s="123"/>
      <c r="K340" s="87"/>
      <c r="L340" s="124"/>
      <c r="M340" s="63"/>
      <c r="N340" s="87"/>
      <c r="O340" s="63"/>
      <c r="P340" s="156"/>
      <c r="Q340" s="144"/>
      <c r="R340" s="144"/>
      <c r="S340" s="116"/>
      <c r="T340" s="63"/>
      <c r="U340" s="63"/>
      <c r="V340" s="63"/>
      <c r="W340" s="63"/>
      <c r="X340" s="63"/>
      <c r="Y340" s="63"/>
      <c r="Z340" s="63"/>
      <c r="AA340" s="116"/>
      <c r="AB340" s="63"/>
      <c r="AC340" s="63"/>
      <c r="AD340" s="63"/>
      <c r="AE340" s="63"/>
      <c r="AF340" s="63"/>
      <c r="AG340" s="63"/>
      <c r="AH340" s="63"/>
      <c r="AI340" s="63"/>
      <c r="AJ340" s="116"/>
      <c r="AK340" s="63"/>
      <c r="AL340" s="118"/>
      <c r="AM340" s="63"/>
      <c r="AN340" s="119"/>
      <c r="AO340" s="120"/>
    </row>
    <row r="341" spans="1:41" x14ac:dyDescent="0.2">
      <c r="A341" s="162"/>
      <c r="B341" s="47"/>
      <c r="C341" s="47"/>
      <c r="D341" s="47"/>
      <c r="E341" s="139"/>
      <c r="F341" s="49"/>
      <c r="G341" s="63"/>
      <c r="H341" s="87"/>
      <c r="I341" s="63"/>
      <c r="J341" s="123"/>
      <c r="K341" s="87"/>
      <c r="L341" s="124"/>
      <c r="M341" s="63"/>
      <c r="N341" s="87"/>
      <c r="O341" s="63"/>
      <c r="P341" s="156"/>
      <c r="Q341" s="144"/>
      <c r="R341" s="144"/>
      <c r="S341" s="116"/>
      <c r="T341" s="63"/>
      <c r="U341" s="63"/>
      <c r="V341" s="63"/>
      <c r="W341" s="63"/>
      <c r="X341" s="63"/>
      <c r="Y341" s="63"/>
      <c r="Z341" s="63"/>
      <c r="AA341" s="116"/>
      <c r="AB341" s="63"/>
      <c r="AC341" s="63"/>
      <c r="AD341" s="63"/>
      <c r="AE341" s="63"/>
      <c r="AF341" s="63"/>
      <c r="AG341" s="63"/>
      <c r="AH341" s="63"/>
      <c r="AI341" s="63"/>
      <c r="AJ341" s="116"/>
      <c r="AK341" s="63"/>
      <c r="AL341" s="118"/>
      <c r="AM341" s="63"/>
      <c r="AN341" s="119"/>
      <c r="AO341" s="120"/>
    </row>
    <row r="342" spans="1:41" x14ac:dyDescent="0.2">
      <c r="A342" s="162"/>
      <c r="B342" s="47"/>
      <c r="C342" s="47"/>
      <c r="D342" s="47"/>
      <c r="E342" s="139"/>
      <c r="F342" s="49"/>
      <c r="G342" s="63"/>
      <c r="H342" s="87"/>
      <c r="I342" s="63"/>
      <c r="J342" s="123"/>
      <c r="K342" s="87"/>
      <c r="L342" s="124"/>
      <c r="M342" s="63"/>
      <c r="N342" s="87"/>
      <c r="O342" s="63"/>
      <c r="P342" s="156"/>
      <c r="Q342" s="144"/>
      <c r="R342" s="144"/>
      <c r="S342" s="116"/>
      <c r="T342" s="63"/>
      <c r="U342" s="63"/>
      <c r="V342" s="63"/>
      <c r="W342" s="63"/>
      <c r="X342" s="63"/>
      <c r="Y342" s="63"/>
      <c r="Z342" s="63"/>
      <c r="AA342" s="116"/>
      <c r="AB342" s="63"/>
      <c r="AC342" s="63"/>
      <c r="AD342" s="63"/>
      <c r="AE342" s="63"/>
      <c r="AF342" s="63"/>
      <c r="AG342" s="63"/>
      <c r="AH342" s="63"/>
      <c r="AI342" s="63"/>
      <c r="AJ342" s="116"/>
      <c r="AK342" s="63"/>
      <c r="AL342" s="118"/>
      <c r="AM342" s="63"/>
      <c r="AN342" s="119"/>
      <c r="AO342" s="120"/>
    </row>
    <row r="343" spans="1:41" x14ac:dyDescent="0.2">
      <c r="A343" s="162"/>
      <c r="B343" s="47"/>
      <c r="C343" s="47"/>
      <c r="D343" s="47"/>
      <c r="E343" s="139"/>
      <c r="F343" s="49"/>
      <c r="G343" s="63"/>
      <c r="H343" s="87"/>
      <c r="I343" s="63"/>
      <c r="J343" s="123"/>
      <c r="K343" s="87"/>
      <c r="L343" s="124"/>
      <c r="M343" s="63"/>
      <c r="N343" s="87"/>
      <c r="O343" s="63"/>
      <c r="P343" s="156"/>
      <c r="Q343" s="144"/>
      <c r="R343" s="144"/>
      <c r="S343" s="116"/>
      <c r="T343" s="63"/>
      <c r="U343" s="63"/>
      <c r="V343" s="63"/>
      <c r="W343" s="63"/>
      <c r="X343" s="63"/>
      <c r="Y343" s="63"/>
      <c r="Z343" s="63"/>
      <c r="AA343" s="116"/>
      <c r="AB343" s="63"/>
      <c r="AC343" s="63"/>
      <c r="AD343" s="63"/>
      <c r="AE343" s="63"/>
      <c r="AF343" s="63"/>
      <c r="AG343" s="63"/>
      <c r="AH343" s="63"/>
      <c r="AI343" s="63"/>
      <c r="AJ343" s="116"/>
      <c r="AK343" s="63"/>
      <c r="AL343" s="118"/>
      <c r="AM343" s="63"/>
      <c r="AN343" s="119"/>
      <c r="AO343" s="120"/>
    </row>
    <row r="344" spans="1:41" x14ac:dyDescent="0.2">
      <c r="A344" s="162"/>
      <c r="B344" s="47"/>
      <c r="C344" s="47"/>
      <c r="D344" s="47"/>
      <c r="E344" s="139"/>
      <c r="F344" s="49"/>
      <c r="G344" s="63"/>
      <c r="H344" s="87"/>
      <c r="I344" s="63"/>
      <c r="J344" s="123"/>
      <c r="K344" s="87"/>
      <c r="L344" s="124"/>
      <c r="M344" s="63"/>
      <c r="N344" s="87"/>
      <c r="O344" s="63"/>
      <c r="P344" s="156"/>
      <c r="Q344" s="144"/>
      <c r="R344" s="144"/>
      <c r="S344" s="116"/>
      <c r="T344" s="63"/>
      <c r="U344" s="63"/>
      <c r="V344" s="63"/>
      <c r="W344" s="63"/>
      <c r="X344" s="63"/>
      <c r="Y344" s="63"/>
      <c r="Z344" s="63"/>
      <c r="AA344" s="116"/>
      <c r="AB344" s="63"/>
      <c r="AC344" s="63"/>
      <c r="AD344" s="63"/>
      <c r="AE344" s="63"/>
      <c r="AF344" s="63"/>
      <c r="AG344" s="63"/>
      <c r="AH344" s="63"/>
      <c r="AI344" s="63"/>
      <c r="AJ344" s="116"/>
      <c r="AK344" s="63"/>
      <c r="AL344" s="118"/>
      <c r="AM344" s="63"/>
      <c r="AN344" s="119"/>
      <c r="AO344" s="120"/>
    </row>
    <row r="345" spans="1:41" x14ac:dyDescent="0.2">
      <c r="A345" s="162"/>
      <c r="B345" s="47"/>
      <c r="C345" s="47"/>
      <c r="D345" s="47"/>
      <c r="E345" s="139"/>
      <c r="F345" s="49"/>
      <c r="G345" s="63"/>
      <c r="H345" s="87"/>
      <c r="I345" s="63"/>
      <c r="J345" s="123"/>
      <c r="K345" s="87"/>
      <c r="L345" s="124"/>
      <c r="M345" s="63"/>
      <c r="N345" s="87"/>
      <c r="O345" s="63"/>
      <c r="P345" s="156"/>
      <c r="Q345" s="144"/>
      <c r="R345" s="144"/>
      <c r="S345" s="116"/>
      <c r="T345" s="63"/>
      <c r="U345" s="63"/>
      <c r="V345" s="63"/>
      <c r="W345" s="63"/>
      <c r="X345" s="63"/>
      <c r="Y345" s="63"/>
      <c r="Z345" s="63"/>
      <c r="AA345" s="116"/>
      <c r="AB345" s="63"/>
      <c r="AC345" s="63"/>
      <c r="AD345" s="63"/>
      <c r="AE345" s="63"/>
      <c r="AF345" s="63"/>
      <c r="AG345" s="63"/>
      <c r="AH345" s="63"/>
      <c r="AI345" s="63"/>
      <c r="AJ345" s="116"/>
      <c r="AK345" s="63"/>
      <c r="AL345" s="118"/>
      <c r="AM345" s="63"/>
      <c r="AN345" s="119"/>
      <c r="AO345" s="120"/>
    </row>
    <row r="346" spans="1:41" x14ac:dyDescent="0.2">
      <c r="A346" s="162"/>
      <c r="B346" s="47"/>
      <c r="C346" s="47"/>
      <c r="D346" s="47"/>
      <c r="E346" s="139"/>
      <c r="F346" s="49"/>
      <c r="G346" s="63"/>
      <c r="H346" s="87"/>
      <c r="I346" s="63"/>
      <c r="J346" s="123"/>
      <c r="K346" s="87"/>
      <c r="L346" s="124"/>
      <c r="M346" s="63"/>
      <c r="N346" s="87"/>
      <c r="O346" s="63"/>
      <c r="P346" s="156"/>
      <c r="Q346" s="144"/>
      <c r="R346" s="144"/>
      <c r="S346" s="116"/>
      <c r="T346" s="63"/>
      <c r="U346" s="63"/>
      <c r="V346" s="63"/>
      <c r="W346" s="63"/>
      <c r="X346" s="63"/>
      <c r="Y346" s="63"/>
      <c r="Z346" s="63"/>
      <c r="AA346" s="116"/>
      <c r="AB346" s="63"/>
      <c r="AC346" s="63"/>
      <c r="AD346" s="63"/>
      <c r="AE346" s="63"/>
      <c r="AF346" s="63"/>
      <c r="AG346" s="63"/>
      <c r="AH346" s="63"/>
      <c r="AI346" s="63"/>
      <c r="AJ346" s="116"/>
      <c r="AK346" s="63"/>
      <c r="AL346" s="118"/>
      <c r="AM346" s="63"/>
      <c r="AN346" s="119"/>
      <c r="AO346" s="120"/>
    </row>
    <row r="347" spans="1:41" x14ac:dyDescent="0.2">
      <c r="A347" s="162"/>
      <c r="B347" s="47"/>
      <c r="C347" s="47"/>
      <c r="D347" s="47"/>
      <c r="E347" s="139"/>
      <c r="F347" s="49"/>
      <c r="G347" s="63"/>
      <c r="H347" s="87"/>
      <c r="I347" s="63"/>
      <c r="J347" s="123"/>
      <c r="K347" s="87"/>
      <c r="L347" s="124"/>
      <c r="M347" s="63"/>
      <c r="N347" s="87"/>
      <c r="O347" s="63"/>
      <c r="P347" s="156"/>
      <c r="Q347" s="144"/>
      <c r="R347" s="144"/>
      <c r="S347" s="116"/>
      <c r="T347" s="63"/>
      <c r="U347" s="63"/>
      <c r="V347" s="63"/>
      <c r="W347" s="63"/>
      <c r="X347" s="63"/>
      <c r="Y347" s="63"/>
      <c r="Z347" s="63"/>
      <c r="AA347" s="116"/>
      <c r="AB347" s="63"/>
      <c r="AC347" s="63"/>
      <c r="AD347" s="63"/>
      <c r="AE347" s="63"/>
      <c r="AF347" s="63"/>
      <c r="AG347" s="63"/>
      <c r="AH347" s="63"/>
      <c r="AI347" s="63"/>
      <c r="AJ347" s="116"/>
      <c r="AK347" s="63"/>
      <c r="AL347" s="118"/>
      <c r="AM347" s="63"/>
      <c r="AN347" s="119"/>
      <c r="AO347" s="120"/>
    </row>
    <row r="348" spans="1:41" x14ac:dyDescent="0.2">
      <c r="A348" s="162"/>
      <c r="B348" s="47"/>
      <c r="C348" s="47"/>
      <c r="D348" s="47"/>
      <c r="E348" s="139"/>
      <c r="F348" s="49"/>
      <c r="G348" s="63"/>
      <c r="H348" s="87"/>
      <c r="I348" s="63"/>
      <c r="J348" s="123"/>
      <c r="K348" s="87"/>
      <c r="L348" s="124"/>
      <c r="M348" s="63"/>
      <c r="N348" s="87"/>
      <c r="O348" s="63"/>
      <c r="P348" s="156"/>
      <c r="Q348" s="144"/>
      <c r="R348" s="144"/>
      <c r="S348" s="116"/>
      <c r="T348" s="63"/>
      <c r="U348" s="63"/>
      <c r="V348" s="63"/>
      <c r="W348" s="63"/>
      <c r="X348" s="63"/>
      <c r="Y348" s="63"/>
      <c r="Z348" s="63"/>
      <c r="AA348" s="116"/>
      <c r="AB348" s="63"/>
      <c r="AC348" s="63"/>
      <c r="AD348" s="63"/>
      <c r="AE348" s="63"/>
      <c r="AF348" s="63"/>
      <c r="AG348" s="63"/>
      <c r="AH348" s="63"/>
      <c r="AI348" s="63"/>
      <c r="AJ348" s="116"/>
      <c r="AK348" s="63"/>
      <c r="AL348" s="118"/>
      <c r="AM348" s="63"/>
      <c r="AN348" s="119"/>
      <c r="AO348" s="120"/>
    </row>
    <row r="349" spans="1:41" x14ac:dyDescent="0.2">
      <c r="A349" s="162"/>
      <c r="B349" s="47"/>
      <c r="C349" s="47"/>
      <c r="D349" s="47"/>
      <c r="E349" s="139"/>
      <c r="F349" s="49"/>
      <c r="G349" s="63"/>
      <c r="H349" s="87"/>
      <c r="I349" s="63"/>
      <c r="J349" s="123"/>
      <c r="K349" s="87"/>
      <c r="L349" s="124"/>
      <c r="M349" s="63"/>
      <c r="N349" s="87"/>
      <c r="O349" s="63"/>
      <c r="P349" s="156"/>
      <c r="Q349" s="144"/>
      <c r="R349" s="144"/>
      <c r="S349" s="116"/>
      <c r="T349" s="63"/>
      <c r="U349" s="63"/>
      <c r="V349" s="63"/>
      <c r="W349" s="63"/>
      <c r="X349" s="63"/>
      <c r="Y349" s="63"/>
      <c r="Z349" s="63"/>
      <c r="AA349" s="116"/>
      <c r="AB349" s="63"/>
      <c r="AC349" s="63"/>
      <c r="AD349" s="63"/>
      <c r="AE349" s="63"/>
      <c r="AF349" s="63"/>
      <c r="AG349" s="63"/>
      <c r="AH349" s="63"/>
      <c r="AI349" s="63"/>
      <c r="AJ349" s="116"/>
      <c r="AK349" s="63"/>
      <c r="AL349" s="118"/>
      <c r="AM349" s="63"/>
      <c r="AN349" s="119"/>
      <c r="AO349" s="120"/>
    </row>
    <row r="350" spans="1:41" x14ac:dyDescent="0.2">
      <c r="A350" s="162"/>
      <c r="B350" s="47"/>
      <c r="C350" s="47"/>
      <c r="D350" s="47"/>
      <c r="E350" s="139"/>
      <c r="F350" s="49"/>
      <c r="G350" s="63"/>
      <c r="H350" s="87"/>
      <c r="I350" s="63"/>
      <c r="J350" s="123"/>
      <c r="K350" s="87"/>
      <c r="L350" s="124"/>
      <c r="M350" s="63"/>
      <c r="N350" s="87"/>
      <c r="O350" s="63"/>
      <c r="P350" s="156"/>
      <c r="Q350" s="144"/>
      <c r="R350" s="144"/>
      <c r="S350" s="116"/>
      <c r="T350" s="63"/>
      <c r="U350" s="63"/>
      <c r="V350" s="63"/>
      <c r="W350" s="63"/>
      <c r="X350" s="63"/>
      <c r="Y350" s="63"/>
      <c r="Z350" s="63"/>
      <c r="AA350" s="116"/>
      <c r="AB350" s="63"/>
      <c r="AC350" s="63"/>
      <c r="AD350" s="63"/>
      <c r="AE350" s="63"/>
      <c r="AF350" s="63"/>
      <c r="AG350" s="63"/>
      <c r="AH350" s="63"/>
      <c r="AI350" s="63"/>
      <c r="AJ350" s="116"/>
      <c r="AK350" s="63"/>
      <c r="AL350" s="118"/>
      <c r="AM350" s="63"/>
      <c r="AN350" s="119"/>
      <c r="AO350" s="120"/>
    </row>
    <row r="351" spans="1:41" x14ac:dyDescent="0.2">
      <c r="A351" s="162"/>
      <c r="B351" s="47"/>
      <c r="C351" s="47"/>
      <c r="D351" s="47"/>
      <c r="E351" s="139"/>
      <c r="F351" s="49"/>
      <c r="G351" s="63"/>
      <c r="H351" s="87"/>
      <c r="I351" s="63"/>
      <c r="J351" s="123"/>
      <c r="K351" s="87"/>
      <c r="L351" s="124"/>
      <c r="M351" s="63"/>
      <c r="N351" s="87"/>
      <c r="O351" s="63"/>
      <c r="P351" s="156"/>
      <c r="Q351" s="144"/>
      <c r="R351" s="144"/>
      <c r="S351" s="116"/>
      <c r="T351" s="63"/>
      <c r="U351" s="63"/>
      <c r="V351" s="63"/>
      <c r="W351" s="63"/>
      <c r="X351" s="63"/>
      <c r="Y351" s="63"/>
      <c r="Z351" s="63"/>
      <c r="AA351" s="116"/>
      <c r="AB351" s="63"/>
      <c r="AC351" s="63"/>
      <c r="AD351" s="63"/>
      <c r="AE351" s="63"/>
      <c r="AF351" s="63"/>
      <c r="AG351" s="63"/>
      <c r="AH351" s="63"/>
      <c r="AI351" s="63"/>
      <c r="AJ351" s="116"/>
      <c r="AK351" s="63"/>
      <c r="AL351" s="118"/>
      <c r="AM351" s="63"/>
      <c r="AN351" s="119"/>
      <c r="AO351" s="120"/>
    </row>
    <row r="352" spans="1:41" x14ac:dyDescent="0.2">
      <c r="A352" s="162"/>
      <c r="B352" s="47"/>
      <c r="C352" s="47"/>
      <c r="D352" s="47"/>
      <c r="E352" s="139"/>
      <c r="F352" s="49"/>
      <c r="G352" s="63"/>
      <c r="H352" s="87"/>
      <c r="I352" s="63"/>
      <c r="J352" s="123"/>
      <c r="K352" s="87"/>
      <c r="L352" s="124"/>
      <c r="M352" s="63"/>
      <c r="N352" s="87"/>
      <c r="O352" s="63"/>
      <c r="P352" s="156"/>
      <c r="Q352" s="144"/>
      <c r="R352" s="144"/>
      <c r="S352" s="116"/>
      <c r="T352" s="63"/>
      <c r="U352" s="63"/>
      <c r="V352" s="63"/>
      <c r="W352" s="63"/>
      <c r="X352" s="63"/>
      <c r="Y352" s="63"/>
      <c r="Z352" s="63"/>
      <c r="AA352" s="116"/>
      <c r="AB352" s="63"/>
      <c r="AC352" s="63"/>
      <c r="AD352" s="63"/>
      <c r="AE352" s="63"/>
      <c r="AF352" s="63"/>
      <c r="AG352" s="63"/>
      <c r="AH352" s="63"/>
      <c r="AI352" s="63"/>
      <c r="AJ352" s="116"/>
      <c r="AK352" s="63"/>
      <c r="AL352" s="118"/>
      <c r="AM352" s="63"/>
      <c r="AN352" s="119"/>
      <c r="AO352" s="120"/>
    </row>
    <row r="353" spans="1:41" x14ac:dyDescent="0.2">
      <c r="A353" s="162"/>
      <c r="B353" s="47"/>
      <c r="C353" s="47"/>
      <c r="D353" s="47"/>
      <c r="E353" s="139"/>
      <c r="F353" s="49"/>
      <c r="G353" s="63"/>
      <c r="H353" s="87"/>
      <c r="I353" s="63"/>
      <c r="J353" s="123"/>
      <c r="K353" s="87"/>
      <c r="L353" s="124"/>
      <c r="M353" s="63"/>
      <c r="N353" s="87"/>
      <c r="O353" s="63"/>
      <c r="P353" s="156"/>
      <c r="Q353" s="144"/>
      <c r="R353" s="144"/>
      <c r="S353" s="116"/>
      <c r="T353" s="63"/>
      <c r="U353" s="63"/>
      <c r="V353" s="63"/>
      <c r="W353" s="63"/>
      <c r="X353" s="63"/>
      <c r="Y353" s="63"/>
      <c r="Z353" s="63"/>
      <c r="AA353" s="116"/>
      <c r="AB353" s="63"/>
      <c r="AC353" s="63"/>
      <c r="AD353" s="63"/>
      <c r="AE353" s="63"/>
      <c r="AF353" s="63"/>
      <c r="AG353" s="63"/>
      <c r="AH353" s="63"/>
      <c r="AI353" s="63"/>
      <c r="AJ353" s="116"/>
      <c r="AK353" s="63"/>
      <c r="AL353" s="118"/>
      <c r="AM353" s="63"/>
      <c r="AN353" s="119"/>
      <c r="AO353" s="120"/>
    </row>
    <row r="354" spans="1:41" x14ac:dyDescent="0.2">
      <c r="A354" s="162"/>
      <c r="B354" s="47"/>
      <c r="C354" s="47"/>
      <c r="D354" s="47"/>
      <c r="E354" s="139"/>
      <c r="F354" s="49"/>
      <c r="G354" s="63"/>
      <c r="H354" s="87"/>
      <c r="I354" s="63"/>
      <c r="J354" s="123"/>
      <c r="K354" s="87"/>
      <c r="L354" s="124"/>
      <c r="M354" s="63"/>
      <c r="N354" s="87"/>
      <c r="O354" s="63"/>
      <c r="P354" s="156"/>
      <c r="Q354" s="144"/>
      <c r="R354" s="144"/>
      <c r="S354" s="116"/>
      <c r="T354" s="63"/>
      <c r="U354" s="63"/>
      <c r="V354" s="63"/>
      <c r="W354" s="63"/>
      <c r="X354" s="63"/>
      <c r="Y354" s="63"/>
      <c r="Z354" s="63"/>
      <c r="AA354" s="116"/>
      <c r="AB354" s="63"/>
      <c r="AC354" s="63"/>
      <c r="AD354" s="63"/>
      <c r="AE354" s="63"/>
      <c r="AF354" s="63"/>
      <c r="AG354" s="63"/>
      <c r="AH354" s="63"/>
      <c r="AI354" s="63"/>
      <c r="AJ354" s="116"/>
      <c r="AK354" s="63"/>
      <c r="AL354" s="118"/>
      <c r="AM354" s="63"/>
      <c r="AN354" s="119"/>
      <c r="AO354" s="120"/>
    </row>
    <row r="355" spans="1:41" x14ac:dyDescent="0.2">
      <c r="A355" s="162"/>
      <c r="B355" s="47"/>
      <c r="C355" s="47"/>
      <c r="D355" s="47"/>
      <c r="E355" s="139"/>
      <c r="F355" s="49"/>
      <c r="G355" s="63"/>
      <c r="H355" s="87"/>
      <c r="I355" s="63"/>
      <c r="J355" s="123"/>
      <c r="K355" s="87"/>
      <c r="L355" s="124"/>
      <c r="M355" s="63"/>
      <c r="N355" s="87"/>
      <c r="O355" s="63"/>
      <c r="P355" s="156"/>
      <c r="Q355" s="144"/>
      <c r="R355" s="144"/>
      <c r="S355" s="116"/>
      <c r="T355" s="63"/>
      <c r="U355" s="63"/>
      <c r="V355" s="63"/>
      <c r="W355" s="63"/>
      <c r="X355" s="63"/>
      <c r="Y355" s="63"/>
      <c r="Z355" s="63"/>
      <c r="AA355" s="116"/>
      <c r="AB355" s="63"/>
      <c r="AC355" s="63"/>
      <c r="AD355" s="63"/>
      <c r="AE355" s="63"/>
      <c r="AF355" s="63"/>
      <c r="AG355" s="63"/>
      <c r="AH355" s="63"/>
      <c r="AI355" s="63"/>
      <c r="AJ355" s="116"/>
      <c r="AK355" s="63"/>
      <c r="AL355" s="118"/>
      <c r="AM355" s="63"/>
      <c r="AN355" s="119"/>
      <c r="AO355" s="120"/>
    </row>
    <row r="356" spans="1:41" x14ac:dyDescent="0.2">
      <c r="A356" s="162"/>
      <c r="B356" s="47"/>
      <c r="C356" s="47"/>
      <c r="D356" s="47"/>
      <c r="E356" s="139"/>
      <c r="F356" s="49"/>
      <c r="G356" s="63"/>
      <c r="H356" s="87"/>
      <c r="I356" s="63"/>
      <c r="J356" s="123"/>
      <c r="K356" s="87"/>
      <c r="L356" s="124"/>
      <c r="M356" s="63"/>
      <c r="N356" s="87"/>
      <c r="O356" s="63"/>
      <c r="P356" s="156"/>
      <c r="Q356" s="144"/>
      <c r="R356" s="144"/>
      <c r="S356" s="116"/>
      <c r="T356" s="63"/>
      <c r="U356" s="63"/>
      <c r="V356" s="63"/>
      <c r="W356" s="63"/>
      <c r="X356" s="63"/>
      <c r="Y356" s="63"/>
      <c r="Z356" s="63"/>
      <c r="AA356" s="116"/>
      <c r="AB356" s="63"/>
      <c r="AC356" s="63"/>
      <c r="AD356" s="63"/>
      <c r="AE356" s="63"/>
      <c r="AF356" s="63"/>
      <c r="AG356" s="63"/>
      <c r="AH356" s="63"/>
      <c r="AI356" s="63"/>
      <c r="AJ356" s="116"/>
      <c r="AK356" s="63"/>
      <c r="AL356" s="118"/>
      <c r="AM356" s="63"/>
      <c r="AN356" s="119"/>
      <c r="AO356" s="120"/>
    </row>
    <row r="357" spans="1:41" x14ac:dyDescent="0.2">
      <c r="A357" s="162"/>
      <c r="B357" s="47"/>
      <c r="C357" s="47"/>
      <c r="D357" s="47"/>
      <c r="E357" s="139"/>
      <c r="F357" s="49"/>
      <c r="G357" s="63"/>
      <c r="H357" s="87"/>
      <c r="I357" s="63"/>
      <c r="J357" s="123"/>
      <c r="K357" s="87"/>
      <c r="L357" s="124"/>
      <c r="M357" s="63"/>
      <c r="N357" s="87"/>
      <c r="O357" s="63"/>
      <c r="P357" s="156"/>
      <c r="Q357" s="144"/>
      <c r="R357" s="144"/>
      <c r="S357" s="116"/>
      <c r="T357" s="63"/>
      <c r="U357" s="63"/>
      <c r="V357" s="63"/>
      <c r="W357" s="63"/>
      <c r="X357" s="63"/>
      <c r="Y357" s="63"/>
      <c r="Z357" s="63"/>
      <c r="AA357" s="116"/>
      <c r="AB357" s="63"/>
      <c r="AC357" s="63"/>
      <c r="AD357" s="63"/>
      <c r="AE357" s="63"/>
      <c r="AF357" s="63"/>
      <c r="AG357" s="63"/>
      <c r="AH357" s="63"/>
      <c r="AI357" s="63"/>
      <c r="AJ357" s="116"/>
      <c r="AK357" s="63"/>
      <c r="AL357" s="118"/>
      <c r="AM357" s="63"/>
      <c r="AN357" s="119"/>
      <c r="AO357" s="120"/>
    </row>
    <row r="358" spans="1:41" x14ac:dyDescent="0.2">
      <c r="A358" s="162"/>
      <c r="B358" s="47"/>
      <c r="C358" s="47"/>
      <c r="D358" s="47"/>
      <c r="E358" s="139"/>
      <c r="F358" s="49"/>
      <c r="G358" s="63"/>
      <c r="H358" s="87"/>
      <c r="I358" s="63"/>
      <c r="J358" s="123"/>
      <c r="K358" s="87"/>
      <c r="L358" s="124"/>
      <c r="M358" s="63"/>
      <c r="N358" s="87"/>
      <c r="O358" s="63"/>
      <c r="P358" s="156"/>
      <c r="Q358" s="144"/>
      <c r="R358" s="144"/>
      <c r="S358" s="116"/>
      <c r="T358" s="63"/>
      <c r="U358" s="63"/>
      <c r="V358" s="63"/>
      <c r="W358" s="63"/>
      <c r="X358" s="63"/>
      <c r="Y358" s="63"/>
      <c r="Z358" s="63"/>
      <c r="AA358" s="116"/>
      <c r="AB358" s="63"/>
      <c r="AC358" s="63"/>
      <c r="AD358" s="63"/>
      <c r="AE358" s="63"/>
      <c r="AF358" s="63"/>
      <c r="AG358" s="63"/>
      <c r="AH358" s="63"/>
      <c r="AI358" s="63"/>
      <c r="AJ358" s="116"/>
      <c r="AK358" s="63"/>
      <c r="AL358" s="118"/>
      <c r="AM358" s="63"/>
      <c r="AN358" s="119"/>
      <c r="AO358" s="120"/>
    </row>
    <row r="359" spans="1:41" x14ac:dyDescent="0.2">
      <c r="A359" s="162"/>
      <c r="B359" s="47"/>
      <c r="C359" s="47"/>
      <c r="D359" s="47"/>
      <c r="E359" s="139"/>
      <c r="F359" s="49"/>
      <c r="G359" s="63"/>
      <c r="H359" s="87"/>
      <c r="I359" s="63"/>
      <c r="J359" s="123"/>
      <c r="K359" s="87"/>
      <c r="L359" s="124"/>
      <c r="M359" s="63"/>
      <c r="N359" s="87"/>
      <c r="O359" s="63"/>
      <c r="P359" s="156"/>
      <c r="Q359" s="144"/>
      <c r="R359" s="144"/>
      <c r="S359" s="116"/>
      <c r="T359" s="63"/>
      <c r="U359" s="63"/>
      <c r="V359" s="63"/>
      <c r="W359" s="63"/>
      <c r="X359" s="63"/>
      <c r="Y359" s="63"/>
      <c r="Z359" s="63"/>
      <c r="AA359" s="116"/>
      <c r="AB359" s="63"/>
      <c r="AC359" s="63"/>
      <c r="AD359" s="63"/>
      <c r="AE359" s="63"/>
      <c r="AF359" s="63"/>
      <c r="AG359" s="63"/>
      <c r="AH359" s="63"/>
      <c r="AI359" s="63"/>
      <c r="AJ359" s="116"/>
      <c r="AK359" s="63"/>
      <c r="AL359" s="118"/>
      <c r="AM359" s="63"/>
      <c r="AN359" s="119"/>
      <c r="AO359" s="120"/>
    </row>
    <row r="360" spans="1:41" x14ac:dyDescent="0.2">
      <c r="A360" s="162"/>
      <c r="B360" s="47"/>
      <c r="C360" s="47"/>
      <c r="D360" s="47"/>
      <c r="E360" s="139"/>
      <c r="F360" s="49"/>
      <c r="G360" s="63"/>
      <c r="H360" s="87"/>
      <c r="I360" s="63"/>
      <c r="J360" s="123"/>
      <c r="K360" s="87"/>
      <c r="L360" s="124"/>
      <c r="M360" s="63"/>
      <c r="N360" s="87"/>
      <c r="O360" s="63"/>
      <c r="P360" s="156"/>
      <c r="Q360" s="144"/>
      <c r="R360" s="144"/>
      <c r="S360" s="116"/>
      <c r="T360" s="63"/>
      <c r="U360" s="63"/>
      <c r="V360" s="63"/>
      <c r="W360" s="63"/>
      <c r="X360" s="63"/>
      <c r="Y360" s="63"/>
      <c r="Z360" s="63"/>
      <c r="AA360" s="116"/>
      <c r="AB360" s="63"/>
      <c r="AC360" s="63"/>
      <c r="AD360" s="63"/>
      <c r="AE360" s="63"/>
      <c r="AF360" s="63"/>
      <c r="AG360" s="63"/>
      <c r="AH360" s="63"/>
      <c r="AI360" s="63"/>
      <c r="AJ360" s="116"/>
      <c r="AK360" s="63"/>
      <c r="AL360" s="118"/>
      <c r="AM360" s="63"/>
      <c r="AN360" s="119"/>
      <c r="AO360" s="120"/>
    </row>
    <row r="361" spans="1:41" x14ac:dyDescent="0.2">
      <c r="A361" s="162"/>
      <c r="B361" s="47"/>
      <c r="C361" s="47"/>
      <c r="D361" s="47"/>
      <c r="E361" s="139"/>
      <c r="F361" s="49"/>
      <c r="G361" s="63"/>
      <c r="H361" s="87"/>
      <c r="I361" s="63"/>
      <c r="J361" s="123"/>
      <c r="K361" s="87"/>
      <c r="L361" s="124"/>
      <c r="M361" s="63"/>
      <c r="N361" s="87"/>
      <c r="O361" s="63"/>
      <c r="P361" s="156"/>
      <c r="Q361" s="144"/>
      <c r="R361" s="144"/>
      <c r="S361" s="116"/>
      <c r="T361" s="63"/>
      <c r="U361" s="63"/>
      <c r="V361" s="63"/>
      <c r="W361" s="63"/>
      <c r="X361" s="63"/>
      <c r="Y361" s="63"/>
      <c r="Z361" s="63"/>
      <c r="AA361" s="116"/>
      <c r="AB361" s="63"/>
      <c r="AC361" s="63"/>
      <c r="AD361" s="63"/>
      <c r="AE361" s="63"/>
      <c r="AF361" s="63"/>
      <c r="AG361" s="63"/>
      <c r="AH361" s="63"/>
      <c r="AI361" s="63"/>
      <c r="AJ361" s="116"/>
      <c r="AK361" s="63"/>
      <c r="AL361" s="118"/>
      <c r="AM361" s="63"/>
      <c r="AN361" s="119"/>
      <c r="AO361" s="120"/>
    </row>
    <row r="362" spans="1:41" x14ac:dyDescent="0.2">
      <c r="A362" s="162"/>
      <c r="B362" s="47"/>
      <c r="C362" s="47"/>
      <c r="D362" s="47"/>
      <c r="E362" s="139"/>
      <c r="F362" s="49"/>
      <c r="G362" s="63"/>
      <c r="H362" s="87"/>
      <c r="I362" s="63"/>
      <c r="J362" s="123"/>
      <c r="K362" s="87"/>
      <c r="L362" s="124"/>
      <c r="M362" s="63"/>
      <c r="N362" s="87"/>
      <c r="O362" s="63"/>
      <c r="P362" s="156"/>
      <c r="Q362" s="144"/>
      <c r="R362" s="144"/>
      <c r="S362" s="116"/>
      <c r="T362" s="63"/>
      <c r="U362" s="63"/>
      <c r="V362" s="63"/>
      <c r="W362" s="63"/>
      <c r="X362" s="63"/>
      <c r="Y362" s="63"/>
      <c r="Z362" s="63"/>
      <c r="AA362" s="116"/>
      <c r="AB362" s="63"/>
      <c r="AC362" s="63"/>
      <c r="AD362" s="63"/>
      <c r="AE362" s="63"/>
      <c r="AF362" s="63"/>
      <c r="AG362" s="63"/>
      <c r="AH362" s="63"/>
      <c r="AI362" s="63"/>
      <c r="AJ362" s="116"/>
      <c r="AK362" s="63"/>
      <c r="AL362" s="118"/>
      <c r="AM362" s="63"/>
      <c r="AN362" s="119"/>
      <c r="AO362" s="120"/>
    </row>
    <row r="363" spans="1:41" x14ac:dyDescent="0.2">
      <c r="A363" s="162"/>
      <c r="B363" s="47"/>
      <c r="C363" s="47"/>
      <c r="D363" s="47"/>
      <c r="E363" s="139"/>
      <c r="F363" s="49"/>
      <c r="G363" s="63"/>
      <c r="H363" s="87"/>
      <c r="I363" s="63"/>
      <c r="J363" s="123"/>
      <c r="K363" s="87"/>
      <c r="L363" s="124"/>
      <c r="M363" s="63"/>
      <c r="N363" s="87"/>
      <c r="O363" s="63"/>
      <c r="P363" s="156"/>
      <c r="Q363" s="144"/>
      <c r="R363" s="144"/>
      <c r="S363" s="116"/>
      <c r="T363" s="63"/>
      <c r="U363" s="63"/>
      <c r="V363" s="63"/>
      <c r="W363" s="63"/>
      <c r="X363" s="63"/>
      <c r="Y363" s="63"/>
      <c r="Z363" s="63"/>
      <c r="AA363" s="116"/>
      <c r="AB363" s="63"/>
      <c r="AC363" s="63"/>
      <c r="AD363" s="63"/>
      <c r="AE363" s="63"/>
      <c r="AF363" s="63"/>
      <c r="AG363" s="63"/>
      <c r="AH363" s="63"/>
      <c r="AI363" s="63"/>
      <c r="AJ363" s="116"/>
      <c r="AK363" s="63"/>
      <c r="AL363" s="118"/>
      <c r="AM363" s="63"/>
      <c r="AN363" s="119"/>
      <c r="AO363" s="120"/>
    </row>
    <row r="364" spans="1:41" x14ac:dyDescent="0.2">
      <c r="A364" s="162"/>
      <c r="B364" s="47"/>
      <c r="C364" s="47"/>
      <c r="D364" s="47"/>
      <c r="E364" s="139"/>
      <c r="F364" s="49"/>
      <c r="G364" s="63"/>
      <c r="H364" s="87"/>
      <c r="I364" s="63"/>
      <c r="J364" s="123"/>
      <c r="K364" s="87"/>
      <c r="L364" s="124"/>
      <c r="M364" s="63"/>
      <c r="N364" s="87"/>
      <c r="O364" s="63"/>
      <c r="P364" s="156"/>
      <c r="Q364" s="144"/>
      <c r="R364" s="144"/>
      <c r="S364" s="116"/>
      <c r="T364" s="63"/>
      <c r="U364" s="63"/>
      <c r="V364" s="63"/>
      <c r="W364" s="63"/>
      <c r="X364" s="63"/>
      <c r="Y364" s="63"/>
      <c r="Z364" s="63"/>
      <c r="AA364" s="116"/>
      <c r="AB364" s="63"/>
      <c r="AC364" s="63"/>
      <c r="AD364" s="63"/>
      <c r="AE364" s="63"/>
      <c r="AF364" s="63"/>
      <c r="AG364" s="63"/>
      <c r="AH364" s="63"/>
      <c r="AI364" s="63"/>
      <c r="AJ364" s="116"/>
      <c r="AK364" s="63"/>
      <c r="AL364" s="118"/>
      <c r="AM364" s="63"/>
      <c r="AN364" s="119"/>
      <c r="AO364" s="120"/>
    </row>
    <row r="365" spans="1:41" x14ac:dyDescent="0.2">
      <c r="A365" s="162"/>
      <c r="B365" s="47"/>
      <c r="C365" s="47"/>
      <c r="D365" s="47"/>
      <c r="E365" s="139"/>
      <c r="F365" s="49"/>
      <c r="G365" s="63"/>
      <c r="H365" s="87"/>
      <c r="I365" s="63"/>
      <c r="J365" s="123"/>
      <c r="K365" s="87"/>
      <c r="L365" s="124"/>
      <c r="M365" s="63"/>
      <c r="N365" s="87"/>
      <c r="O365" s="63"/>
      <c r="P365" s="156"/>
      <c r="Q365" s="144"/>
      <c r="R365" s="144"/>
      <c r="S365" s="116"/>
      <c r="T365" s="63"/>
      <c r="U365" s="63"/>
      <c r="V365" s="63"/>
      <c r="W365" s="63"/>
      <c r="X365" s="63"/>
      <c r="Y365" s="63"/>
      <c r="Z365" s="63"/>
      <c r="AA365" s="116"/>
      <c r="AB365" s="63"/>
      <c r="AC365" s="63"/>
      <c r="AD365" s="63"/>
      <c r="AE365" s="63"/>
      <c r="AF365" s="63"/>
      <c r="AG365" s="63"/>
      <c r="AH365" s="63"/>
      <c r="AI365" s="63"/>
      <c r="AJ365" s="116"/>
      <c r="AK365" s="63"/>
      <c r="AL365" s="118"/>
      <c r="AM365" s="63"/>
      <c r="AN365" s="119"/>
      <c r="AO365" s="120"/>
    </row>
    <row r="366" spans="1:41" x14ac:dyDescent="0.2">
      <c r="A366" s="162"/>
      <c r="B366" s="47"/>
      <c r="C366" s="47"/>
      <c r="D366" s="47"/>
      <c r="E366" s="139"/>
      <c r="F366" s="49"/>
      <c r="G366" s="63"/>
      <c r="H366" s="87"/>
      <c r="I366" s="63"/>
      <c r="J366" s="123"/>
      <c r="K366" s="87"/>
      <c r="L366" s="124"/>
      <c r="M366" s="63"/>
      <c r="N366" s="87"/>
      <c r="O366" s="63"/>
      <c r="P366" s="156"/>
      <c r="Q366" s="144"/>
      <c r="R366" s="144"/>
      <c r="S366" s="116"/>
      <c r="T366" s="63"/>
      <c r="U366" s="63"/>
      <c r="V366" s="63"/>
      <c r="W366" s="63"/>
      <c r="X366" s="63"/>
      <c r="Y366" s="63"/>
      <c r="Z366" s="63"/>
      <c r="AA366" s="116"/>
      <c r="AB366" s="63"/>
      <c r="AC366" s="63"/>
      <c r="AD366" s="63"/>
      <c r="AE366" s="63"/>
      <c r="AF366" s="63"/>
      <c r="AG366" s="63"/>
      <c r="AH366" s="63"/>
      <c r="AI366" s="63"/>
      <c r="AJ366" s="116"/>
      <c r="AK366" s="63"/>
      <c r="AL366" s="118"/>
      <c r="AM366" s="63"/>
      <c r="AN366" s="119"/>
      <c r="AO366" s="120"/>
    </row>
    <row r="367" spans="1:41" x14ac:dyDescent="0.2">
      <c r="A367" s="162"/>
      <c r="B367" s="47"/>
      <c r="C367" s="47"/>
      <c r="D367" s="47"/>
      <c r="E367" s="139"/>
      <c r="F367" s="49"/>
      <c r="G367" s="63"/>
      <c r="H367" s="87"/>
      <c r="I367" s="63"/>
      <c r="J367" s="123"/>
      <c r="K367" s="87"/>
      <c r="L367" s="124"/>
      <c r="M367" s="63"/>
      <c r="N367" s="87"/>
      <c r="O367" s="63"/>
      <c r="P367" s="156"/>
      <c r="Q367" s="144"/>
      <c r="R367" s="144"/>
      <c r="S367" s="116"/>
      <c r="T367" s="63"/>
      <c r="U367" s="63"/>
      <c r="V367" s="63"/>
      <c r="W367" s="63"/>
      <c r="X367" s="63"/>
      <c r="Y367" s="63"/>
      <c r="Z367" s="63"/>
      <c r="AA367" s="116"/>
      <c r="AB367" s="63"/>
      <c r="AC367" s="63"/>
      <c r="AD367" s="63"/>
      <c r="AE367" s="63"/>
      <c r="AF367" s="63"/>
      <c r="AG367" s="63"/>
      <c r="AH367" s="63"/>
      <c r="AI367" s="63"/>
      <c r="AJ367" s="116"/>
      <c r="AK367" s="63"/>
      <c r="AL367" s="118"/>
      <c r="AM367" s="63"/>
      <c r="AN367" s="119"/>
      <c r="AO367" s="120"/>
    </row>
    <row r="368" spans="1:41" x14ac:dyDescent="0.2">
      <c r="A368" s="162"/>
      <c r="B368" s="47"/>
      <c r="C368" s="47"/>
      <c r="D368" s="47"/>
      <c r="E368" s="139"/>
      <c r="F368" s="49"/>
      <c r="G368" s="63"/>
      <c r="H368" s="87"/>
      <c r="I368" s="63"/>
      <c r="J368" s="123"/>
      <c r="K368" s="87"/>
      <c r="L368" s="124"/>
      <c r="M368" s="63"/>
      <c r="N368" s="87"/>
      <c r="O368" s="63"/>
      <c r="P368" s="156"/>
      <c r="Q368" s="144"/>
      <c r="R368" s="144"/>
      <c r="S368" s="116"/>
      <c r="T368" s="63"/>
      <c r="U368" s="63"/>
      <c r="V368" s="63"/>
      <c r="W368" s="63"/>
      <c r="X368" s="63"/>
      <c r="Y368" s="63"/>
      <c r="Z368" s="63"/>
      <c r="AA368" s="116"/>
      <c r="AB368" s="63"/>
      <c r="AC368" s="63"/>
      <c r="AD368" s="63"/>
      <c r="AE368" s="63"/>
      <c r="AF368" s="63"/>
      <c r="AG368" s="63"/>
      <c r="AH368" s="63"/>
      <c r="AI368" s="63"/>
      <c r="AJ368" s="116"/>
      <c r="AK368" s="63"/>
      <c r="AL368" s="118"/>
      <c r="AM368" s="63"/>
      <c r="AN368" s="119"/>
      <c r="AO368" s="120"/>
    </row>
    <row r="369" spans="1:41" x14ac:dyDescent="0.2">
      <c r="A369" s="162"/>
      <c r="B369" s="47"/>
      <c r="C369" s="47"/>
      <c r="D369" s="47"/>
      <c r="E369" s="139"/>
      <c r="F369" s="49"/>
      <c r="G369" s="63"/>
      <c r="H369" s="87"/>
      <c r="I369" s="63"/>
      <c r="J369" s="123"/>
      <c r="K369" s="87"/>
      <c r="L369" s="124"/>
      <c r="M369" s="63"/>
      <c r="N369" s="87"/>
      <c r="O369" s="63"/>
      <c r="P369" s="156"/>
      <c r="Q369" s="144"/>
      <c r="R369" s="144"/>
      <c r="S369" s="116"/>
      <c r="T369" s="63"/>
      <c r="U369" s="63"/>
      <c r="V369" s="63"/>
      <c r="W369" s="63"/>
      <c r="X369" s="63"/>
      <c r="Y369" s="63"/>
      <c r="Z369" s="63"/>
      <c r="AA369" s="116"/>
      <c r="AB369" s="63"/>
      <c r="AC369" s="63"/>
      <c r="AD369" s="63"/>
      <c r="AE369" s="63"/>
      <c r="AF369" s="63"/>
      <c r="AG369" s="63"/>
      <c r="AH369" s="63"/>
      <c r="AI369" s="63"/>
      <c r="AJ369" s="116"/>
      <c r="AK369" s="63"/>
      <c r="AL369" s="118"/>
      <c r="AM369" s="63"/>
      <c r="AN369" s="119"/>
      <c r="AO369" s="120"/>
    </row>
    <row r="370" spans="1:41" x14ac:dyDescent="0.2">
      <c r="A370" s="162"/>
      <c r="B370" s="47"/>
      <c r="C370" s="47"/>
      <c r="D370" s="47"/>
      <c r="E370" s="139"/>
      <c r="F370" s="49"/>
      <c r="G370" s="63"/>
      <c r="H370" s="87"/>
      <c r="I370" s="63"/>
      <c r="J370" s="123"/>
      <c r="K370" s="87"/>
      <c r="L370" s="124"/>
      <c r="M370" s="63"/>
      <c r="N370" s="87"/>
      <c r="O370" s="63"/>
      <c r="P370" s="156"/>
      <c r="Q370" s="144"/>
      <c r="R370" s="144"/>
      <c r="S370" s="116"/>
      <c r="T370" s="63"/>
      <c r="U370" s="63"/>
      <c r="V370" s="63"/>
      <c r="W370" s="63"/>
      <c r="X370" s="63"/>
      <c r="Y370" s="63"/>
      <c r="Z370" s="63"/>
      <c r="AA370" s="116"/>
      <c r="AB370" s="63"/>
      <c r="AC370" s="63"/>
      <c r="AD370" s="63"/>
      <c r="AE370" s="63"/>
      <c r="AF370" s="63"/>
      <c r="AG370" s="63"/>
      <c r="AH370" s="63"/>
      <c r="AI370" s="63"/>
      <c r="AJ370" s="116"/>
      <c r="AK370" s="63"/>
      <c r="AL370" s="118"/>
      <c r="AM370" s="63"/>
      <c r="AN370" s="119"/>
      <c r="AO370" s="120"/>
    </row>
    <row r="371" spans="1:41" x14ac:dyDescent="0.2">
      <c r="A371" s="162"/>
      <c r="B371" s="47"/>
      <c r="C371" s="47"/>
      <c r="D371" s="47"/>
      <c r="E371" s="139"/>
      <c r="F371" s="49"/>
      <c r="G371" s="63"/>
      <c r="H371" s="87"/>
      <c r="I371" s="63"/>
      <c r="J371" s="123"/>
      <c r="K371" s="87"/>
      <c r="L371" s="124"/>
      <c r="M371" s="63"/>
      <c r="N371" s="87"/>
      <c r="O371" s="63"/>
      <c r="P371" s="156"/>
      <c r="Q371" s="144"/>
      <c r="R371" s="144"/>
      <c r="S371" s="116"/>
      <c r="T371" s="63"/>
      <c r="U371" s="63"/>
      <c r="V371" s="63"/>
      <c r="W371" s="63"/>
      <c r="X371" s="63"/>
      <c r="Y371" s="63"/>
      <c r="Z371" s="63"/>
      <c r="AA371" s="116"/>
      <c r="AB371" s="63"/>
      <c r="AC371" s="63"/>
      <c r="AD371" s="63"/>
      <c r="AE371" s="63"/>
      <c r="AF371" s="63"/>
      <c r="AG371" s="63"/>
      <c r="AH371" s="63"/>
      <c r="AI371" s="63"/>
      <c r="AJ371" s="116"/>
      <c r="AK371" s="63"/>
      <c r="AL371" s="118"/>
      <c r="AM371" s="63"/>
      <c r="AN371" s="119"/>
      <c r="AO371" s="120"/>
    </row>
    <row r="372" spans="1:41" x14ac:dyDescent="0.2">
      <c r="A372" s="162"/>
      <c r="B372" s="47"/>
      <c r="C372" s="47"/>
      <c r="D372" s="47"/>
      <c r="E372" s="139"/>
      <c r="F372" s="49"/>
      <c r="G372" s="63"/>
      <c r="H372" s="87"/>
      <c r="I372" s="63"/>
      <c r="J372" s="123"/>
      <c r="K372" s="87"/>
      <c r="L372" s="124"/>
      <c r="M372" s="63"/>
      <c r="N372" s="87"/>
      <c r="O372" s="63"/>
      <c r="P372" s="156"/>
      <c r="Q372" s="144"/>
      <c r="R372" s="144"/>
      <c r="S372" s="116"/>
      <c r="T372" s="63"/>
      <c r="U372" s="63"/>
      <c r="V372" s="63"/>
      <c r="W372" s="63"/>
      <c r="X372" s="63"/>
      <c r="Y372" s="63"/>
      <c r="Z372" s="63"/>
      <c r="AA372" s="116"/>
      <c r="AB372" s="63"/>
      <c r="AC372" s="63"/>
      <c r="AD372" s="63"/>
      <c r="AE372" s="63"/>
      <c r="AF372" s="63"/>
      <c r="AG372" s="63"/>
      <c r="AH372" s="63"/>
      <c r="AI372" s="63"/>
      <c r="AJ372" s="116"/>
      <c r="AK372" s="63"/>
      <c r="AL372" s="118"/>
      <c r="AM372" s="63"/>
      <c r="AN372" s="119"/>
      <c r="AO372" s="120"/>
    </row>
    <row r="373" spans="1:41" x14ac:dyDescent="0.2">
      <c r="A373" s="162"/>
      <c r="B373" s="47"/>
      <c r="C373" s="47"/>
      <c r="D373" s="47"/>
      <c r="E373" s="139"/>
      <c r="F373" s="49"/>
      <c r="G373" s="63"/>
      <c r="H373" s="87"/>
      <c r="I373" s="63"/>
      <c r="J373" s="123"/>
      <c r="K373" s="87"/>
      <c r="L373" s="124"/>
      <c r="M373" s="63"/>
      <c r="N373" s="87"/>
      <c r="O373" s="63"/>
      <c r="P373" s="156"/>
      <c r="Q373" s="144"/>
      <c r="R373" s="144"/>
      <c r="S373" s="116"/>
      <c r="T373" s="63"/>
      <c r="U373" s="63"/>
      <c r="V373" s="63"/>
      <c r="W373" s="63"/>
      <c r="X373" s="63"/>
      <c r="Y373" s="63"/>
      <c r="Z373" s="63"/>
      <c r="AA373" s="116"/>
      <c r="AB373" s="63"/>
      <c r="AC373" s="63"/>
      <c r="AD373" s="63"/>
      <c r="AE373" s="63"/>
      <c r="AF373" s="63"/>
      <c r="AG373" s="63"/>
      <c r="AH373" s="63"/>
      <c r="AI373" s="63"/>
      <c r="AJ373" s="116"/>
      <c r="AK373" s="63"/>
      <c r="AL373" s="118"/>
      <c r="AM373" s="63"/>
      <c r="AN373" s="119"/>
      <c r="AO373" s="120"/>
    </row>
    <row r="374" spans="1:41" x14ac:dyDescent="0.2">
      <c r="A374" s="162"/>
      <c r="B374" s="47"/>
      <c r="C374" s="47"/>
      <c r="D374" s="47"/>
      <c r="E374" s="139"/>
      <c r="F374" s="49"/>
      <c r="G374" s="63"/>
      <c r="H374" s="87"/>
      <c r="I374" s="63"/>
      <c r="J374" s="123"/>
      <c r="K374" s="87"/>
      <c r="L374" s="124"/>
      <c r="M374" s="63"/>
      <c r="N374" s="87"/>
      <c r="O374" s="63"/>
      <c r="P374" s="156"/>
      <c r="Q374" s="144"/>
      <c r="R374" s="144"/>
      <c r="S374" s="116"/>
      <c r="T374" s="63"/>
      <c r="U374" s="63"/>
      <c r="V374" s="63"/>
      <c r="W374" s="63"/>
      <c r="X374" s="63"/>
      <c r="Y374" s="63"/>
      <c r="Z374" s="63"/>
      <c r="AA374" s="116"/>
      <c r="AB374" s="63"/>
      <c r="AC374" s="63"/>
      <c r="AD374" s="63"/>
      <c r="AE374" s="63"/>
      <c r="AF374" s="63"/>
      <c r="AG374" s="63"/>
      <c r="AH374" s="63"/>
      <c r="AI374" s="63"/>
      <c r="AJ374" s="116"/>
      <c r="AK374" s="63"/>
      <c r="AL374" s="118"/>
      <c r="AM374" s="63"/>
      <c r="AN374" s="119"/>
      <c r="AO374" s="120"/>
    </row>
    <row r="375" spans="1:41" x14ac:dyDescent="0.2">
      <c r="A375" s="162"/>
      <c r="B375" s="47"/>
      <c r="C375" s="47"/>
      <c r="D375" s="47"/>
      <c r="E375" s="139"/>
      <c r="F375" s="49"/>
      <c r="G375" s="63"/>
      <c r="H375" s="87"/>
      <c r="I375" s="63"/>
      <c r="J375" s="123"/>
      <c r="K375" s="87"/>
      <c r="L375" s="124"/>
      <c r="M375" s="63"/>
      <c r="N375" s="87"/>
      <c r="O375" s="63"/>
      <c r="P375" s="156"/>
      <c r="Q375" s="144"/>
      <c r="R375" s="144"/>
      <c r="S375" s="116"/>
      <c r="T375" s="63"/>
      <c r="U375" s="63"/>
      <c r="V375" s="63"/>
      <c r="W375" s="63"/>
      <c r="X375" s="63"/>
      <c r="Y375" s="63"/>
      <c r="Z375" s="63"/>
      <c r="AA375" s="116"/>
      <c r="AB375" s="63"/>
      <c r="AC375" s="63"/>
      <c r="AD375" s="63"/>
      <c r="AE375" s="63"/>
      <c r="AF375" s="63"/>
      <c r="AG375" s="63"/>
      <c r="AH375" s="63"/>
      <c r="AI375" s="63"/>
      <c r="AJ375" s="116"/>
      <c r="AK375" s="63"/>
      <c r="AL375" s="118"/>
      <c r="AM375" s="63"/>
      <c r="AN375" s="119"/>
      <c r="AO375" s="120"/>
    </row>
    <row r="376" spans="1:41" x14ac:dyDescent="0.2">
      <c r="A376" s="162"/>
      <c r="B376" s="47"/>
      <c r="C376" s="47"/>
      <c r="D376" s="47"/>
      <c r="E376" s="139"/>
      <c r="F376" s="49"/>
      <c r="G376" s="63"/>
      <c r="H376" s="87"/>
      <c r="I376" s="63"/>
      <c r="J376" s="123"/>
      <c r="K376" s="87"/>
      <c r="L376" s="124"/>
      <c r="M376" s="63"/>
      <c r="N376" s="87"/>
      <c r="O376" s="63"/>
      <c r="P376" s="156"/>
      <c r="Q376" s="144"/>
      <c r="R376" s="144"/>
      <c r="S376" s="116"/>
      <c r="T376" s="63"/>
      <c r="U376" s="63"/>
      <c r="V376" s="63"/>
      <c r="W376" s="63"/>
      <c r="X376" s="63"/>
      <c r="Y376" s="63"/>
      <c r="Z376" s="63"/>
      <c r="AA376" s="116"/>
      <c r="AB376" s="63"/>
      <c r="AC376" s="63"/>
      <c r="AD376" s="63"/>
      <c r="AE376" s="63"/>
      <c r="AF376" s="63"/>
      <c r="AG376" s="63"/>
      <c r="AH376" s="63"/>
      <c r="AI376" s="63"/>
      <c r="AJ376" s="116"/>
      <c r="AK376" s="63"/>
      <c r="AL376" s="118"/>
      <c r="AM376" s="63"/>
      <c r="AN376" s="119"/>
      <c r="AO376" s="120"/>
    </row>
    <row r="377" spans="1:41" x14ac:dyDescent="0.2">
      <c r="A377" s="162"/>
      <c r="B377" s="47"/>
      <c r="C377" s="47"/>
      <c r="D377" s="47"/>
      <c r="E377" s="139"/>
      <c r="F377" s="49"/>
      <c r="G377" s="63"/>
      <c r="H377" s="87"/>
      <c r="I377" s="63"/>
      <c r="J377" s="123"/>
      <c r="K377" s="87"/>
      <c r="L377" s="124"/>
      <c r="M377" s="63"/>
      <c r="N377" s="87"/>
      <c r="O377" s="63"/>
      <c r="P377" s="156"/>
      <c r="Q377" s="144"/>
      <c r="R377" s="144"/>
      <c r="S377" s="116"/>
      <c r="T377" s="63"/>
      <c r="U377" s="63"/>
      <c r="V377" s="63"/>
      <c r="W377" s="63"/>
      <c r="X377" s="63"/>
      <c r="Y377" s="63"/>
      <c r="Z377" s="63"/>
      <c r="AA377" s="116"/>
      <c r="AB377" s="63"/>
      <c r="AC377" s="63"/>
      <c r="AD377" s="63"/>
      <c r="AE377" s="63"/>
      <c r="AF377" s="63"/>
      <c r="AG377" s="63"/>
      <c r="AH377" s="63"/>
      <c r="AI377" s="63"/>
      <c r="AJ377" s="116"/>
      <c r="AK377" s="63"/>
      <c r="AL377" s="118"/>
      <c r="AM377" s="63"/>
      <c r="AN377" s="119"/>
      <c r="AO377" s="120"/>
    </row>
    <row r="378" spans="1:41" x14ac:dyDescent="0.2">
      <c r="A378" s="162"/>
      <c r="B378" s="47"/>
      <c r="C378" s="47"/>
      <c r="D378" s="47"/>
      <c r="E378" s="139"/>
      <c r="F378" s="49"/>
      <c r="G378" s="63"/>
      <c r="H378" s="87"/>
      <c r="I378" s="63"/>
      <c r="J378" s="123"/>
      <c r="K378" s="87"/>
      <c r="L378" s="124"/>
      <c r="M378" s="63"/>
      <c r="N378" s="87"/>
      <c r="O378" s="63"/>
      <c r="P378" s="156"/>
      <c r="Q378" s="144"/>
      <c r="R378" s="144"/>
      <c r="S378" s="116"/>
      <c r="T378" s="63"/>
      <c r="U378" s="63"/>
      <c r="V378" s="63"/>
      <c r="W378" s="63"/>
      <c r="X378" s="63"/>
      <c r="Y378" s="63"/>
      <c r="Z378" s="63"/>
      <c r="AA378" s="116"/>
      <c r="AB378" s="63"/>
      <c r="AC378" s="63"/>
      <c r="AD378" s="63"/>
      <c r="AE378" s="63"/>
      <c r="AF378" s="63"/>
      <c r="AG378" s="63"/>
      <c r="AH378" s="63"/>
      <c r="AI378" s="63"/>
      <c r="AJ378" s="116"/>
      <c r="AK378" s="63"/>
      <c r="AL378" s="118"/>
      <c r="AM378" s="63"/>
      <c r="AN378" s="119"/>
      <c r="AO378" s="120"/>
    </row>
    <row r="379" spans="1:41" x14ac:dyDescent="0.2">
      <c r="A379" s="162"/>
      <c r="B379" s="47"/>
      <c r="C379" s="47"/>
      <c r="D379" s="47"/>
      <c r="E379" s="139"/>
      <c r="F379" s="49"/>
      <c r="G379" s="63"/>
      <c r="H379" s="87"/>
      <c r="I379" s="63"/>
      <c r="J379" s="123"/>
      <c r="K379" s="87"/>
      <c r="L379" s="124"/>
      <c r="M379" s="63"/>
      <c r="N379" s="87"/>
      <c r="O379" s="63"/>
      <c r="P379" s="156"/>
      <c r="Q379" s="144"/>
      <c r="R379" s="144"/>
      <c r="S379" s="116"/>
      <c r="T379" s="63"/>
      <c r="U379" s="63"/>
      <c r="V379" s="63"/>
      <c r="W379" s="63"/>
      <c r="X379" s="63"/>
      <c r="Y379" s="63"/>
      <c r="Z379" s="63"/>
      <c r="AA379" s="116"/>
      <c r="AB379" s="63"/>
      <c r="AC379" s="63"/>
      <c r="AD379" s="63"/>
      <c r="AE379" s="63"/>
      <c r="AF379" s="63"/>
      <c r="AG379" s="63"/>
      <c r="AH379" s="63"/>
      <c r="AI379" s="63"/>
      <c r="AJ379" s="116"/>
      <c r="AK379" s="63"/>
      <c r="AL379" s="118"/>
      <c r="AM379" s="63"/>
      <c r="AN379" s="119"/>
      <c r="AO379" s="120"/>
    </row>
    <row r="380" spans="1:41" x14ac:dyDescent="0.2">
      <c r="A380" s="162"/>
      <c r="B380" s="47"/>
      <c r="C380" s="47"/>
      <c r="D380" s="47"/>
      <c r="E380" s="139"/>
      <c r="F380" s="49"/>
      <c r="G380" s="63"/>
      <c r="H380" s="87"/>
      <c r="I380" s="63"/>
      <c r="J380" s="123"/>
      <c r="K380" s="87"/>
      <c r="L380" s="124"/>
      <c r="M380" s="63"/>
      <c r="N380" s="87"/>
      <c r="O380" s="63"/>
      <c r="P380" s="156"/>
      <c r="Q380" s="144"/>
      <c r="R380" s="144"/>
      <c r="S380" s="116"/>
      <c r="T380" s="63"/>
      <c r="U380" s="63"/>
      <c r="V380" s="63"/>
      <c r="W380" s="63"/>
      <c r="X380" s="63"/>
      <c r="Y380" s="63"/>
      <c r="Z380" s="63"/>
      <c r="AA380" s="116"/>
      <c r="AB380" s="63"/>
      <c r="AC380" s="63"/>
      <c r="AD380" s="63"/>
      <c r="AE380" s="63"/>
      <c r="AF380" s="63"/>
      <c r="AG380" s="63"/>
      <c r="AH380" s="63"/>
      <c r="AI380" s="63"/>
      <c r="AJ380" s="116"/>
      <c r="AK380" s="63"/>
      <c r="AL380" s="118"/>
      <c r="AM380" s="63"/>
      <c r="AN380" s="119"/>
      <c r="AO380" s="120"/>
    </row>
    <row r="381" spans="1:41" x14ac:dyDescent="0.2">
      <c r="A381" s="162"/>
      <c r="B381" s="47"/>
      <c r="C381" s="47"/>
      <c r="D381" s="47"/>
      <c r="E381" s="139"/>
      <c r="F381" s="49"/>
      <c r="G381" s="63"/>
      <c r="H381" s="87"/>
      <c r="I381" s="63"/>
      <c r="J381" s="123"/>
      <c r="K381" s="87"/>
      <c r="L381" s="124"/>
      <c r="M381" s="63"/>
      <c r="N381" s="87"/>
      <c r="O381" s="63"/>
      <c r="P381" s="156"/>
      <c r="Q381" s="144"/>
      <c r="R381" s="144"/>
      <c r="S381" s="116"/>
      <c r="T381" s="63"/>
      <c r="U381" s="63"/>
      <c r="V381" s="63"/>
      <c r="W381" s="63"/>
      <c r="X381" s="63"/>
      <c r="Y381" s="63"/>
      <c r="Z381" s="63"/>
      <c r="AA381" s="116"/>
      <c r="AB381" s="63"/>
      <c r="AC381" s="63"/>
      <c r="AD381" s="63"/>
      <c r="AE381" s="63"/>
      <c r="AF381" s="63"/>
      <c r="AG381" s="63"/>
      <c r="AH381" s="63"/>
      <c r="AI381" s="63"/>
      <c r="AJ381" s="116"/>
      <c r="AK381" s="63"/>
      <c r="AL381" s="118"/>
      <c r="AM381" s="63"/>
      <c r="AN381" s="119"/>
      <c r="AO381" s="120"/>
    </row>
    <row r="382" spans="1:41" x14ac:dyDescent="0.2">
      <c r="A382" s="162"/>
      <c r="B382" s="47"/>
      <c r="C382" s="47"/>
      <c r="D382" s="47"/>
      <c r="E382" s="139"/>
      <c r="F382" s="49"/>
      <c r="G382" s="63"/>
      <c r="H382" s="87"/>
      <c r="I382" s="63"/>
      <c r="J382" s="123"/>
      <c r="K382" s="87"/>
      <c r="L382" s="124"/>
      <c r="M382" s="63"/>
      <c r="N382" s="87"/>
      <c r="O382" s="63"/>
      <c r="P382" s="156"/>
      <c r="Q382" s="144"/>
      <c r="R382" s="144"/>
      <c r="S382" s="116"/>
      <c r="T382" s="63"/>
      <c r="U382" s="63"/>
      <c r="V382" s="63"/>
      <c r="W382" s="63"/>
      <c r="X382" s="63"/>
      <c r="Y382" s="63"/>
      <c r="Z382" s="63"/>
      <c r="AA382" s="116"/>
      <c r="AB382" s="63"/>
      <c r="AC382" s="63"/>
      <c r="AD382" s="63"/>
      <c r="AE382" s="63"/>
      <c r="AF382" s="63"/>
      <c r="AG382" s="63"/>
      <c r="AH382" s="63"/>
      <c r="AI382" s="63"/>
      <c r="AJ382" s="116"/>
      <c r="AK382" s="63"/>
      <c r="AL382" s="118"/>
      <c r="AM382" s="63"/>
      <c r="AN382" s="119"/>
      <c r="AO382" s="120"/>
    </row>
    <row r="383" spans="1:41" x14ac:dyDescent="0.2">
      <c r="A383" s="162"/>
      <c r="B383" s="47"/>
      <c r="C383" s="47"/>
      <c r="D383" s="47"/>
      <c r="E383" s="139"/>
      <c r="F383" s="49"/>
      <c r="G383" s="63"/>
      <c r="H383" s="87"/>
      <c r="I383" s="63"/>
      <c r="J383" s="123"/>
      <c r="K383" s="87"/>
      <c r="L383" s="124"/>
      <c r="M383" s="63"/>
      <c r="N383" s="87"/>
      <c r="O383" s="63"/>
      <c r="P383" s="156"/>
      <c r="Q383" s="144"/>
      <c r="R383" s="144"/>
      <c r="S383" s="116"/>
      <c r="T383" s="63"/>
      <c r="U383" s="63"/>
      <c r="V383" s="63"/>
      <c r="W383" s="63"/>
      <c r="X383" s="63"/>
      <c r="Y383" s="63"/>
      <c r="Z383" s="63"/>
      <c r="AA383" s="116"/>
      <c r="AB383" s="63"/>
      <c r="AC383" s="63"/>
      <c r="AD383" s="63"/>
      <c r="AE383" s="63"/>
      <c r="AF383" s="63"/>
      <c r="AG383" s="63"/>
      <c r="AH383" s="63"/>
      <c r="AI383" s="63"/>
      <c r="AJ383" s="116"/>
      <c r="AK383" s="63"/>
      <c r="AL383" s="118"/>
      <c r="AM383" s="63"/>
      <c r="AN383" s="119"/>
      <c r="AO383" s="120"/>
    </row>
    <row r="384" spans="1:41" x14ac:dyDescent="0.2">
      <c r="A384" s="162"/>
      <c r="B384" s="47"/>
      <c r="C384" s="47"/>
      <c r="D384" s="47"/>
      <c r="E384" s="139"/>
      <c r="F384" s="49"/>
      <c r="G384" s="63"/>
      <c r="H384" s="87"/>
      <c r="I384" s="63"/>
      <c r="J384" s="123"/>
      <c r="K384" s="87"/>
      <c r="L384" s="124"/>
      <c r="M384" s="63"/>
      <c r="N384" s="87"/>
      <c r="O384" s="63"/>
      <c r="P384" s="156"/>
      <c r="Q384" s="144"/>
      <c r="R384" s="144"/>
      <c r="S384" s="116"/>
      <c r="T384" s="63"/>
      <c r="U384" s="63"/>
      <c r="V384" s="63"/>
      <c r="W384" s="63"/>
      <c r="X384" s="63"/>
      <c r="Y384" s="63"/>
      <c r="Z384" s="63"/>
      <c r="AA384" s="116"/>
      <c r="AB384" s="63"/>
      <c r="AC384" s="63"/>
      <c r="AD384" s="63"/>
      <c r="AE384" s="63"/>
      <c r="AF384" s="63"/>
      <c r="AG384" s="63"/>
      <c r="AH384" s="63"/>
      <c r="AI384" s="63"/>
      <c r="AJ384" s="116"/>
      <c r="AK384" s="63"/>
      <c r="AL384" s="118"/>
      <c r="AM384" s="63"/>
      <c r="AN384" s="119"/>
      <c r="AO384" s="120"/>
    </row>
    <row r="385" spans="1:41" x14ac:dyDescent="0.2">
      <c r="A385" s="162"/>
      <c r="B385" s="47"/>
      <c r="C385" s="47"/>
      <c r="D385" s="47"/>
      <c r="E385" s="139"/>
      <c r="F385" s="49"/>
      <c r="G385" s="63"/>
      <c r="H385" s="87"/>
      <c r="I385" s="63"/>
      <c r="J385" s="123"/>
      <c r="K385" s="87"/>
      <c r="L385" s="124"/>
      <c r="M385" s="63"/>
      <c r="N385" s="87"/>
      <c r="O385" s="63"/>
      <c r="P385" s="156"/>
      <c r="Q385" s="144"/>
      <c r="R385" s="144"/>
      <c r="S385" s="116"/>
      <c r="T385" s="63"/>
      <c r="U385" s="63"/>
      <c r="V385" s="63"/>
      <c r="W385" s="63"/>
      <c r="X385" s="63"/>
      <c r="Y385" s="63"/>
      <c r="Z385" s="63"/>
      <c r="AA385" s="116"/>
      <c r="AB385" s="63"/>
      <c r="AC385" s="63"/>
      <c r="AD385" s="63"/>
      <c r="AE385" s="63"/>
      <c r="AF385" s="63"/>
      <c r="AG385" s="63"/>
      <c r="AH385" s="63"/>
      <c r="AI385" s="63"/>
      <c r="AJ385" s="116"/>
      <c r="AK385" s="63"/>
      <c r="AL385" s="118"/>
      <c r="AM385" s="63"/>
      <c r="AN385" s="119"/>
      <c r="AO385" s="120"/>
    </row>
    <row r="386" spans="1:41" x14ac:dyDescent="0.2">
      <c r="A386" s="162"/>
      <c r="B386" s="47"/>
      <c r="C386" s="47"/>
      <c r="D386" s="47"/>
      <c r="E386" s="139"/>
      <c r="F386" s="49"/>
      <c r="G386" s="63"/>
      <c r="H386" s="87"/>
      <c r="I386" s="63"/>
      <c r="J386" s="123"/>
      <c r="K386" s="87"/>
      <c r="L386" s="124"/>
      <c r="M386" s="63"/>
      <c r="N386" s="87"/>
      <c r="O386" s="63"/>
      <c r="P386" s="156"/>
      <c r="Q386" s="144"/>
      <c r="R386" s="144"/>
      <c r="S386" s="116"/>
      <c r="T386" s="63"/>
      <c r="U386" s="63"/>
      <c r="V386" s="63"/>
      <c r="W386" s="63"/>
      <c r="X386" s="63"/>
      <c r="Y386" s="63"/>
      <c r="Z386" s="63"/>
      <c r="AA386" s="116"/>
      <c r="AB386" s="63"/>
      <c r="AC386" s="63"/>
      <c r="AD386" s="63"/>
      <c r="AE386" s="63"/>
      <c r="AF386" s="63"/>
      <c r="AG386" s="63"/>
      <c r="AH386" s="63"/>
      <c r="AI386" s="63"/>
      <c r="AJ386" s="116"/>
      <c r="AK386" s="63"/>
      <c r="AL386" s="118"/>
      <c r="AM386" s="63"/>
      <c r="AN386" s="119"/>
      <c r="AO386" s="120"/>
    </row>
    <row r="387" spans="1:41" x14ac:dyDescent="0.2">
      <c r="A387" s="162"/>
      <c r="B387" s="47"/>
      <c r="C387" s="47"/>
      <c r="D387" s="47"/>
      <c r="E387" s="139"/>
      <c r="F387" s="49"/>
      <c r="G387" s="63"/>
      <c r="H387" s="87"/>
      <c r="I387" s="63"/>
      <c r="J387" s="123"/>
      <c r="K387" s="87"/>
      <c r="L387" s="124"/>
      <c r="M387" s="63"/>
      <c r="N387" s="87"/>
      <c r="O387" s="63"/>
      <c r="P387" s="156"/>
      <c r="Q387" s="144"/>
      <c r="R387" s="144"/>
      <c r="S387" s="116"/>
      <c r="T387" s="63"/>
      <c r="U387" s="63"/>
      <c r="V387" s="63"/>
      <c r="W387" s="63"/>
      <c r="X387" s="63"/>
      <c r="Y387" s="63"/>
      <c r="Z387" s="63"/>
      <c r="AA387" s="116"/>
      <c r="AB387" s="63"/>
      <c r="AC387" s="63"/>
      <c r="AD387" s="63"/>
      <c r="AE387" s="63"/>
      <c r="AF387" s="63"/>
      <c r="AG387" s="63"/>
      <c r="AH387" s="63"/>
      <c r="AI387" s="63"/>
      <c r="AJ387" s="116"/>
      <c r="AK387" s="63"/>
      <c r="AL387" s="118"/>
      <c r="AM387" s="63"/>
      <c r="AN387" s="119"/>
      <c r="AO387" s="120"/>
    </row>
    <row r="388" spans="1:41" x14ac:dyDescent="0.2">
      <c r="A388" s="162"/>
      <c r="B388" s="47"/>
      <c r="C388" s="47"/>
      <c r="D388" s="47"/>
      <c r="E388" s="139"/>
      <c r="F388" s="49"/>
      <c r="G388" s="63"/>
      <c r="H388" s="87"/>
      <c r="I388" s="63"/>
      <c r="J388" s="123"/>
      <c r="K388" s="87"/>
      <c r="L388" s="124"/>
      <c r="M388" s="63"/>
      <c r="N388" s="87"/>
      <c r="O388" s="63"/>
      <c r="P388" s="156"/>
      <c r="Q388" s="144"/>
      <c r="R388" s="144"/>
      <c r="S388" s="116"/>
      <c r="T388" s="63"/>
      <c r="U388" s="63"/>
      <c r="V388" s="63"/>
      <c r="W388" s="63"/>
      <c r="X388" s="63"/>
      <c r="Y388" s="63"/>
      <c r="Z388" s="63"/>
      <c r="AA388" s="116"/>
      <c r="AB388" s="63"/>
      <c r="AC388" s="63"/>
      <c r="AD388" s="63"/>
      <c r="AE388" s="63"/>
      <c r="AF388" s="63"/>
      <c r="AG388" s="63"/>
      <c r="AH388" s="63"/>
      <c r="AI388" s="63"/>
      <c r="AJ388" s="116"/>
      <c r="AK388" s="63"/>
      <c r="AL388" s="118"/>
      <c r="AM388" s="63"/>
      <c r="AN388" s="119"/>
      <c r="AO388" s="120"/>
    </row>
    <row r="389" spans="1:41" x14ac:dyDescent="0.2">
      <c r="A389" s="162"/>
      <c r="B389" s="47"/>
      <c r="C389" s="47"/>
      <c r="D389" s="47"/>
      <c r="E389" s="139"/>
      <c r="F389" s="49"/>
      <c r="G389" s="63"/>
      <c r="H389" s="87"/>
      <c r="I389" s="63"/>
      <c r="J389" s="123"/>
      <c r="K389" s="87"/>
      <c r="L389" s="124"/>
      <c r="M389" s="63"/>
      <c r="N389" s="87"/>
      <c r="O389" s="63"/>
      <c r="P389" s="156"/>
      <c r="Q389" s="144"/>
      <c r="R389" s="144"/>
      <c r="S389" s="116"/>
      <c r="T389" s="63"/>
      <c r="U389" s="63"/>
      <c r="V389" s="63"/>
      <c r="W389" s="63"/>
      <c r="X389" s="63"/>
      <c r="Y389" s="63"/>
      <c r="Z389" s="63"/>
      <c r="AA389" s="116"/>
      <c r="AB389" s="63"/>
      <c r="AC389" s="63"/>
      <c r="AD389" s="63"/>
      <c r="AE389" s="63"/>
      <c r="AF389" s="63"/>
      <c r="AG389" s="63"/>
      <c r="AH389" s="63"/>
      <c r="AI389" s="63"/>
      <c r="AJ389" s="116"/>
      <c r="AK389" s="63"/>
      <c r="AL389" s="118"/>
      <c r="AM389" s="63"/>
      <c r="AN389" s="119"/>
      <c r="AO389" s="120"/>
    </row>
    <row r="390" spans="1:41" x14ac:dyDescent="0.2">
      <c r="A390" s="162"/>
      <c r="B390" s="47"/>
      <c r="C390" s="47"/>
      <c r="D390" s="47"/>
      <c r="E390" s="139"/>
      <c r="F390" s="49"/>
      <c r="G390" s="63"/>
      <c r="H390" s="87"/>
      <c r="I390" s="63"/>
      <c r="J390" s="123"/>
      <c r="K390" s="87"/>
      <c r="L390" s="124"/>
      <c r="M390" s="63"/>
      <c r="N390" s="87"/>
      <c r="O390" s="63"/>
      <c r="P390" s="156"/>
      <c r="Q390" s="144"/>
      <c r="R390" s="144"/>
      <c r="S390" s="116"/>
      <c r="T390" s="63"/>
      <c r="U390" s="63"/>
      <c r="V390" s="63"/>
      <c r="W390" s="63"/>
      <c r="X390" s="63"/>
      <c r="Y390" s="63"/>
      <c r="Z390" s="63"/>
      <c r="AA390" s="116"/>
      <c r="AB390" s="63"/>
      <c r="AC390" s="63"/>
      <c r="AD390" s="63"/>
      <c r="AE390" s="63"/>
      <c r="AF390" s="63"/>
      <c r="AG390" s="63"/>
      <c r="AH390" s="63"/>
      <c r="AI390" s="63"/>
      <c r="AJ390" s="116"/>
      <c r="AK390" s="63"/>
      <c r="AL390" s="118"/>
      <c r="AM390" s="63"/>
      <c r="AN390" s="119"/>
      <c r="AO390" s="120"/>
    </row>
    <row r="391" spans="1:41" x14ac:dyDescent="0.2">
      <c r="A391" s="162"/>
      <c r="B391" s="47"/>
      <c r="C391" s="47"/>
      <c r="D391" s="47"/>
      <c r="E391" s="139"/>
      <c r="F391" s="49"/>
      <c r="G391" s="63"/>
      <c r="H391" s="87"/>
      <c r="I391" s="63"/>
      <c r="J391" s="123"/>
      <c r="K391" s="87"/>
      <c r="L391" s="124"/>
      <c r="M391" s="63"/>
      <c r="N391" s="87"/>
      <c r="O391" s="63"/>
      <c r="P391" s="156"/>
      <c r="Q391" s="144"/>
      <c r="R391" s="144"/>
      <c r="S391" s="116"/>
      <c r="T391" s="63"/>
      <c r="U391" s="63"/>
      <c r="V391" s="63"/>
      <c r="W391" s="63"/>
      <c r="X391" s="63"/>
      <c r="Y391" s="63"/>
      <c r="Z391" s="63"/>
      <c r="AA391" s="116"/>
      <c r="AB391" s="63"/>
      <c r="AC391" s="63"/>
      <c r="AD391" s="63"/>
      <c r="AE391" s="63"/>
      <c r="AF391" s="63"/>
      <c r="AG391" s="63"/>
      <c r="AH391" s="63"/>
      <c r="AI391" s="63"/>
      <c r="AJ391" s="116"/>
      <c r="AK391" s="63"/>
      <c r="AL391" s="118"/>
      <c r="AM391" s="63"/>
      <c r="AN391" s="119"/>
      <c r="AO391" s="120"/>
    </row>
    <row r="392" spans="1:41" x14ac:dyDescent="0.2">
      <c r="A392" s="162"/>
      <c r="B392" s="47"/>
      <c r="C392" s="47"/>
      <c r="D392" s="47"/>
      <c r="E392" s="139"/>
      <c r="F392" s="49"/>
      <c r="G392" s="63"/>
      <c r="H392" s="87"/>
      <c r="I392" s="63"/>
      <c r="J392" s="123"/>
      <c r="K392" s="87"/>
      <c r="L392" s="124"/>
      <c r="M392" s="63"/>
      <c r="N392" s="87"/>
      <c r="O392" s="63"/>
      <c r="P392" s="156"/>
      <c r="Q392" s="144"/>
      <c r="R392" s="144"/>
      <c r="S392" s="116"/>
      <c r="T392" s="63"/>
      <c r="U392" s="63"/>
      <c r="V392" s="63"/>
      <c r="W392" s="63"/>
      <c r="X392" s="63"/>
      <c r="Y392" s="63"/>
      <c r="Z392" s="63"/>
      <c r="AA392" s="116"/>
      <c r="AB392" s="63"/>
      <c r="AC392" s="63"/>
      <c r="AD392" s="63"/>
      <c r="AE392" s="63"/>
      <c r="AF392" s="63"/>
      <c r="AG392" s="63"/>
      <c r="AH392" s="63"/>
      <c r="AI392" s="63"/>
      <c r="AJ392" s="116"/>
      <c r="AK392" s="63"/>
      <c r="AL392" s="118"/>
      <c r="AM392" s="63"/>
      <c r="AN392" s="119"/>
      <c r="AO392" s="120"/>
    </row>
    <row r="393" spans="1:41" x14ac:dyDescent="0.2">
      <c r="A393" s="162"/>
      <c r="B393" s="47"/>
      <c r="C393" s="47"/>
      <c r="D393" s="47"/>
      <c r="E393" s="139"/>
      <c r="F393" s="49"/>
      <c r="G393" s="63"/>
      <c r="H393" s="87"/>
      <c r="I393" s="63"/>
      <c r="J393" s="123"/>
      <c r="K393" s="87"/>
      <c r="L393" s="124"/>
      <c r="M393" s="63"/>
      <c r="N393" s="87"/>
      <c r="O393" s="63"/>
      <c r="P393" s="156"/>
      <c r="Q393" s="144"/>
      <c r="R393" s="144"/>
      <c r="S393" s="116"/>
      <c r="T393" s="63"/>
      <c r="U393" s="63"/>
      <c r="V393" s="63"/>
      <c r="W393" s="63"/>
      <c r="X393" s="63"/>
      <c r="Y393" s="63"/>
      <c r="Z393" s="63"/>
      <c r="AA393" s="116"/>
      <c r="AB393" s="63"/>
      <c r="AC393" s="63"/>
      <c r="AD393" s="63"/>
      <c r="AE393" s="63"/>
      <c r="AF393" s="63"/>
      <c r="AG393" s="63"/>
      <c r="AH393" s="63"/>
      <c r="AI393" s="63"/>
      <c r="AJ393" s="116"/>
      <c r="AK393" s="63"/>
      <c r="AL393" s="118"/>
      <c r="AM393" s="63"/>
      <c r="AN393" s="119"/>
      <c r="AO393" s="120"/>
    </row>
    <row r="394" spans="1:41" x14ac:dyDescent="0.2">
      <c r="A394" s="162"/>
      <c r="B394" s="47"/>
      <c r="C394" s="47"/>
      <c r="D394" s="47"/>
      <c r="E394" s="139"/>
      <c r="F394" s="49"/>
      <c r="G394" s="63"/>
      <c r="H394" s="87"/>
      <c r="I394" s="63"/>
      <c r="J394" s="123"/>
      <c r="K394" s="87"/>
      <c r="L394" s="124"/>
      <c r="M394" s="63"/>
      <c r="N394" s="87"/>
      <c r="O394" s="63"/>
      <c r="P394" s="156"/>
      <c r="Q394" s="144"/>
      <c r="R394" s="144"/>
      <c r="S394" s="116"/>
      <c r="T394" s="63"/>
      <c r="U394" s="63"/>
      <c r="V394" s="63"/>
      <c r="W394" s="63"/>
      <c r="X394" s="63"/>
      <c r="Y394" s="63"/>
      <c r="Z394" s="63"/>
      <c r="AA394" s="116"/>
      <c r="AB394" s="63"/>
      <c r="AC394" s="63"/>
      <c r="AD394" s="63"/>
      <c r="AE394" s="63"/>
      <c r="AF394" s="63"/>
      <c r="AG394" s="63"/>
      <c r="AH394" s="63"/>
      <c r="AI394" s="63"/>
      <c r="AJ394" s="116"/>
      <c r="AK394" s="63"/>
      <c r="AL394" s="118"/>
      <c r="AM394" s="63"/>
      <c r="AN394" s="119"/>
      <c r="AO394" s="120"/>
    </row>
    <row r="395" spans="1:41" x14ac:dyDescent="0.2">
      <c r="A395" s="162"/>
      <c r="B395" s="47"/>
      <c r="C395" s="47"/>
      <c r="D395" s="47"/>
      <c r="E395" s="139"/>
      <c r="F395" s="49"/>
      <c r="G395" s="63"/>
      <c r="H395" s="87"/>
      <c r="I395" s="63"/>
      <c r="J395" s="123"/>
      <c r="K395" s="87"/>
      <c r="L395" s="124"/>
      <c r="M395" s="63"/>
      <c r="N395" s="87"/>
      <c r="O395" s="63"/>
      <c r="P395" s="156"/>
      <c r="Q395" s="144"/>
      <c r="R395" s="144"/>
      <c r="S395" s="116"/>
      <c r="T395" s="63"/>
      <c r="U395" s="63"/>
      <c r="V395" s="63"/>
      <c r="W395" s="63"/>
      <c r="X395" s="63"/>
      <c r="Y395" s="63"/>
      <c r="Z395" s="63"/>
      <c r="AA395" s="116"/>
      <c r="AB395" s="63"/>
      <c r="AC395" s="63"/>
      <c r="AD395" s="63"/>
      <c r="AE395" s="63"/>
      <c r="AF395" s="63"/>
      <c r="AG395" s="63"/>
      <c r="AH395" s="63"/>
      <c r="AI395" s="63"/>
      <c r="AJ395" s="116"/>
      <c r="AK395" s="63"/>
      <c r="AL395" s="118"/>
      <c r="AM395" s="63"/>
      <c r="AN395" s="119"/>
      <c r="AO395" s="120"/>
    </row>
    <row r="396" spans="1:41" x14ac:dyDescent="0.2">
      <c r="A396" s="162"/>
      <c r="B396" s="47"/>
      <c r="C396" s="47"/>
      <c r="D396" s="47"/>
      <c r="E396" s="139"/>
      <c r="F396" s="49"/>
      <c r="G396" s="63"/>
      <c r="H396" s="87"/>
      <c r="I396" s="63"/>
      <c r="J396" s="123"/>
      <c r="K396" s="87"/>
      <c r="L396" s="124"/>
      <c r="M396" s="63"/>
      <c r="N396" s="87"/>
      <c r="O396" s="63"/>
      <c r="P396" s="156"/>
      <c r="Q396" s="144"/>
      <c r="R396" s="144"/>
      <c r="S396" s="116"/>
      <c r="T396" s="63"/>
      <c r="U396" s="63"/>
      <c r="V396" s="63"/>
      <c r="W396" s="63"/>
      <c r="X396" s="63"/>
      <c r="Y396" s="63"/>
      <c r="Z396" s="63"/>
      <c r="AA396" s="116"/>
      <c r="AB396" s="63"/>
      <c r="AC396" s="63"/>
      <c r="AD396" s="63"/>
      <c r="AE396" s="63"/>
      <c r="AF396" s="63"/>
      <c r="AG396" s="63"/>
      <c r="AH396" s="63"/>
      <c r="AI396" s="63"/>
      <c r="AJ396" s="116"/>
      <c r="AK396" s="63"/>
      <c r="AL396" s="118"/>
      <c r="AM396" s="63"/>
      <c r="AN396" s="119"/>
      <c r="AO396" s="120"/>
    </row>
    <row r="397" spans="1:41" x14ac:dyDescent="0.2">
      <c r="A397" s="162"/>
      <c r="B397" s="47"/>
      <c r="C397" s="47"/>
      <c r="D397" s="47"/>
      <c r="E397" s="139"/>
      <c r="F397" s="49"/>
      <c r="G397" s="63"/>
      <c r="H397" s="87"/>
      <c r="I397" s="63"/>
      <c r="J397" s="123"/>
      <c r="K397" s="87"/>
      <c r="L397" s="124"/>
      <c r="M397" s="63"/>
      <c r="N397" s="87"/>
      <c r="O397" s="63"/>
      <c r="P397" s="156"/>
      <c r="Q397" s="144"/>
      <c r="R397" s="144"/>
      <c r="S397" s="116"/>
      <c r="T397" s="63"/>
      <c r="U397" s="63"/>
      <c r="V397" s="63"/>
      <c r="W397" s="63"/>
      <c r="X397" s="63"/>
      <c r="Y397" s="63"/>
      <c r="Z397" s="63"/>
      <c r="AA397" s="116"/>
      <c r="AB397" s="63"/>
      <c r="AC397" s="63"/>
      <c r="AD397" s="63"/>
      <c r="AE397" s="63"/>
      <c r="AF397" s="63"/>
      <c r="AG397" s="63"/>
      <c r="AH397" s="63"/>
      <c r="AI397" s="63"/>
      <c r="AJ397" s="116"/>
      <c r="AK397" s="63"/>
      <c r="AL397" s="118"/>
      <c r="AM397" s="63"/>
      <c r="AN397" s="119"/>
      <c r="AO397" s="120"/>
    </row>
    <row r="398" spans="1:41" x14ac:dyDescent="0.2">
      <c r="A398" s="162"/>
      <c r="B398" s="47"/>
      <c r="C398" s="47"/>
      <c r="D398" s="47"/>
      <c r="E398" s="139"/>
      <c r="F398" s="49"/>
      <c r="G398" s="63"/>
      <c r="H398" s="87"/>
      <c r="I398" s="63"/>
      <c r="J398" s="123"/>
      <c r="K398" s="87"/>
      <c r="L398" s="124"/>
      <c r="M398" s="63"/>
      <c r="N398" s="87"/>
      <c r="O398" s="63"/>
      <c r="P398" s="156"/>
      <c r="Q398" s="144"/>
      <c r="R398" s="144"/>
      <c r="S398" s="116"/>
      <c r="T398" s="63"/>
      <c r="U398" s="63"/>
      <c r="V398" s="63"/>
      <c r="W398" s="63"/>
      <c r="X398" s="63"/>
      <c r="Y398" s="63"/>
      <c r="Z398" s="63"/>
      <c r="AA398" s="116"/>
      <c r="AB398" s="63"/>
      <c r="AC398" s="63"/>
      <c r="AD398" s="63"/>
      <c r="AE398" s="63"/>
      <c r="AF398" s="63"/>
      <c r="AG398" s="63"/>
      <c r="AH398" s="63"/>
      <c r="AI398" s="63"/>
      <c r="AJ398" s="116"/>
      <c r="AK398" s="63"/>
      <c r="AL398" s="118"/>
      <c r="AM398" s="63"/>
      <c r="AN398" s="119"/>
      <c r="AO398" s="120"/>
    </row>
    <row r="399" spans="1:41" x14ac:dyDescent="0.2">
      <c r="A399" s="162"/>
      <c r="B399" s="47"/>
      <c r="C399" s="47"/>
      <c r="D399" s="47"/>
      <c r="E399" s="139"/>
      <c r="F399" s="49"/>
      <c r="G399" s="63"/>
      <c r="H399" s="87"/>
      <c r="I399" s="63"/>
      <c r="J399" s="123"/>
      <c r="K399" s="87"/>
      <c r="L399" s="124"/>
      <c r="M399" s="63"/>
      <c r="N399" s="87"/>
      <c r="O399" s="63"/>
      <c r="P399" s="156"/>
      <c r="Q399" s="144"/>
      <c r="R399" s="144"/>
      <c r="S399" s="116"/>
      <c r="T399" s="63"/>
      <c r="U399" s="63"/>
      <c r="V399" s="63"/>
      <c r="W399" s="63"/>
      <c r="X399" s="63"/>
      <c r="Y399" s="63"/>
      <c r="Z399" s="63"/>
      <c r="AA399" s="116"/>
      <c r="AB399" s="63"/>
      <c r="AC399" s="63"/>
      <c r="AD399" s="63"/>
      <c r="AE399" s="63"/>
      <c r="AF399" s="63"/>
      <c r="AG399" s="63"/>
      <c r="AH399" s="63"/>
      <c r="AI399" s="63"/>
      <c r="AJ399" s="116"/>
      <c r="AK399" s="63"/>
      <c r="AL399" s="118"/>
      <c r="AM399" s="63"/>
      <c r="AN399" s="119"/>
      <c r="AO399" s="120"/>
    </row>
    <row r="400" spans="1:41" x14ac:dyDescent="0.2">
      <c r="A400" s="162"/>
      <c r="B400" s="47"/>
      <c r="C400" s="47"/>
      <c r="D400" s="47"/>
      <c r="E400" s="139"/>
      <c r="F400" s="49"/>
      <c r="G400" s="63"/>
      <c r="H400" s="87"/>
      <c r="I400" s="63"/>
      <c r="J400" s="123"/>
      <c r="K400" s="87"/>
      <c r="L400" s="124"/>
      <c r="M400" s="63"/>
      <c r="N400" s="87"/>
      <c r="O400" s="63"/>
      <c r="P400" s="156"/>
      <c r="Q400" s="144"/>
      <c r="R400" s="144"/>
      <c r="S400" s="116"/>
      <c r="T400" s="63"/>
      <c r="U400" s="63"/>
      <c r="V400" s="63"/>
      <c r="W400" s="63"/>
      <c r="X400" s="63"/>
      <c r="Y400" s="63"/>
      <c r="Z400" s="63"/>
      <c r="AA400" s="116"/>
      <c r="AB400" s="63"/>
      <c r="AC400" s="63"/>
      <c r="AD400" s="63"/>
      <c r="AE400" s="63"/>
      <c r="AF400" s="63"/>
      <c r="AG400" s="63"/>
      <c r="AH400" s="63"/>
      <c r="AI400" s="63"/>
      <c r="AJ400" s="116"/>
      <c r="AK400" s="63"/>
      <c r="AL400" s="118"/>
      <c r="AM400" s="63"/>
      <c r="AN400" s="119"/>
      <c r="AO400" s="120"/>
    </row>
    <row r="401" spans="1:41" x14ac:dyDescent="0.2">
      <c r="A401" s="162"/>
      <c r="B401" s="47"/>
      <c r="C401" s="47"/>
      <c r="D401" s="47"/>
      <c r="E401" s="139"/>
      <c r="F401" s="49"/>
      <c r="G401" s="63"/>
      <c r="H401" s="87"/>
      <c r="I401" s="63"/>
      <c r="J401" s="123"/>
      <c r="K401" s="87"/>
      <c r="L401" s="124"/>
      <c r="M401" s="63"/>
      <c r="N401" s="87"/>
      <c r="O401" s="63"/>
      <c r="P401" s="156"/>
      <c r="Q401" s="144"/>
      <c r="R401" s="144"/>
      <c r="S401" s="116"/>
      <c r="T401" s="63"/>
      <c r="U401" s="63"/>
      <c r="V401" s="63"/>
      <c r="W401" s="63"/>
      <c r="X401" s="63"/>
      <c r="Y401" s="63"/>
      <c r="Z401" s="63"/>
      <c r="AA401" s="116"/>
      <c r="AB401" s="63"/>
      <c r="AC401" s="63"/>
      <c r="AD401" s="63"/>
      <c r="AE401" s="63"/>
      <c r="AF401" s="63"/>
      <c r="AG401" s="63"/>
      <c r="AH401" s="63"/>
      <c r="AI401" s="63"/>
      <c r="AJ401" s="116"/>
      <c r="AK401" s="63"/>
      <c r="AL401" s="118"/>
      <c r="AM401" s="63"/>
      <c r="AN401" s="119"/>
      <c r="AO401" s="120"/>
    </row>
    <row r="402" spans="1:41" x14ac:dyDescent="0.2">
      <c r="A402" s="162"/>
      <c r="B402" s="47"/>
      <c r="C402" s="47"/>
      <c r="D402" s="47"/>
      <c r="E402" s="139"/>
      <c r="F402" s="49"/>
      <c r="G402" s="63"/>
      <c r="H402" s="87"/>
      <c r="I402" s="63"/>
      <c r="J402" s="123"/>
      <c r="K402" s="87"/>
      <c r="L402" s="124"/>
      <c r="M402" s="63"/>
      <c r="N402" s="87"/>
      <c r="O402" s="63"/>
      <c r="P402" s="156"/>
      <c r="Q402" s="144"/>
      <c r="R402" s="144"/>
      <c r="S402" s="116"/>
      <c r="T402" s="63"/>
      <c r="U402" s="63"/>
      <c r="V402" s="63"/>
      <c r="W402" s="63"/>
      <c r="X402" s="63"/>
      <c r="Y402" s="63"/>
      <c r="Z402" s="63"/>
      <c r="AA402" s="116"/>
      <c r="AB402" s="63"/>
      <c r="AC402" s="63"/>
      <c r="AD402" s="63"/>
      <c r="AE402" s="63"/>
      <c r="AF402" s="63"/>
      <c r="AG402" s="63"/>
      <c r="AH402" s="63"/>
      <c r="AI402" s="63"/>
      <c r="AJ402" s="116"/>
      <c r="AK402" s="63"/>
      <c r="AL402" s="118"/>
      <c r="AM402" s="63"/>
      <c r="AN402" s="119"/>
      <c r="AO402" s="120"/>
    </row>
    <row r="403" spans="1:41" x14ac:dyDescent="0.2">
      <c r="A403" s="162"/>
      <c r="B403" s="47"/>
      <c r="C403" s="47"/>
      <c r="D403" s="47"/>
      <c r="E403" s="139"/>
      <c r="F403" s="49"/>
      <c r="G403" s="63"/>
      <c r="H403" s="87"/>
      <c r="I403" s="63"/>
      <c r="J403" s="123"/>
      <c r="K403" s="87"/>
      <c r="L403" s="124"/>
      <c r="M403" s="63"/>
      <c r="N403" s="87"/>
      <c r="O403" s="63"/>
      <c r="P403" s="156"/>
      <c r="Q403" s="144"/>
      <c r="R403" s="144"/>
      <c r="S403" s="116"/>
      <c r="T403" s="63"/>
      <c r="U403" s="63"/>
      <c r="V403" s="63"/>
      <c r="W403" s="63"/>
      <c r="X403" s="63"/>
      <c r="Y403" s="63"/>
      <c r="Z403" s="63"/>
      <c r="AA403" s="116"/>
      <c r="AB403" s="63"/>
      <c r="AC403" s="63"/>
      <c r="AD403" s="63"/>
      <c r="AE403" s="63"/>
      <c r="AF403" s="63"/>
      <c r="AG403" s="63"/>
      <c r="AH403" s="63"/>
      <c r="AI403" s="63"/>
      <c r="AJ403" s="116"/>
      <c r="AK403" s="63"/>
      <c r="AL403" s="118"/>
      <c r="AM403" s="63"/>
      <c r="AN403" s="119"/>
      <c r="AO403" s="120"/>
    </row>
    <row r="404" spans="1:41" x14ac:dyDescent="0.2">
      <c r="A404" s="162"/>
      <c r="H404" s="87"/>
      <c r="K404" s="87"/>
      <c r="M404" s="63"/>
      <c r="N404" s="87"/>
      <c r="P404" s="156"/>
      <c r="Q404" s="144"/>
      <c r="R404" s="144"/>
      <c r="S404" s="116"/>
      <c r="T404" s="63"/>
      <c r="U404" s="63"/>
      <c r="V404" s="63"/>
      <c r="W404" s="63"/>
      <c r="X404" s="63"/>
      <c r="Y404" s="63"/>
      <c r="Z404" s="63"/>
      <c r="AA404" s="116"/>
      <c r="AB404" s="63"/>
      <c r="AC404" s="63"/>
      <c r="AD404" s="63"/>
      <c r="AE404" s="63"/>
      <c r="AF404" s="63"/>
      <c r="AG404" s="63"/>
      <c r="AH404" s="63"/>
      <c r="AI404" s="63"/>
      <c r="AJ404" s="116"/>
      <c r="AK404" s="63"/>
      <c r="AL404" s="118"/>
      <c r="AM404" s="63"/>
      <c r="AN404" s="119"/>
      <c r="AO404" s="120"/>
    </row>
    <row r="405" spans="1:41" x14ac:dyDescent="0.2">
      <c r="A405" s="162"/>
      <c r="H405" s="87"/>
      <c r="K405" s="87"/>
      <c r="M405" s="63"/>
      <c r="N405" s="87"/>
      <c r="P405" s="156"/>
      <c r="Q405" s="144"/>
      <c r="R405" s="144"/>
      <c r="S405" s="116"/>
      <c r="T405" s="63"/>
      <c r="U405" s="63"/>
      <c r="V405" s="63"/>
      <c r="W405" s="63"/>
      <c r="X405" s="63"/>
      <c r="Y405" s="63"/>
      <c r="Z405" s="63"/>
      <c r="AA405" s="116"/>
      <c r="AB405" s="63"/>
      <c r="AC405" s="63"/>
      <c r="AD405" s="63"/>
      <c r="AE405" s="63"/>
      <c r="AF405" s="63"/>
      <c r="AG405" s="63"/>
      <c r="AH405" s="63"/>
      <c r="AI405" s="63"/>
      <c r="AJ405" s="116"/>
      <c r="AK405" s="63"/>
      <c r="AL405" s="118"/>
      <c r="AM405" s="63"/>
      <c r="AN405" s="119"/>
      <c r="AO405" s="120"/>
    </row>
    <row r="406" spans="1:41" x14ac:dyDescent="0.2">
      <c r="A406" s="162"/>
      <c r="H406" s="87"/>
      <c r="K406" s="87"/>
      <c r="M406" s="63"/>
      <c r="N406" s="87"/>
      <c r="P406" s="156"/>
      <c r="Q406" s="144"/>
      <c r="R406" s="144"/>
      <c r="S406" s="116"/>
      <c r="T406" s="63"/>
      <c r="U406" s="63"/>
      <c r="V406" s="63"/>
      <c r="W406" s="63"/>
      <c r="X406" s="63"/>
      <c r="Y406" s="63"/>
      <c r="Z406" s="63"/>
      <c r="AA406" s="116"/>
      <c r="AB406" s="63"/>
      <c r="AC406" s="63"/>
      <c r="AD406" s="63"/>
      <c r="AE406" s="63"/>
      <c r="AF406" s="63"/>
      <c r="AG406" s="63"/>
      <c r="AH406" s="63"/>
      <c r="AI406" s="63"/>
      <c r="AJ406" s="116"/>
      <c r="AK406" s="63"/>
      <c r="AL406" s="118"/>
      <c r="AM406" s="63"/>
      <c r="AN406" s="119"/>
      <c r="AO406" s="120"/>
    </row>
    <row r="407" spans="1:41" x14ac:dyDescent="0.2">
      <c r="A407" s="162"/>
      <c r="H407" s="87"/>
      <c r="K407" s="87"/>
      <c r="M407" s="63"/>
      <c r="N407" s="87"/>
      <c r="P407" s="156"/>
      <c r="Q407" s="144"/>
      <c r="R407" s="144"/>
      <c r="S407" s="116"/>
      <c r="T407" s="63"/>
      <c r="U407" s="63"/>
      <c r="V407" s="63"/>
      <c r="W407" s="63"/>
      <c r="X407" s="63"/>
      <c r="Y407" s="63"/>
      <c r="Z407" s="63"/>
      <c r="AA407" s="116"/>
      <c r="AB407" s="63"/>
      <c r="AC407" s="63"/>
      <c r="AD407" s="63"/>
      <c r="AE407" s="63"/>
      <c r="AF407" s="63"/>
      <c r="AG407" s="63"/>
      <c r="AH407" s="63"/>
      <c r="AI407" s="63"/>
      <c r="AJ407" s="116"/>
      <c r="AK407" s="63"/>
      <c r="AL407" s="118"/>
      <c r="AM407" s="63"/>
      <c r="AN407" s="119"/>
      <c r="AO407" s="120"/>
    </row>
    <row r="408" spans="1:41" x14ac:dyDescent="0.2">
      <c r="A408" s="162"/>
      <c r="H408" s="87"/>
      <c r="K408" s="87"/>
      <c r="M408" s="63"/>
      <c r="N408" s="87"/>
      <c r="P408" s="156"/>
      <c r="Q408" s="144"/>
      <c r="R408" s="144"/>
      <c r="S408" s="116"/>
      <c r="T408" s="63"/>
      <c r="U408" s="63"/>
      <c r="V408" s="63"/>
      <c r="W408" s="63"/>
      <c r="X408" s="63"/>
      <c r="Y408" s="63"/>
      <c r="Z408" s="63"/>
      <c r="AA408" s="116"/>
      <c r="AB408" s="63"/>
      <c r="AC408" s="63"/>
      <c r="AD408" s="63"/>
      <c r="AE408" s="63"/>
      <c r="AF408" s="63"/>
      <c r="AG408" s="63"/>
      <c r="AH408" s="63"/>
      <c r="AI408" s="63"/>
      <c r="AJ408" s="116"/>
      <c r="AK408" s="63"/>
      <c r="AL408" s="118"/>
      <c r="AM408" s="63"/>
      <c r="AN408" s="119"/>
      <c r="AO408" s="120"/>
    </row>
    <row r="409" spans="1:41" x14ac:dyDescent="0.2">
      <c r="A409" s="162"/>
      <c r="H409" s="87"/>
      <c r="K409" s="87"/>
      <c r="M409" s="63"/>
      <c r="N409" s="87"/>
      <c r="P409" s="156"/>
      <c r="Q409" s="144"/>
      <c r="R409" s="144"/>
      <c r="S409" s="116"/>
      <c r="T409" s="63"/>
      <c r="U409" s="63"/>
      <c r="V409" s="63"/>
      <c r="W409" s="63"/>
      <c r="X409" s="63"/>
      <c r="Y409" s="63"/>
      <c r="Z409" s="63"/>
      <c r="AA409" s="116"/>
      <c r="AB409" s="63"/>
      <c r="AC409" s="63"/>
      <c r="AD409" s="63"/>
      <c r="AE409" s="63"/>
      <c r="AF409" s="63"/>
      <c r="AG409" s="63"/>
      <c r="AH409" s="63"/>
      <c r="AI409" s="63"/>
      <c r="AJ409" s="116"/>
      <c r="AK409" s="63"/>
      <c r="AL409" s="118"/>
      <c r="AM409" s="63"/>
      <c r="AN409" s="119"/>
      <c r="AO409" s="120"/>
    </row>
    <row r="410" spans="1:41" x14ac:dyDescent="0.2">
      <c r="A410" s="162"/>
      <c r="H410" s="87"/>
      <c r="K410" s="87"/>
      <c r="M410" s="63"/>
      <c r="N410" s="87"/>
      <c r="P410" s="156"/>
      <c r="Q410" s="144"/>
      <c r="R410" s="144"/>
      <c r="S410" s="116"/>
      <c r="T410" s="63"/>
      <c r="U410" s="63"/>
      <c r="V410" s="63"/>
      <c r="W410" s="63"/>
      <c r="X410" s="63"/>
      <c r="Y410" s="63"/>
      <c r="Z410" s="63"/>
      <c r="AA410" s="116"/>
      <c r="AB410" s="63"/>
      <c r="AC410" s="63"/>
      <c r="AD410" s="63"/>
      <c r="AE410" s="63"/>
      <c r="AF410" s="63"/>
      <c r="AG410" s="63"/>
      <c r="AH410" s="63"/>
      <c r="AI410" s="63"/>
      <c r="AJ410" s="116"/>
      <c r="AK410" s="63"/>
      <c r="AL410" s="118"/>
      <c r="AM410" s="63"/>
      <c r="AN410" s="119"/>
      <c r="AO410" s="120"/>
    </row>
    <row r="411" spans="1:41" x14ac:dyDescent="0.2">
      <c r="A411" s="162"/>
      <c r="H411" s="87"/>
      <c r="K411" s="87"/>
      <c r="M411" s="63"/>
      <c r="N411" s="87"/>
      <c r="P411" s="156"/>
      <c r="Q411" s="144"/>
      <c r="R411" s="144"/>
      <c r="S411" s="116"/>
      <c r="T411" s="63"/>
      <c r="U411" s="63"/>
      <c r="V411" s="63"/>
      <c r="W411" s="63"/>
      <c r="X411" s="63"/>
      <c r="Y411" s="63"/>
      <c r="Z411" s="63"/>
      <c r="AA411" s="116"/>
      <c r="AB411" s="63"/>
      <c r="AC411" s="63"/>
      <c r="AD411" s="63"/>
      <c r="AE411" s="63"/>
      <c r="AF411" s="63"/>
      <c r="AG411" s="63"/>
      <c r="AH411" s="63"/>
      <c r="AI411" s="63"/>
      <c r="AJ411" s="116"/>
      <c r="AK411" s="63"/>
      <c r="AL411" s="118"/>
      <c r="AM411" s="63"/>
      <c r="AN411" s="119"/>
      <c r="AO411" s="120"/>
    </row>
    <row r="412" spans="1:41" x14ac:dyDescent="0.2">
      <c r="A412" s="162"/>
      <c r="H412" s="87"/>
      <c r="K412" s="87"/>
      <c r="M412" s="63"/>
      <c r="N412" s="87"/>
      <c r="P412" s="156"/>
      <c r="Q412" s="144"/>
      <c r="R412" s="144"/>
      <c r="S412" s="116"/>
      <c r="T412" s="63"/>
      <c r="U412" s="63"/>
      <c r="V412" s="63"/>
      <c r="W412" s="63"/>
      <c r="X412" s="63"/>
      <c r="Y412" s="63"/>
      <c r="Z412" s="63"/>
      <c r="AA412" s="116"/>
      <c r="AB412" s="63"/>
      <c r="AC412" s="63"/>
      <c r="AD412" s="63"/>
      <c r="AE412" s="63"/>
      <c r="AF412" s="63"/>
      <c r="AG412" s="63"/>
      <c r="AH412" s="63"/>
      <c r="AI412" s="63"/>
      <c r="AJ412" s="116"/>
      <c r="AK412" s="63"/>
      <c r="AL412" s="118"/>
      <c r="AM412" s="63"/>
      <c r="AN412" s="119"/>
      <c r="AO412" s="120"/>
    </row>
    <row r="413" spans="1:41" x14ac:dyDescent="0.2">
      <c r="A413" s="162"/>
      <c r="P413" s="156"/>
      <c r="Q413" s="144"/>
      <c r="R413" s="144"/>
      <c r="S413" s="116"/>
      <c r="T413" s="63"/>
      <c r="U413" s="63"/>
      <c r="V413" s="63"/>
      <c r="W413" s="63"/>
      <c r="X413" s="63"/>
      <c r="Y413" s="63"/>
      <c r="Z413" s="63"/>
      <c r="AA413" s="116"/>
      <c r="AB413" s="63"/>
      <c r="AC413" s="63"/>
      <c r="AD413" s="63"/>
      <c r="AE413" s="63"/>
      <c r="AF413" s="63"/>
      <c r="AG413" s="63"/>
      <c r="AH413" s="63"/>
      <c r="AI413" s="63"/>
      <c r="AJ413" s="116"/>
      <c r="AK413" s="63"/>
      <c r="AL413" s="118"/>
      <c r="AM413" s="63"/>
      <c r="AN413" s="119"/>
      <c r="AO413" s="120"/>
    </row>
    <row r="414" spans="1:41" x14ac:dyDescent="0.2">
      <c r="A414" s="162"/>
      <c r="P414" s="156"/>
      <c r="Q414" s="144"/>
      <c r="R414" s="144"/>
      <c r="S414" s="116"/>
      <c r="T414" s="63"/>
      <c r="U414" s="63"/>
      <c r="V414" s="63"/>
      <c r="W414" s="63"/>
      <c r="X414" s="63"/>
      <c r="Y414" s="63"/>
      <c r="Z414" s="63"/>
      <c r="AA414" s="116"/>
      <c r="AB414" s="63"/>
      <c r="AC414" s="63"/>
      <c r="AD414" s="63"/>
      <c r="AE414" s="63"/>
      <c r="AF414" s="63"/>
      <c r="AG414" s="63"/>
      <c r="AH414" s="63"/>
      <c r="AI414" s="63"/>
      <c r="AJ414" s="116"/>
      <c r="AK414" s="63"/>
      <c r="AL414" s="118"/>
      <c r="AM414" s="63"/>
      <c r="AN414" s="119"/>
      <c r="AO414" s="120"/>
    </row>
    <row r="415" spans="1:41" x14ac:dyDescent="0.2">
      <c r="A415" s="162"/>
      <c r="P415" s="156"/>
      <c r="Q415" s="144"/>
      <c r="R415" s="144"/>
      <c r="S415" s="116"/>
      <c r="T415" s="63"/>
      <c r="U415" s="63"/>
      <c r="V415" s="63"/>
      <c r="W415" s="63"/>
      <c r="X415" s="63"/>
      <c r="Y415" s="63"/>
      <c r="Z415" s="63"/>
      <c r="AA415" s="116"/>
      <c r="AB415" s="63"/>
      <c r="AC415" s="63"/>
      <c r="AD415" s="63"/>
      <c r="AE415" s="63"/>
      <c r="AF415" s="63"/>
      <c r="AG415" s="63"/>
      <c r="AH415" s="63"/>
      <c r="AI415" s="63"/>
      <c r="AJ415" s="116"/>
      <c r="AK415" s="63"/>
      <c r="AL415" s="118"/>
      <c r="AM415" s="63"/>
      <c r="AN415" s="119"/>
      <c r="AO415" s="120"/>
    </row>
    <row r="416" spans="1:41" x14ac:dyDescent="0.2">
      <c r="A416" s="162"/>
      <c r="P416" s="156"/>
      <c r="Q416" s="144"/>
      <c r="R416" s="144"/>
      <c r="S416" s="116"/>
      <c r="T416" s="63"/>
      <c r="U416" s="63"/>
      <c r="V416" s="63"/>
      <c r="W416" s="63"/>
      <c r="X416" s="63"/>
      <c r="Y416" s="63"/>
      <c r="Z416" s="63"/>
      <c r="AA416" s="116"/>
      <c r="AB416" s="63"/>
      <c r="AC416" s="63"/>
      <c r="AD416" s="63"/>
      <c r="AE416" s="63"/>
      <c r="AF416" s="63"/>
      <c r="AG416" s="63"/>
      <c r="AH416" s="63"/>
      <c r="AI416" s="63"/>
      <c r="AJ416" s="116"/>
      <c r="AK416" s="63"/>
      <c r="AL416" s="118"/>
      <c r="AM416" s="63"/>
      <c r="AN416" s="119"/>
      <c r="AO416" s="120"/>
    </row>
    <row r="417" spans="1:41" x14ac:dyDescent="0.2">
      <c r="A417" s="162"/>
      <c r="P417" s="156"/>
      <c r="Q417" s="144"/>
      <c r="R417" s="144"/>
      <c r="S417" s="116"/>
      <c r="T417" s="63"/>
      <c r="U417" s="63"/>
      <c r="V417" s="63"/>
      <c r="W417" s="63"/>
      <c r="X417" s="63"/>
      <c r="Y417" s="63"/>
      <c r="Z417" s="63"/>
      <c r="AA417" s="116"/>
      <c r="AB417" s="63"/>
      <c r="AC417" s="63"/>
      <c r="AD417" s="63"/>
      <c r="AE417" s="63"/>
      <c r="AF417" s="63"/>
      <c r="AG417" s="63"/>
      <c r="AH417" s="63"/>
      <c r="AI417" s="63"/>
      <c r="AJ417" s="116"/>
      <c r="AK417" s="63"/>
      <c r="AL417" s="118"/>
      <c r="AM417" s="63"/>
      <c r="AN417" s="119"/>
      <c r="AO417" s="120"/>
    </row>
    <row r="418" spans="1:41" x14ac:dyDescent="0.2">
      <c r="A418" s="162"/>
      <c r="P418" s="156"/>
      <c r="Q418" s="144"/>
      <c r="R418" s="144"/>
      <c r="S418" s="116"/>
      <c r="T418" s="63"/>
      <c r="U418" s="63"/>
      <c r="V418" s="63"/>
      <c r="W418" s="63"/>
      <c r="X418" s="63"/>
      <c r="Y418" s="63"/>
      <c r="Z418" s="63"/>
      <c r="AA418" s="116"/>
      <c r="AB418" s="63"/>
      <c r="AC418" s="63"/>
      <c r="AD418" s="63"/>
      <c r="AE418" s="63"/>
      <c r="AF418" s="63"/>
      <c r="AG418" s="63"/>
      <c r="AH418" s="63"/>
      <c r="AI418" s="63"/>
      <c r="AJ418" s="116"/>
      <c r="AK418" s="63"/>
      <c r="AL418" s="118"/>
      <c r="AM418" s="63"/>
      <c r="AN418" s="119"/>
      <c r="AO418" s="120"/>
    </row>
    <row r="419" spans="1:41" x14ac:dyDescent="0.2">
      <c r="A419" s="162"/>
      <c r="P419" s="156"/>
      <c r="Q419" s="144"/>
      <c r="R419" s="144"/>
      <c r="S419" s="116"/>
      <c r="T419" s="63"/>
      <c r="U419" s="63"/>
      <c r="V419" s="63"/>
      <c r="W419" s="63"/>
      <c r="X419" s="63"/>
      <c r="Y419" s="63"/>
      <c r="Z419" s="63"/>
      <c r="AA419" s="116"/>
      <c r="AB419" s="63"/>
      <c r="AC419" s="63"/>
      <c r="AD419" s="63"/>
      <c r="AE419" s="63"/>
      <c r="AF419" s="63"/>
      <c r="AG419" s="63"/>
      <c r="AH419" s="63"/>
      <c r="AI419" s="63"/>
      <c r="AJ419" s="116"/>
      <c r="AK419" s="63"/>
      <c r="AL419" s="118"/>
      <c r="AM419" s="63"/>
      <c r="AN419" s="119"/>
      <c r="AO419" s="120"/>
    </row>
    <row r="420" spans="1:41" x14ac:dyDescent="0.2">
      <c r="A420" s="162"/>
      <c r="P420" s="156"/>
      <c r="Q420" s="144"/>
      <c r="R420" s="144"/>
      <c r="S420" s="116"/>
      <c r="T420" s="63"/>
      <c r="U420" s="63"/>
      <c r="V420" s="63"/>
      <c r="W420" s="63"/>
      <c r="X420" s="63"/>
      <c r="Y420" s="63"/>
      <c r="Z420" s="63"/>
      <c r="AA420" s="116"/>
      <c r="AB420" s="63"/>
      <c r="AC420" s="63"/>
      <c r="AD420" s="63"/>
      <c r="AE420" s="63"/>
      <c r="AF420" s="63"/>
      <c r="AG420" s="63"/>
      <c r="AH420" s="63"/>
      <c r="AI420" s="63"/>
      <c r="AJ420" s="116"/>
      <c r="AK420" s="63"/>
      <c r="AL420" s="118"/>
      <c r="AM420" s="63"/>
      <c r="AN420" s="119"/>
      <c r="AO420" s="120"/>
    </row>
    <row r="421" spans="1:41" x14ac:dyDescent="0.2">
      <c r="A421" s="162"/>
      <c r="P421" s="156"/>
      <c r="Q421" s="144"/>
      <c r="R421" s="144"/>
      <c r="S421" s="116"/>
      <c r="T421" s="63"/>
      <c r="U421" s="63"/>
      <c r="V421" s="63"/>
      <c r="W421" s="63"/>
      <c r="X421" s="63"/>
      <c r="Y421" s="63"/>
      <c r="Z421" s="63"/>
      <c r="AA421" s="116"/>
      <c r="AB421" s="63"/>
      <c r="AC421" s="63"/>
      <c r="AD421" s="63"/>
      <c r="AE421" s="63"/>
      <c r="AF421" s="63"/>
      <c r="AG421" s="63"/>
      <c r="AH421" s="63"/>
      <c r="AI421" s="63"/>
      <c r="AJ421" s="116"/>
      <c r="AK421" s="63"/>
      <c r="AL421" s="118"/>
      <c r="AM421" s="63"/>
      <c r="AN421" s="119"/>
      <c r="AO421" s="120"/>
    </row>
    <row r="422" spans="1:41" x14ac:dyDescent="0.2">
      <c r="A422" s="162"/>
      <c r="P422" s="156"/>
      <c r="Q422" s="144"/>
      <c r="R422" s="144"/>
      <c r="S422" s="116"/>
      <c r="T422" s="63"/>
      <c r="U422" s="63"/>
      <c r="V422" s="63"/>
      <c r="W422" s="63"/>
      <c r="X422" s="63"/>
      <c r="Y422" s="63"/>
      <c r="Z422" s="63"/>
      <c r="AA422" s="116"/>
      <c r="AB422" s="63"/>
      <c r="AC422" s="63"/>
      <c r="AD422" s="63"/>
      <c r="AE422" s="63"/>
      <c r="AF422" s="63"/>
      <c r="AG422" s="63"/>
      <c r="AH422" s="63"/>
      <c r="AI422" s="63"/>
      <c r="AJ422" s="116"/>
      <c r="AK422" s="63"/>
      <c r="AL422" s="118"/>
      <c r="AM422" s="63"/>
      <c r="AN422" s="119"/>
      <c r="AO422" s="120"/>
    </row>
    <row r="423" spans="1:41" x14ac:dyDescent="0.2">
      <c r="A423" s="162"/>
      <c r="P423" s="156"/>
      <c r="Q423" s="144"/>
      <c r="R423" s="144"/>
      <c r="S423" s="116"/>
      <c r="T423" s="63"/>
      <c r="U423" s="63"/>
      <c r="V423" s="63"/>
      <c r="W423" s="63"/>
      <c r="X423" s="63"/>
      <c r="Y423" s="63"/>
      <c r="Z423" s="63"/>
      <c r="AA423" s="116"/>
      <c r="AB423" s="63"/>
      <c r="AC423" s="63"/>
      <c r="AD423" s="63"/>
      <c r="AE423" s="63"/>
      <c r="AF423" s="63"/>
      <c r="AG423" s="63"/>
      <c r="AH423" s="63"/>
      <c r="AI423" s="63"/>
      <c r="AJ423" s="116"/>
      <c r="AK423" s="63"/>
      <c r="AL423" s="118"/>
      <c r="AM423" s="63"/>
      <c r="AN423" s="119"/>
      <c r="AO423" s="120"/>
    </row>
    <row r="424" spans="1:41" x14ac:dyDescent="0.2">
      <c r="A424" s="162"/>
      <c r="P424" s="156"/>
      <c r="Q424" s="144"/>
      <c r="R424" s="144"/>
      <c r="S424" s="116"/>
      <c r="T424" s="63"/>
      <c r="U424" s="63"/>
      <c r="V424" s="63"/>
      <c r="W424" s="63"/>
      <c r="X424" s="63"/>
      <c r="Y424" s="63"/>
      <c r="Z424" s="63"/>
      <c r="AA424" s="116"/>
      <c r="AB424" s="63"/>
      <c r="AC424" s="63"/>
      <c r="AD424" s="63"/>
      <c r="AE424" s="63"/>
      <c r="AF424" s="63"/>
      <c r="AG424" s="63"/>
      <c r="AH424" s="63"/>
      <c r="AI424" s="63"/>
      <c r="AJ424" s="116"/>
      <c r="AK424" s="63"/>
      <c r="AL424" s="118"/>
      <c r="AM424" s="63"/>
      <c r="AN424" s="119"/>
      <c r="AO424" s="120"/>
    </row>
    <row r="425" spans="1:41" x14ac:dyDescent="0.2">
      <c r="A425" s="162"/>
      <c r="P425" s="156"/>
      <c r="Q425" s="144"/>
      <c r="R425" s="144"/>
      <c r="S425" s="116"/>
      <c r="T425" s="63"/>
      <c r="U425" s="63"/>
      <c r="V425" s="63"/>
      <c r="W425" s="63"/>
      <c r="X425" s="63"/>
      <c r="Y425" s="63"/>
      <c r="Z425" s="63"/>
      <c r="AA425" s="116"/>
      <c r="AB425" s="63"/>
      <c r="AC425" s="63"/>
      <c r="AD425" s="63"/>
      <c r="AE425" s="63"/>
      <c r="AF425" s="63"/>
      <c r="AG425" s="63"/>
      <c r="AH425" s="63"/>
      <c r="AI425" s="63"/>
      <c r="AJ425" s="116"/>
      <c r="AK425" s="63"/>
      <c r="AL425" s="118"/>
      <c r="AM425" s="63"/>
      <c r="AN425" s="119"/>
      <c r="AO425" s="120"/>
    </row>
    <row r="426" spans="1:41" x14ac:dyDescent="0.2">
      <c r="A426" s="162"/>
      <c r="P426" s="156"/>
      <c r="Q426" s="144"/>
      <c r="R426" s="144"/>
      <c r="S426" s="116"/>
      <c r="T426" s="63"/>
      <c r="U426" s="63"/>
      <c r="V426" s="63"/>
      <c r="W426" s="63"/>
      <c r="X426" s="63"/>
      <c r="Y426" s="63"/>
      <c r="Z426" s="63"/>
      <c r="AA426" s="116"/>
      <c r="AB426" s="63"/>
      <c r="AC426" s="63"/>
      <c r="AD426" s="63"/>
      <c r="AE426" s="63"/>
      <c r="AF426" s="63"/>
      <c r="AG426" s="63"/>
      <c r="AH426" s="63"/>
      <c r="AI426" s="63"/>
      <c r="AJ426" s="116"/>
      <c r="AK426" s="63"/>
      <c r="AL426" s="118"/>
      <c r="AM426" s="63"/>
      <c r="AN426" s="119"/>
      <c r="AO426" s="120"/>
    </row>
    <row r="427" spans="1:41" x14ac:dyDescent="0.2">
      <c r="A427" s="162"/>
      <c r="P427" s="156"/>
      <c r="Q427" s="144"/>
      <c r="R427" s="144"/>
      <c r="S427" s="116"/>
      <c r="T427" s="63"/>
      <c r="U427" s="63"/>
      <c r="V427" s="63"/>
      <c r="W427" s="63"/>
      <c r="X427" s="63"/>
      <c r="Y427" s="63"/>
      <c r="Z427" s="63"/>
      <c r="AA427" s="116"/>
      <c r="AB427" s="63"/>
      <c r="AC427" s="63"/>
      <c r="AD427" s="63"/>
      <c r="AE427" s="63"/>
      <c r="AF427" s="63"/>
      <c r="AG427" s="63"/>
      <c r="AH427" s="63"/>
      <c r="AI427" s="63"/>
      <c r="AJ427" s="116"/>
      <c r="AK427" s="63"/>
      <c r="AL427" s="118"/>
      <c r="AM427" s="63"/>
      <c r="AN427" s="119"/>
      <c r="AO427" s="120"/>
    </row>
    <row r="428" spans="1:41" x14ac:dyDescent="0.2">
      <c r="A428" s="162"/>
      <c r="P428" s="156"/>
      <c r="Q428" s="144"/>
      <c r="R428" s="144"/>
      <c r="S428" s="116"/>
      <c r="T428" s="63"/>
      <c r="U428" s="63"/>
      <c r="V428" s="63"/>
      <c r="W428" s="63"/>
      <c r="X428" s="63"/>
      <c r="Y428" s="63"/>
      <c r="Z428" s="63"/>
      <c r="AA428" s="116"/>
      <c r="AB428" s="63"/>
      <c r="AC428" s="63"/>
      <c r="AD428" s="63"/>
      <c r="AE428" s="63"/>
      <c r="AF428" s="63"/>
      <c r="AG428" s="63"/>
      <c r="AH428" s="63"/>
      <c r="AI428" s="63"/>
      <c r="AJ428" s="116"/>
      <c r="AK428" s="63"/>
      <c r="AL428" s="118"/>
      <c r="AM428" s="63"/>
      <c r="AN428" s="119"/>
      <c r="AO428" s="120"/>
    </row>
    <row r="429" spans="1:41" x14ac:dyDescent="0.2">
      <c r="A429" s="162"/>
      <c r="P429" s="156"/>
      <c r="Q429" s="144"/>
      <c r="R429" s="144"/>
      <c r="S429" s="116"/>
      <c r="T429" s="63"/>
      <c r="U429" s="63"/>
      <c r="V429" s="63"/>
      <c r="W429" s="63"/>
      <c r="X429" s="63"/>
      <c r="Y429" s="63"/>
      <c r="Z429" s="63"/>
      <c r="AA429" s="116"/>
      <c r="AB429" s="63"/>
      <c r="AC429" s="63"/>
      <c r="AD429" s="63"/>
      <c r="AE429" s="63"/>
      <c r="AF429" s="63"/>
      <c r="AG429" s="63"/>
      <c r="AH429" s="63"/>
      <c r="AI429" s="63"/>
      <c r="AJ429" s="116"/>
      <c r="AK429" s="63"/>
      <c r="AL429" s="118"/>
      <c r="AM429" s="63"/>
      <c r="AN429" s="119"/>
      <c r="AO429" s="120"/>
    </row>
    <row r="430" spans="1:41" x14ac:dyDescent="0.2">
      <c r="A430" s="162"/>
      <c r="P430" s="156"/>
      <c r="Q430" s="144"/>
      <c r="R430" s="144"/>
      <c r="S430" s="116"/>
      <c r="T430" s="63"/>
      <c r="U430" s="63"/>
      <c r="V430" s="63"/>
      <c r="W430" s="63"/>
      <c r="X430" s="63"/>
      <c r="Y430" s="63"/>
      <c r="Z430" s="63"/>
      <c r="AA430" s="116"/>
      <c r="AB430" s="63"/>
      <c r="AC430" s="63"/>
      <c r="AD430" s="63"/>
      <c r="AE430" s="63"/>
      <c r="AF430" s="63"/>
      <c r="AG430" s="63"/>
      <c r="AH430" s="63"/>
      <c r="AI430" s="63"/>
      <c r="AJ430" s="116"/>
      <c r="AK430" s="63"/>
      <c r="AL430" s="118"/>
      <c r="AM430" s="63"/>
      <c r="AN430" s="119"/>
      <c r="AO430" s="120"/>
    </row>
    <row r="431" spans="1:41" x14ac:dyDescent="0.2">
      <c r="A431" s="162"/>
      <c r="P431" s="156"/>
      <c r="Q431" s="144"/>
      <c r="R431" s="144"/>
      <c r="S431" s="116"/>
      <c r="T431" s="63"/>
      <c r="U431" s="63"/>
      <c r="V431" s="63"/>
      <c r="W431" s="63"/>
      <c r="X431" s="63"/>
      <c r="Y431" s="63"/>
      <c r="Z431" s="63"/>
      <c r="AA431" s="116"/>
      <c r="AB431" s="63"/>
      <c r="AC431" s="63"/>
      <c r="AD431" s="63"/>
      <c r="AE431" s="63"/>
      <c r="AF431" s="63"/>
      <c r="AG431" s="63"/>
      <c r="AH431" s="63"/>
      <c r="AI431" s="63"/>
      <c r="AJ431" s="116"/>
      <c r="AK431" s="63"/>
      <c r="AL431" s="118"/>
      <c r="AM431" s="63"/>
      <c r="AN431" s="119"/>
      <c r="AO431" s="120"/>
    </row>
    <row r="432" spans="1:41" x14ac:dyDescent="0.2">
      <c r="A432" s="162"/>
      <c r="P432" s="156"/>
      <c r="Q432" s="144"/>
      <c r="R432" s="144"/>
      <c r="S432" s="116"/>
      <c r="T432" s="63"/>
      <c r="U432" s="63"/>
      <c r="V432" s="63"/>
      <c r="W432" s="63"/>
      <c r="X432" s="63"/>
      <c r="Y432" s="63"/>
      <c r="Z432" s="63"/>
      <c r="AA432" s="116"/>
      <c r="AB432" s="63"/>
      <c r="AC432" s="63"/>
      <c r="AD432" s="63"/>
      <c r="AE432" s="63"/>
      <c r="AF432" s="63"/>
      <c r="AG432" s="63"/>
      <c r="AH432" s="63"/>
      <c r="AI432" s="63"/>
      <c r="AJ432" s="116"/>
      <c r="AK432" s="63"/>
      <c r="AL432" s="118"/>
      <c r="AM432" s="63"/>
      <c r="AN432" s="119"/>
      <c r="AO432" s="120"/>
    </row>
    <row r="433" spans="1:41" x14ac:dyDescent="0.2">
      <c r="A433" s="162"/>
      <c r="P433" s="156"/>
      <c r="Q433" s="144"/>
      <c r="R433" s="144"/>
      <c r="S433" s="116"/>
      <c r="T433" s="63"/>
      <c r="U433" s="63"/>
      <c r="V433" s="63"/>
      <c r="W433" s="63"/>
      <c r="X433" s="63"/>
      <c r="Y433" s="63"/>
      <c r="Z433" s="63"/>
      <c r="AA433" s="116"/>
      <c r="AB433" s="63"/>
      <c r="AC433" s="63"/>
      <c r="AD433" s="63"/>
      <c r="AE433" s="63"/>
      <c r="AF433" s="63"/>
      <c r="AG433" s="63"/>
      <c r="AH433" s="63"/>
      <c r="AI433" s="63"/>
      <c r="AJ433" s="116"/>
      <c r="AK433" s="63"/>
      <c r="AL433" s="118"/>
      <c r="AM433" s="63"/>
      <c r="AN433" s="119"/>
      <c r="AO433" s="120"/>
    </row>
    <row r="434" spans="1:41" x14ac:dyDescent="0.2">
      <c r="A434" s="162"/>
      <c r="P434" s="156"/>
      <c r="Q434" s="144"/>
      <c r="R434" s="144"/>
      <c r="S434" s="116"/>
      <c r="T434" s="63"/>
      <c r="U434" s="63"/>
      <c r="V434" s="63"/>
      <c r="W434" s="63"/>
      <c r="X434" s="63"/>
      <c r="Y434" s="63"/>
      <c r="Z434" s="63"/>
      <c r="AA434" s="116"/>
      <c r="AB434" s="63"/>
      <c r="AC434" s="63"/>
      <c r="AD434" s="63"/>
      <c r="AE434" s="63"/>
      <c r="AF434" s="63"/>
      <c r="AG434" s="63"/>
      <c r="AH434" s="63"/>
      <c r="AI434" s="63"/>
      <c r="AJ434" s="116"/>
      <c r="AK434" s="63"/>
      <c r="AL434" s="118"/>
      <c r="AM434" s="63"/>
      <c r="AN434" s="119"/>
      <c r="AO434" s="120"/>
    </row>
    <row r="435" spans="1:41" x14ac:dyDescent="0.2">
      <c r="A435" s="162"/>
      <c r="P435" s="156"/>
      <c r="Q435" s="144"/>
      <c r="R435" s="144"/>
      <c r="S435" s="116"/>
      <c r="T435" s="63"/>
      <c r="U435" s="63"/>
      <c r="V435" s="63"/>
      <c r="W435" s="63"/>
      <c r="X435" s="63"/>
      <c r="Y435" s="63"/>
      <c r="Z435" s="63"/>
      <c r="AA435" s="116"/>
      <c r="AB435" s="63"/>
      <c r="AC435" s="63"/>
      <c r="AD435" s="63"/>
      <c r="AE435" s="63"/>
      <c r="AF435" s="63"/>
      <c r="AG435" s="63"/>
      <c r="AH435" s="63"/>
      <c r="AI435" s="63"/>
      <c r="AJ435" s="116"/>
      <c r="AK435" s="63"/>
      <c r="AL435" s="118"/>
      <c r="AM435" s="63"/>
      <c r="AN435" s="119"/>
      <c r="AO435" s="120"/>
    </row>
    <row r="436" spans="1:41" x14ac:dyDescent="0.2">
      <c r="A436" s="162"/>
      <c r="P436" s="156"/>
      <c r="Q436" s="144"/>
      <c r="R436" s="144"/>
      <c r="S436" s="116"/>
      <c r="T436" s="63"/>
      <c r="U436" s="63"/>
      <c r="V436" s="63"/>
      <c r="W436" s="63"/>
      <c r="X436" s="63"/>
      <c r="Y436" s="63"/>
      <c r="Z436" s="63"/>
      <c r="AA436" s="116"/>
      <c r="AB436" s="63"/>
      <c r="AC436" s="63"/>
      <c r="AD436" s="63"/>
      <c r="AE436" s="63"/>
      <c r="AF436" s="63"/>
      <c r="AG436" s="63"/>
      <c r="AH436" s="63"/>
      <c r="AI436" s="63"/>
      <c r="AJ436" s="116"/>
      <c r="AK436" s="63"/>
      <c r="AL436" s="118"/>
      <c r="AM436" s="63"/>
      <c r="AN436" s="119"/>
      <c r="AO436" s="120"/>
    </row>
    <row r="437" spans="1:41" x14ac:dyDescent="0.2">
      <c r="A437" s="162"/>
      <c r="P437" s="156"/>
      <c r="Q437" s="144"/>
      <c r="R437" s="144"/>
      <c r="S437" s="116"/>
      <c r="T437" s="63"/>
      <c r="U437" s="63"/>
      <c r="V437" s="63"/>
      <c r="W437" s="63"/>
      <c r="X437" s="63"/>
      <c r="Y437" s="63"/>
      <c r="Z437" s="63"/>
      <c r="AA437" s="116"/>
      <c r="AB437" s="63"/>
      <c r="AC437" s="63"/>
      <c r="AD437" s="63"/>
      <c r="AE437" s="63"/>
      <c r="AF437" s="63"/>
      <c r="AG437" s="63"/>
      <c r="AH437" s="63"/>
      <c r="AI437" s="63"/>
      <c r="AJ437" s="116"/>
      <c r="AK437" s="63"/>
      <c r="AL437" s="118"/>
      <c r="AM437" s="63"/>
      <c r="AN437" s="119"/>
      <c r="AO437" s="120"/>
    </row>
    <row r="438" spans="1:41" x14ac:dyDescent="0.2">
      <c r="A438" s="162"/>
      <c r="P438" s="156"/>
      <c r="Q438" s="144"/>
      <c r="R438" s="144"/>
      <c r="S438" s="116"/>
      <c r="T438" s="63"/>
      <c r="U438" s="63"/>
      <c r="V438" s="63"/>
      <c r="W438" s="63"/>
      <c r="X438" s="63"/>
      <c r="Y438" s="63"/>
      <c r="Z438" s="63"/>
      <c r="AA438" s="116"/>
      <c r="AB438" s="63"/>
      <c r="AC438" s="63"/>
      <c r="AD438" s="63"/>
      <c r="AE438" s="63"/>
      <c r="AF438" s="63"/>
      <c r="AG438" s="63"/>
      <c r="AH438" s="63"/>
      <c r="AI438" s="63"/>
      <c r="AJ438" s="116"/>
      <c r="AK438" s="63"/>
      <c r="AL438" s="118"/>
      <c r="AM438" s="63"/>
      <c r="AN438" s="119"/>
      <c r="AO438" s="120"/>
    </row>
    <row r="439" spans="1:41" x14ac:dyDescent="0.2">
      <c r="A439" s="162"/>
      <c r="P439" s="156"/>
      <c r="Q439" s="144"/>
      <c r="R439" s="144"/>
      <c r="S439" s="116"/>
      <c r="T439" s="63"/>
      <c r="U439" s="63"/>
      <c r="V439" s="63"/>
      <c r="W439" s="63"/>
      <c r="X439" s="63"/>
      <c r="Y439" s="63"/>
      <c r="Z439" s="63"/>
      <c r="AA439" s="116"/>
      <c r="AB439" s="63"/>
      <c r="AC439" s="63"/>
      <c r="AD439" s="63"/>
      <c r="AE439" s="63"/>
      <c r="AF439" s="63"/>
      <c r="AG439" s="63"/>
      <c r="AH439" s="63"/>
      <c r="AI439" s="63"/>
      <c r="AJ439" s="116"/>
      <c r="AK439" s="63"/>
      <c r="AL439" s="118"/>
      <c r="AM439" s="63"/>
      <c r="AN439" s="119"/>
      <c r="AO439" s="120"/>
    </row>
    <row r="440" spans="1:41" x14ac:dyDescent="0.2">
      <c r="A440" s="162"/>
      <c r="P440" s="156"/>
      <c r="Q440" s="144"/>
      <c r="R440" s="144"/>
      <c r="S440" s="116"/>
      <c r="T440" s="63"/>
      <c r="U440" s="63"/>
      <c r="V440" s="63"/>
      <c r="W440" s="63"/>
      <c r="X440" s="63"/>
      <c r="Y440" s="63"/>
      <c r="Z440" s="63"/>
      <c r="AA440" s="116"/>
      <c r="AB440" s="63"/>
      <c r="AC440" s="63"/>
      <c r="AD440" s="63"/>
      <c r="AE440" s="63"/>
      <c r="AF440" s="63"/>
      <c r="AG440" s="63"/>
      <c r="AH440" s="63"/>
      <c r="AI440" s="63"/>
      <c r="AJ440" s="116"/>
      <c r="AK440" s="63"/>
      <c r="AL440" s="118"/>
      <c r="AM440" s="63"/>
      <c r="AN440" s="119"/>
      <c r="AO440" s="120"/>
    </row>
    <row r="441" spans="1:41" x14ac:dyDescent="0.2">
      <c r="A441" s="162"/>
      <c r="P441" s="156"/>
      <c r="Q441" s="144"/>
      <c r="R441" s="144"/>
      <c r="S441" s="116"/>
      <c r="T441" s="63"/>
      <c r="U441" s="63"/>
      <c r="V441" s="63"/>
      <c r="W441" s="63"/>
      <c r="X441" s="63"/>
      <c r="Y441" s="63"/>
      <c r="Z441" s="63"/>
      <c r="AA441" s="116"/>
      <c r="AB441" s="63"/>
      <c r="AC441" s="63"/>
      <c r="AD441" s="63"/>
      <c r="AE441" s="63"/>
      <c r="AF441" s="63"/>
      <c r="AG441" s="63"/>
      <c r="AH441" s="63"/>
      <c r="AI441" s="63"/>
      <c r="AJ441" s="116"/>
      <c r="AK441" s="63"/>
      <c r="AL441" s="118"/>
      <c r="AM441" s="63"/>
      <c r="AN441" s="119"/>
      <c r="AO441" s="120"/>
    </row>
    <row r="442" spans="1:41" x14ac:dyDescent="0.2">
      <c r="A442" s="162"/>
      <c r="P442" s="156"/>
      <c r="Q442" s="144"/>
      <c r="R442" s="144"/>
      <c r="S442" s="116"/>
      <c r="T442" s="63"/>
      <c r="U442" s="63"/>
      <c r="V442" s="63"/>
      <c r="W442" s="63"/>
      <c r="X442" s="63"/>
      <c r="Y442" s="63"/>
      <c r="Z442" s="63"/>
      <c r="AA442" s="116"/>
      <c r="AB442" s="63"/>
      <c r="AC442" s="63"/>
      <c r="AD442" s="63"/>
      <c r="AE442" s="63"/>
      <c r="AF442" s="63"/>
      <c r="AG442" s="63"/>
      <c r="AH442" s="63"/>
      <c r="AI442" s="63"/>
      <c r="AJ442" s="116"/>
      <c r="AK442" s="63"/>
      <c r="AL442" s="118"/>
      <c r="AM442" s="63"/>
      <c r="AN442" s="119"/>
      <c r="AO442" s="120"/>
    </row>
    <row r="443" spans="1:41" x14ac:dyDescent="0.2">
      <c r="A443" s="162"/>
      <c r="P443" s="156"/>
      <c r="Q443" s="144"/>
      <c r="R443" s="144"/>
      <c r="S443" s="116"/>
      <c r="T443" s="63"/>
      <c r="U443" s="63"/>
      <c r="V443" s="63"/>
      <c r="W443" s="63"/>
      <c r="X443" s="63"/>
      <c r="Y443" s="63"/>
      <c r="Z443" s="63"/>
      <c r="AA443" s="116"/>
      <c r="AB443" s="63"/>
      <c r="AC443" s="63"/>
      <c r="AD443" s="63"/>
      <c r="AE443" s="63"/>
      <c r="AF443" s="63"/>
      <c r="AG443" s="63"/>
      <c r="AH443" s="63"/>
      <c r="AI443" s="63"/>
      <c r="AJ443" s="116"/>
      <c r="AK443" s="63"/>
      <c r="AL443" s="118"/>
      <c r="AM443" s="63"/>
      <c r="AN443" s="119"/>
      <c r="AO443" s="120"/>
    </row>
    <row r="444" spans="1:41" x14ac:dyDescent="0.2">
      <c r="A444" s="162"/>
      <c r="P444" s="156"/>
      <c r="Q444" s="144"/>
      <c r="R444" s="144"/>
      <c r="S444" s="116"/>
      <c r="T444" s="63"/>
      <c r="U444" s="63"/>
      <c r="V444" s="63"/>
      <c r="W444" s="63"/>
      <c r="X444" s="63"/>
      <c r="Y444" s="63"/>
      <c r="Z444" s="63"/>
      <c r="AA444" s="116"/>
      <c r="AB444" s="63"/>
      <c r="AC444" s="63"/>
      <c r="AD444" s="63"/>
      <c r="AE444" s="63"/>
      <c r="AF444" s="63"/>
      <c r="AG444" s="63"/>
      <c r="AH444" s="63"/>
      <c r="AI444" s="63"/>
      <c r="AJ444" s="116"/>
      <c r="AK444" s="63"/>
      <c r="AL444" s="118"/>
      <c r="AM444" s="63"/>
      <c r="AN444" s="119"/>
      <c r="AO444" s="120"/>
    </row>
    <row r="445" spans="1:41" x14ac:dyDescent="0.2">
      <c r="A445" s="162"/>
      <c r="P445" s="156"/>
      <c r="Q445" s="144"/>
      <c r="R445" s="144"/>
      <c r="S445" s="116"/>
      <c r="T445" s="63"/>
      <c r="U445" s="63"/>
      <c r="V445" s="63"/>
      <c r="W445" s="63"/>
      <c r="X445" s="63"/>
      <c r="Y445" s="63"/>
      <c r="Z445" s="63"/>
      <c r="AA445" s="116"/>
      <c r="AB445" s="63"/>
      <c r="AC445" s="63"/>
      <c r="AD445" s="63"/>
      <c r="AE445" s="63"/>
      <c r="AF445" s="63"/>
      <c r="AG445" s="63"/>
      <c r="AH445" s="63"/>
      <c r="AI445" s="63"/>
      <c r="AJ445" s="116"/>
      <c r="AK445" s="63"/>
      <c r="AL445" s="118"/>
      <c r="AM445" s="63"/>
      <c r="AN445" s="119"/>
      <c r="AO445" s="120"/>
    </row>
    <row r="446" spans="1:41" x14ac:dyDescent="0.2">
      <c r="A446" s="162"/>
      <c r="P446" s="156"/>
      <c r="Q446" s="144"/>
      <c r="R446" s="144"/>
      <c r="S446" s="116"/>
      <c r="T446" s="63"/>
      <c r="U446" s="63"/>
      <c r="V446" s="63"/>
      <c r="W446" s="63"/>
      <c r="X446" s="63"/>
      <c r="Y446" s="63"/>
      <c r="Z446" s="63"/>
      <c r="AA446" s="116"/>
      <c r="AB446" s="63"/>
      <c r="AC446" s="63"/>
      <c r="AD446" s="63"/>
      <c r="AE446" s="63"/>
      <c r="AF446" s="63"/>
      <c r="AG446" s="63"/>
      <c r="AH446" s="63"/>
      <c r="AI446" s="63"/>
      <c r="AJ446" s="116"/>
      <c r="AK446" s="63"/>
      <c r="AL446" s="118"/>
      <c r="AM446" s="63"/>
      <c r="AN446" s="119"/>
      <c r="AO446" s="120"/>
    </row>
    <row r="447" spans="1:41" x14ac:dyDescent="0.2">
      <c r="A447" s="162"/>
      <c r="P447" s="156"/>
      <c r="Q447" s="144"/>
      <c r="R447" s="144"/>
      <c r="S447" s="116"/>
      <c r="T447" s="63"/>
      <c r="U447" s="63"/>
      <c r="V447" s="63"/>
      <c r="W447" s="63"/>
      <c r="X447" s="63"/>
      <c r="Y447" s="63"/>
      <c r="Z447" s="63"/>
      <c r="AA447" s="116"/>
      <c r="AB447" s="63"/>
      <c r="AC447" s="63"/>
      <c r="AD447" s="63"/>
      <c r="AE447" s="63"/>
      <c r="AF447" s="63"/>
      <c r="AG447" s="63"/>
      <c r="AH447" s="63"/>
      <c r="AI447" s="63"/>
      <c r="AJ447" s="116"/>
      <c r="AK447" s="63"/>
      <c r="AL447" s="118"/>
      <c r="AM447" s="63"/>
      <c r="AN447" s="119"/>
      <c r="AO447" s="120"/>
    </row>
    <row r="448" spans="1:41" x14ac:dyDescent="0.2">
      <c r="A448" s="162"/>
      <c r="P448" s="156"/>
      <c r="Q448" s="144"/>
      <c r="R448" s="144"/>
      <c r="S448" s="116"/>
      <c r="T448" s="63"/>
      <c r="U448" s="63"/>
      <c r="V448" s="63"/>
      <c r="W448" s="63"/>
      <c r="X448" s="63"/>
      <c r="Y448" s="63"/>
      <c r="Z448" s="63"/>
      <c r="AA448" s="116"/>
      <c r="AB448" s="63"/>
      <c r="AC448" s="63"/>
      <c r="AD448" s="63"/>
      <c r="AE448" s="63"/>
      <c r="AF448" s="63"/>
      <c r="AG448" s="63"/>
      <c r="AH448" s="63"/>
      <c r="AI448" s="63"/>
      <c r="AJ448" s="116"/>
      <c r="AK448" s="63"/>
      <c r="AL448" s="118"/>
      <c r="AM448" s="63"/>
      <c r="AN448" s="119"/>
      <c r="AO448" s="120"/>
    </row>
    <row r="449" spans="1:41" x14ac:dyDescent="0.2">
      <c r="A449" s="162"/>
      <c r="P449" s="156"/>
      <c r="Q449" s="144"/>
      <c r="R449" s="144"/>
      <c r="S449" s="116"/>
      <c r="T449" s="63"/>
      <c r="U449" s="63"/>
      <c r="V449" s="63"/>
      <c r="W449" s="63"/>
      <c r="X449" s="63"/>
      <c r="Y449" s="63"/>
      <c r="Z449" s="63"/>
      <c r="AA449" s="116"/>
      <c r="AB449" s="63"/>
      <c r="AC449" s="63"/>
      <c r="AD449" s="63"/>
      <c r="AE449" s="63"/>
      <c r="AF449" s="63"/>
      <c r="AG449" s="63"/>
      <c r="AH449" s="63"/>
      <c r="AI449" s="63"/>
      <c r="AJ449" s="116"/>
      <c r="AK449" s="63"/>
      <c r="AL449" s="118"/>
      <c r="AM449" s="63"/>
      <c r="AN449" s="119"/>
      <c r="AO449" s="120"/>
    </row>
    <row r="450" spans="1:41" x14ac:dyDescent="0.2">
      <c r="A450" s="162"/>
      <c r="P450" s="156"/>
      <c r="Q450" s="144"/>
      <c r="R450" s="144"/>
      <c r="S450" s="116"/>
      <c r="T450" s="63"/>
      <c r="U450" s="63"/>
      <c r="V450" s="63"/>
      <c r="W450" s="63"/>
      <c r="X450" s="63"/>
      <c r="Y450" s="63"/>
      <c r="Z450" s="63"/>
      <c r="AA450" s="116"/>
      <c r="AB450" s="63"/>
      <c r="AC450" s="63"/>
      <c r="AD450" s="63"/>
      <c r="AE450" s="63"/>
      <c r="AF450" s="63"/>
      <c r="AG450" s="63"/>
      <c r="AH450" s="63"/>
      <c r="AI450" s="63"/>
      <c r="AJ450" s="116"/>
      <c r="AK450" s="63"/>
      <c r="AL450" s="118"/>
      <c r="AM450" s="63"/>
      <c r="AN450" s="119"/>
      <c r="AO450" s="120"/>
    </row>
    <row r="451" spans="1:41" x14ac:dyDescent="0.2">
      <c r="A451" s="162"/>
      <c r="P451" s="156"/>
      <c r="Q451" s="144"/>
      <c r="R451" s="144"/>
      <c r="S451" s="116"/>
      <c r="T451" s="63"/>
      <c r="U451" s="63"/>
      <c r="V451" s="63"/>
      <c r="W451" s="63"/>
      <c r="X451" s="63"/>
      <c r="Y451" s="63"/>
      <c r="Z451" s="63"/>
      <c r="AA451" s="116"/>
      <c r="AB451" s="63"/>
      <c r="AC451" s="63"/>
      <c r="AD451" s="63"/>
      <c r="AE451" s="63"/>
      <c r="AF451" s="63"/>
      <c r="AG451" s="63"/>
      <c r="AH451" s="63"/>
      <c r="AI451" s="63"/>
      <c r="AJ451" s="116"/>
      <c r="AK451" s="63"/>
      <c r="AL451" s="118"/>
      <c r="AM451" s="63"/>
      <c r="AN451" s="119"/>
      <c r="AO451" s="120"/>
    </row>
    <row r="452" spans="1:41" x14ac:dyDescent="0.2">
      <c r="A452" s="162"/>
      <c r="P452" s="156"/>
      <c r="Q452" s="144"/>
      <c r="R452" s="144"/>
      <c r="S452" s="116"/>
      <c r="T452" s="63"/>
      <c r="U452" s="63"/>
      <c r="V452" s="63"/>
      <c r="W452" s="63"/>
      <c r="X452" s="63"/>
      <c r="Y452" s="63"/>
      <c r="Z452" s="63"/>
      <c r="AA452" s="116"/>
      <c r="AB452" s="63"/>
      <c r="AC452" s="63"/>
      <c r="AD452" s="63"/>
      <c r="AE452" s="63"/>
      <c r="AF452" s="63"/>
      <c r="AG452" s="63"/>
      <c r="AH452" s="63"/>
      <c r="AI452" s="63"/>
      <c r="AJ452" s="116"/>
      <c r="AK452" s="63"/>
      <c r="AL452" s="118"/>
      <c r="AM452" s="63"/>
      <c r="AN452" s="119"/>
      <c r="AO452" s="120"/>
    </row>
    <row r="453" spans="1:41" x14ac:dyDescent="0.2">
      <c r="A453" s="162"/>
      <c r="P453" s="156"/>
      <c r="Q453" s="144"/>
      <c r="R453" s="144"/>
      <c r="S453" s="116"/>
      <c r="T453" s="63"/>
      <c r="U453" s="63"/>
      <c r="V453" s="63"/>
      <c r="W453" s="63"/>
      <c r="X453" s="63"/>
      <c r="Y453" s="63"/>
      <c r="Z453" s="63"/>
      <c r="AA453" s="116"/>
      <c r="AB453" s="63"/>
      <c r="AC453" s="63"/>
      <c r="AD453" s="63"/>
      <c r="AE453" s="63"/>
      <c r="AF453" s="63"/>
      <c r="AG453" s="63"/>
      <c r="AH453" s="63"/>
      <c r="AI453" s="63"/>
      <c r="AJ453" s="116"/>
      <c r="AK453" s="63"/>
      <c r="AL453" s="118"/>
      <c r="AM453" s="63"/>
      <c r="AN453" s="119"/>
      <c r="AO453" s="120"/>
    </row>
    <row r="454" spans="1:41" x14ac:dyDescent="0.2">
      <c r="A454" s="162"/>
      <c r="P454" s="156"/>
      <c r="Q454" s="144"/>
      <c r="R454" s="144"/>
      <c r="S454" s="116"/>
      <c r="T454" s="63"/>
      <c r="U454" s="63"/>
      <c r="V454" s="63"/>
      <c r="W454" s="63"/>
      <c r="X454" s="63"/>
      <c r="Y454" s="63"/>
      <c r="Z454" s="63"/>
      <c r="AA454" s="116"/>
      <c r="AB454" s="63"/>
      <c r="AC454" s="63"/>
      <c r="AD454" s="63"/>
      <c r="AE454" s="63"/>
      <c r="AF454" s="63"/>
      <c r="AG454" s="63"/>
      <c r="AH454" s="63"/>
      <c r="AI454" s="63"/>
      <c r="AJ454" s="116"/>
      <c r="AK454" s="63"/>
      <c r="AL454" s="118"/>
      <c r="AM454" s="63"/>
      <c r="AN454" s="119"/>
      <c r="AO454" s="120"/>
    </row>
    <row r="455" spans="1:41" x14ac:dyDescent="0.2">
      <c r="A455" s="162"/>
      <c r="P455" s="156"/>
      <c r="Q455" s="144"/>
      <c r="R455" s="144"/>
      <c r="S455" s="116"/>
      <c r="T455" s="63"/>
      <c r="U455" s="63"/>
      <c r="V455" s="63"/>
      <c r="W455" s="63"/>
      <c r="X455" s="63"/>
      <c r="Y455" s="63"/>
      <c r="Z455" s="63"/>
      <c r="AA455" s="116"/>
      <c r="AB455" s="63"/>
      <c r="AC455" s="63"/>
      <c r="AD455" s="63"/>
      <c r="AE455" s="63"/>
      <c r="AF455" s="63"/>
      <c r="AG455" s="63"/>
      <c r="AH455" s="63"/>
      <c r="AI455" s="63"/>
      <c r="AJ455" s="116"/>
      <c r="AK455" s="63"/>
      <c r="AL455" s="118"/>
      <c r="AM455" s="63"/>
      <c r="AN455" s="119"/>
      <c r="AO455" s="120"/>
    </row>
    <row r="456" spans="1:41" x14ac:dyDescent="0.2">
      <c r="A456" s="162"/>
      <c r="P456" s="156"/>
      <c r="Q456" s="144"/>
      <c r="R456" s="144"/>
      <c r="S456" s="116"/>
      <c r="T456" s="63"/>
      <c r="U456" s="63"/>
      <c r="V456" s="63"/>
      <c r="W456" s="63"/>
      <c r="X456" s="63"/>
      <c r="Y456" s="63"/>
      <c r="Z456" s="63"/>
      <c r="AA456" s="116"/>
      <c r="AB456" s="63"/>
      <c r="AC456" s="63"/>
      <c r="AD456" s="63"/>
      <c r="AE456" s="63"/>
      <c r="AF456" s="63"/>
      <c r="AG456" s="63"/>
      <c r="AH456" s="63"/>
      <c r="AI456" s="63"/>
      <c r="AJ456" s="116"/>
      <c r="AK456" s="63"/>
      <c r="AL456" s="118"/>
      <c r="AM456" s="63"/>
      <c r="AN456" s="119"/>
      <c r="AO456" s="120"/>
    </row>
    <row r="457" spans="1:41" x14ac:dyDescent="0.2">
      <c r="A457" s="162"/>
      <c r="P457" s="156"/>
      <c r="Q457" s="144"/>
      <c r="R457" s="144"/>
      <c r="S457" s="116"/>
      <c r="T457" s="63"/>
      <c r="U457" s="63"/>
      <c r="V457" s="63"/>
      <c r="W457" s="63"/>
      <c r="X457" s="63"/>
      <c r="Y457" s="63"/>
      <c r="Z457" s="63"/>
      <c r="AA457" s="116"/>
      <c r="AB457" s="63"/>
      <c r="AC457" s="63"/>
      <c r="AD457" s="63"/>
      <c r="AE457" s="63"/>
      <c r="AF457" s="63"/>
      <c r="AG457" s="63"/>
      <c r="AH457" s="63"/>
      <c r="AI457" s="63"/>
      <c r="AJ457" s="116"/>
      <c r="AK457" s="63"/>
      <c r="AL457" s="118"/>
      <c r="AM457" s="63"/>
      <c r="AN457" s="119"/>
      <c r="AO457" s="120"/>
    </row>
    <row r="458" spans="1:41" x14ac:dyDescent="0.2">
      <c r="A458" s="162"/>
      <c r="P458" s="156"/>
      <c r="Q458" s="144"/>
      <c r="R458" s="144"/>
      <c r="S458" s="116"/>
      <c r="T458" s="63"/>
      <c r="U458" s="63"/>
      <c r="V458" s="63"/>
      <c r="W458" s="63"/>
      <c r="X458" s="63"/>
      <c r="Y458" s="63"/>
      <c r="Z458" s="63"/>
      <c r="AA458" s="116"/>
      <c r="AB458" s="63"/>
      <c r="AC458" s="63"/>
      <c r="AD458" s="63"/>
      <c r="AE458" s="63"/>
      <c r="AF458" s="63"/>
      <c r="AG458" s="63"/>
      <c r="AH458" s="63"/>
      <c r="AI458" s="63"/>
      <c r="AJ458" s="116"/>
      <c r="AK458" s="63"/>
      <c r="AL458" s="118"/>
      <c r="AM458" s="63"/>
      <c r="AN458" s="119"/>
      <c r="AO458" s="120"/>
    </row>
    <row r="459" spans="1:41" x14ac:dyDescent="0.2">
      <c r="A459" s="162"/>
      <c r="P459" s="156"/>
      <c r="Q459" s="144"/>
      <c r="R459" s="144"/>
      <c r="S459" s="116"/>
      <c r="T459" s="63"/>
      <c r="U459" s="63"/>
      <c r="V459" s="63"/>
      <c r="W459" s="63"/>
      <c r="X459" s="63"/>
      <c r="Y459" s="63"/>
      <c r="Z459" s="63"/>
      <c r="AA459" s="116"/>
      <c r="AB459" s="63"/>
      <c r="AC459" s="63"/>
      <c r="AD459" s="63"/>
      <c r="AE459" s="63"/>
      <c r="AF459" s="63"/>
      <c r="AG459" s="63"/>
      <c r="AH459" s="63"/>
      <c r="AI459" s="63"/>
      <c r="AJ459" s="116"/>
      <c r="AK459" s="63"/>
      <c r="AL459" s="118"/>
      <c r="AM459" s="63"/>
      <c r="AN459" s="119"/>
      <c r="AO459" s="120"/>
    </row>
    <row r="460" spans="1:41" x14ac:dyDescent="0.2">
      <c r="A460" s="162"/>
      <c r="P460" s="156"/>
      <c r="Q460" s="144"/>
      <c r="R460" s="144"/>
      <c r="S460" s="116"/>
      <c r="T460" s="63"/>
      <c r="U460" s="63"/>
      <c r="V460" s="63"/>
      <c r="W460" s="63"/>
      <c r="X460" s="63"/>
      <c r="Y460" s="63"/>
      <c r="Z460" s="63"/>
      <c r="AA460" s="116"/>
      <c r="AB460" s="63"/>
      <c r="AC460" s="63"/>
      <c r="AD460" s="63"/>
      <c r="AE460" s="63"/>
      <c r="AF460" s="63"/>
      <c r="AG460" s="63"/>
      <c r="AH460" s="63"/>
      <c r="AI460" s="63"/>
      <c r="AJ460" s="116"/>
      <c r="AK460" s="63"/>
      <c r="AL460" s="118"/>
      <c r="AM460" s="63"/>
      <c r="AN460" s="119"/>
      <c r="AO460" s="120"/>
    </row>
    <row r="461" spans="1:41" x14ac:dyDescent="0.2">
      <c r="A461" s="162"/>
      <c r="P461" s="156"/>
      <c r="Q461" s="144"/>
      <c r="R461" s="144"/>
      <c r="S461" s="116"/>
      <c r="T461" s="63"/>
      <c r="U461" s="63"/>
      <c r="V461" s="63"/>
      <c r="W461" s="63"/>
      <c r="X461" s="63"/>
      <c r="Y461" s="63"/>
      <c r="Z461" s="63"/>
      <c r="AA461" s="116"/>
      <c r="AB461" s="63"/>
      <c r="AC461" s="63"/>
      <c r="AD461" s="63"/>
      <c r="AE461" s="63"/>
      <c r="AF461" s="63"/>
      <c r="AG461" s="63"/>
      <c r="AH461" s="63"/>
      <c r="AI461" s="63"/>
      <c r="AJ461" s="116"/>
      <c r="AK461" s="63"/>
      <c r="AL461" s="118"/>
      <c r="AM461" s="63"/>
      <c r="AN461" s="119"/>
      <c r="AO461" s="120"/>
    </row>
    <row r="462" spans="1:41" x14ac:dyDescent="0.2">
      <c r="A462" s="162"/>
      <c r="P462" s="156"/>
      <c r="Q462" s="144"/>
      <c r="R462" s="144"/>
      <c r="S462" s="116"/>
      <c r="T462" s="63"/>
      <c r="U462" s="63"/>
      <c r="V462" s="63"/>
      <c r="W462" s="63"/>
      <c r="X462" s="63"/>
      <c r="Y462" s="63"/>
      <c r="Z462" s="63"/>
      <c r="AA462" s="116"/>
      <c r="AB462" s="63"/>
      <c r="AC462" s="63"/>
      <c r="AD462" s="63"/>
      <c r="AE462" s="63"/>
      <c r="AF462" s="63"/>
      <c r="AG462" s="63"/>
      <c r="AH462" s="63"/>
      <c r="AI462" s="63"/>
      <c r="AJ462" s="116"/>
      <c r="AK462" s="63"/>
      <c r="AL462" s="118"/>
      <c r="AM462" s="63"/>
      <c r="AN462" s="119"/>
      <c r="AO462" s="120"/>
    </row>
    <row r="463" spans="1:41" x14ac:dyDescent="0.2">
      <c r="A463" s="162"/>
      <c r="P463" s="156"/>
      <c r="Q463" s="144"/>
      <c r="R463" s="144"/>
      <c r="S463" s="116"/>
      <c r="T463" s="63"/>
      <c r="U463" s="63"/>
      <c r="V463" s="63"/>
      <c r="W463" s="63"/>
      <c r="X463" s="63"/>
      <c r="Y463" s="63"/>
      <c r="Z463" s="63"/>
      <c r="AA463" s="116"/>
      <c r="AB463" s="63"/>
      <c r="AC463" s="63"/>
      <c r="AD463" s="63"/>
      <c r="AE463" s="63"/>
      <c r="AF463" s="63"/>
      <c r="AG463" s="63"/>
      <c r="AH463" s="63"/>
      <c r="AI463" s="63"/>
      <c r="AJ463" s="116"/>
      <c r="AK463" s="63"/>
      <c r="AL463" s="118"/>
      <c r="AM463" s="63"/>
      <c r="AN463" s="119"/>
      <c r="AO463" s="120"/>
    </row>
    <row r="464" spans="1:41" x14ac:dyDescent="0.2">
      <c r="A464" s="162"/>
      <c r="P464" s="156"/>
      <c r="Q464" s="144"/>
      <c r="R464" s="144"/>
      <c r="S464" s="116"/>
      <c r="T464" s="63"/>
      <c r="U464" s="63"/>
      <c r="V464" s="63"/>
      <c r="W464" s="63"/>
      <c r="X464" s="63"/>
      <c r="Y464" s="63"/>
      <c r="Z464" s="63"/>
      <c r="AA464" s="116"/>
      <c r="AB464" s="63"/>
      <c r="AC464" s="63"/>
      <c r="AD464" s="63"/>
      <c r="AE464" s="63"/>
      <c r="AF464" s="63"/>
      <c r="AG464" s="63"/>
      <c r="AH464" s="63"/>
      <c r="AI464" s="63"/>
      <c r="AJ464" s="116"/>
      <c r="AK464" s="63"/>
      <c r="AL464" s="118"/>
      <c r="AM464" s="63"/>
      <c r="AN464" s="119"/>
      <c r="AO464" s="120"/>
    </row>
    <row r="465" spans="1:41" x14ac:dyDescent="0.2">
      <c r="A465" s="162"/>
      <c r="P465" s="156"/>
      <c r="Q465" s="144"/>
      <c r="R465" s="144"/>
      <c r="S465" s="116"/>
      <c r="T465" s="63"/>
      <c r="U465" s="63"/>
      <c r="V465" s="63"/>
      <c r="W465" s="63"/>
      <c r="X465" s="63"/>
      <c r="Y465" s="63"/>
      <c r="Z465" s="63"/>
      <c r="AA465" s="116"/>
      <c r="AB465" s="63"/>
      <c r="AC465" s="63"/>
      <c r="AD465" s="63"/>
      <c r="AE465" s="63"/>
      <c r="AF465" s="63"/>
      <c r="AG465" s="63"/>
      <c r="AH465" s="63"/>
      <c r="AI465" s="63"/>
      <c r="AJ465" s="116"/>
      <c r="AK465" s="63"/>
      <c r="AL465" s="118"/>
      <c r="AM465" s="63"/>
      <c r="AN465" s="119"/>
      <c r="AO465" s="120"/>
    </row>
    <row r="466" spans="1:41" x14ac:dyDescent="0.2">
      <c r="A466" s="162"/>
      <c r="P466" s="156"/>
      <c r="Q466" s="144"/>
      <c r="R466" s="144"/>
      <c r="S466" s="116"/>
      <c r="T466" s="63"/>
      <c r="U466" s="63"/>
      <c r="V466" s="63"/>
      <c r="W466" s="63"/>
      <c r="X466" s="63"/>
      <c r="Y466" s="63"/>
      <c r="Z466" s="63"/>
      <c r="AA466" s="116"/>
      <c r="AB466" s="63"/>
      <c r="AC466" s="63"/>
      <c r="AD466" s="63"/>
      <c r="AE466" s="63"/>
      <c r="AF466" s="63"/>
      <c r="AG466" s="63"/>
      <c r="AH466" s="63"/>
      <c r="AI466" s="63"/>
      <c r="AJ466" s="116"/>
      <c r="AK466" s="63"/>
      <c r="AL466" s="118"/>
      <c r="AM466" s="63"/>
      <c r="AN466" s="119"/>
      <c r="AO466" s="120"/>
    </row>
    <row r="467" spans="1:41" x14ac:dyDescent="0.2">
      <c r="A467" s="162"/>
      <c r="P467" s="156"/>
      <c r="Q467" s="144"/>
      <c r="R467" s="144"/>
      <c r="S467" s="116"/>
      <c r="T467" s="63"/>
      <c r="U467" s="63"/>
      <c r="V467" s="63"/>
      <c r="W467" s="63"/>
      <c r="X467" s="63"/>
      <c r="Y467" s="63"/>
      <c r="Z467" s="63"/>
      <c r="AA467" s="116"/>
      <c r="AB467" s="63"/>
      <c r="AC467" s="63"/>
      <c r="AD467" s="63"/>
      <c r="AE467" s="63"/>
      <c r="AF467" s="63"/>
      <c r="AG467" s="63"/>
      <c r="AH467" s="63"/>
      <c r="AI467" s="63"/>
      <c r="AJ467" s="116"/>
      <c r="AK467" s="63"/>
      <c r="AL467" s="118"/>
      <c r="AM467" s="63"/>
      <c r="AN467" s="119"/>
      <c r="AO467" s="120"/>
    </row>
    <row r="468" spans="1:41" x14ac:dyDescent="0.2">
      <c r="A468" s="162"/>
      <c r="P468" s="156"/>
      <c r="Q468" s="144"/>
      <c r="R468" s="144"/>
      <c r="S468" s="116"/>
      <c r="T468" s="63"/>
      <c r="U468" s="63"/>
      <c r="V468" s="63"/>
      <c r="W468" s="63"/>
      <c r="X468" s="63"/>
      <c r="Y468" s="63"/>
      <c r="Z468" s="63"/>
      <c r="AA468" s="116"/>
      <c r="AB468" s="63"/>
      <c r="AC468" s="63"/>
      <c r="AD468" s="63"/>
      <c r="AE468" s="63"/>
      <c r="AF468" s="63"/>
      <c r="AG468" s="63"/>
      <c r="AH468" s="63"/>
      <c r="AI468" s="63"/>
      <c r="AJ468" s="116"/>
      <c r="AK468" s="63"/>
      <c r="AL468" s="118"/>
      <c r="AM468" s="63"/>
      <c r="AN468" s="119"/>
      <c r="AO468" s="120"/>
    </row>
    <row r="469" spans="1:41" x14ac:dyDescent="0.2">
      <c r="A469" s="162"/>
      <c r="P469" s="156"/>
      <c r="Q469" s="144"/>
      <c r="R469" s="144"/>
      <c r="S469" s="116"/>
      <c r="T469" s="63"/>
      <c r="U469" s="63"/>
      <c r="V469" s="63"/>
      <c r="W469" s="63"/>
      <c r="X469" s="63"/>
      <c r="Y469" s="63"/>
      <c r="Z469" s="63"/>
      <c r="AA469" s="116"/>
      <c r="AB469" s="63"/>
      <c r="AC469" s="63"/>
      <c r="AD469" s="63"/>
      <c r="AE469" s="63"/>
      <c r="AF469" s="63"/>
      <c r="AG469" s="63"/>
      <c r="AH469" s="63"/>
      <c r="AI469" s="63"/>
      <c r="AJ469" s="116"/>
      <c r="AK469" s="63"/>
      <c r="AL469" s="118"/>
      <c r="AM469" s="63"/>
      <c r="AN469" s="119"/>
      <c r="AO469" s="120"/>
    </row>
    <row r="470" spans="1:41" x14ac:dyDescent="0.2">
      <c r="A470" s="162"/>
      <c r="P470" s="156"/>
      <c r="Q470" s="144"/>
      <c r="R470" s="144"/>
      <c r="S470" s="116"/>
      <c r="T470" s="63"/>
      <c r="U470" s="63"/>
      <c r="V470" s="63"/>
      <c r="W470" s="63"/>
      <c r="X470" s="63"/>
      <c r="Y470" s="63"/>
      <c r="Z470" s="63"/>
      <c r="AA470" s="116"/>
      <c r="AB470" s="63"/>
      <c r="AC470" s="63"/>
      <c r="AD470" s="63"/>
      <c r="AE470" s="63"/>
      <c r="AF470" s="63"/>
      <c r="AG470" s="63"/>
      <c r="AH470" s="63"/>
      <c r="AI470" s="63"/>
      <c r="AJ470" s="116"/>
      <c r="AK470" s="63"/>
      <c r="AL470" s="118"/>
      <c r="AM470" s="63"/>
      <c r="AN470" s="119"/>
      <c r="AO470" s="120"/>
    </row>
    <row r="471" spans="1:41" x14ac:dyDescent="0.2">
      <c r="A471" s="162"/>
      <c r="P471" s="156"/>
      <c r="Q471" s="144"/>
      <c r="R471" s="144"/>
      <c r="S471" s="116"/>
      <c r="T471" s="63"/>
      <c r="U471" s="63"/>
      <c r="V471" s="63"/>
      <c r="W471" s="63"/>
      <c r="X471" s="63"/>
      <c r="Y471" s="63"/>
      <c r="Z471" s="63"/>
      <c r="AA471" s="116"/>
      <c r="AB471" s="63"/>
      <c r="AC471" s="63"/>
      <c r="AD471" s="63"/>
      <c r="AE471" s="63"/>
      <c r="AF471" s="63"/>
      <c r="AG471" s="63"/>
      <c r="AH471" s="63"/>
      <c r="AI471" s="63"/>
      <c r="AJ471" s="116"/>
      <c r="AK471" s="63"/>
      <c r="AL471" s="118"/>
      <c r="AM471" s="63"/>
      <c r="AN471" s="119"/>
      <c r="AO471" s="120"/>
    </row>
    <row r="472" spans="1:41" x14ac:dyDescent="0.2">
      <c r="A472" s="162"/>
      <c r="P472" s="156"/>
      <c r="Q472" s="144"/>
      <c r="R472" s="144"/>
      <c r="S472" s="116"/>
      <c r="T472" s="63"/>
      <c r="U472" s="63"/>
      <c r="V472" s="63"/>
      <c r="W472" s="63"/>
      <c r="X472" s="63"/>
      <c r="Y472" s="63"/>
      <c r="Z472" s="63"/>
      <c r="AA472" s="116"/>
      <c r="AB472" s="63"/>
      <c r="AC472" s="63"/>
      <c r="AD472" s="63"/>
      <c r="AE472" s="63"/>
      <c r="AF472" s="63"/>
      <c r="AG472" s="63"/>
      <c r="AH472" s="63"/>
      <c r="AI472" s="63"/>
      <c r="AJ472" s="116"/>
      <c r="AK472" s="63"/>
      <c r="AL472" s="118"/>
      <c r="AM472" s="63"/>
      <c r="AN472" s="119"/>
      <c r="AO472" s="120"/>
    </row>
    <row r="473" spans="1:41" x14ac:dyDescent="0.2">
      <c r="A473" s="162"/>
      <c r="P473" s="156"/>
      <c r="Q473" s="144"/>
      <c r="R473" s="144"/>
      <c r="S473" s="116"/>
      <c r="T473" s="63"/>
      <c r="U473" s="63"/>
      <c r="V473" s="63"/>
      <c r="W473" s="63"/>
      <c r="X473" s="63"/>
      <c r="Y473" s="63"/>
      <c r="Z473" s="63"/>
      <c r="AA473" s="116"/>
      <c r="AB473" s="63"/>
      <c r="AC473" s="63"/>
      <c r="AD473" s="63"/>
      <c r="AE473" s="63"/>
      <c r="AF473" s="63"/>
      <c r="AG473" s="63"/>
      <c r="AH473" s="63"/>
      <c r="AI473" s="63"/>
      <c r="AJ473" s="116"/>
      <c r="AK473" s="63"/>
      <c r="AL473" s="118"/>
      <c r="AM473" s="63"/>
      <c r="AN473" s="119"/>
      <c r="AO473" s="120"/>
    </row>
    <row r="474" spans="1:41" x14ac:dyDescent="0.2">
      <c r="A474" s="162"/>
      <c r="P474" s="156"/>
      <c r="Q474" s="144"/>
      <c r="R474" s="144"/>
      <c r="S474" s="116"/>
      <c r="T474" s="63"/>
      <c r="U474" s="63"/>
      <c r="V474" s="63"/>
      <c r="W474" s="63"/>
      <c r="X474" s="63"/>
      <c r="Y474" s="63"/>
      <c r="Z474" s="63"/>
      <c r="AA474" s="116"/>
      <c r="AB474" s="63"/>
      <c r="AC474" s="63"/>
      <c r="AD474" s="63"/>
      <c r="AE474" s="63"/>
      <c r="AF474" s="63"/>
      <c r="AG474" s="63"/>
      <c r="AH474" s="63"/>
      <c r="AI474" s="63"/>
      <c r="AJ474" s="116"/>
      <c r="AK474" s="63"/>
      <c r="AL474" s="118"/>
      <c r="AM474" s="63"/>
      <c r="AN474" s="119"/>
      <c r="AO474" s="120"/>
    </row>
    <row r="475" spans="1:41" x14ac:dyDescent="0.2">
      <c r="A475" s="162"/>
      <c r="P475" s="156"/>
      <c r="Q475" s="144"/>
      <c r="R475" s="144"/>
      <c r="S475" s="116"/>
      <c r="T475" s="63"/>
      <c r="U475" s="63"/>
      <c r="V475" s="63"/>
      <c r="W475" s="63"/>
      <c r="X475" s="63"/>
      <c r="Y475" s="63"/>
      <c r="Z475" s="63"/>
      <c r="AA475" s="116"/>
      <c r="AB475" s="63"/>
      <c r="AC475" s="63"/>
      <c r="AD475" s="63"/>
      <c r="AE475" s="63"/>
      <c r="AF475" s="63"/>
      <c r="AG475" s="63"/>
      <c r="AH475" s="63"/>
      <c r="AI475" s="63"/>
      <c r="AJ475" s="116"/>
      <c r="AK475" s="63"/>
      <c r="AL475" s="118"/>
      <c r="AM475" s="63"/>
      <c r="AN475" s="119"/>
      <c r="AO475" s="120"/>
    </row>
    <row r="476" spans="1:41" x14ac:dyDescent="0.2">
      <c r="A476" s="162"/>
      <c r="P476" s="156"/>
      <c r="Q476" s="144"/>
      <c r="R476" s="144"/>
      <c r="S476" s="116"/>
      <c r="T476" s="63"/>
      <c r="U476" s="63"/>
      <c r="V476" s="63"/>
      <c r="W476" s="63"/>
      <c r="X476" s="63"/>
      <c r="Y476" s="63"/>
      <c r="Z476" s="63"/>
      <c r="AA476" s="116"/>
      <c r="AB476" s="63"/>
      <c r="AC476" s="63"/>
      <c r="AD476" s="63"/>
      <c r="AE476" s="63"/>
      <c r="AF476" s="63"/>
      <c r="AG476" s="63"/>
      <c r="AH476" s="63"/>
      <c r="AI476" s="63"/>
      <c r="AJ476" s="116"/>
      <c r="AK476" s="63"/>
      <c r="AL476" s="118"/>
      <c r="AM476" s="63"/>
      <c r="AN476" s="119"/>
      <c r="AO476" s="120"/>
    </row>
    <row r="477" spans="1:41" x14ac:dyDescent="0.2">
      <c r="A477" s="162"/>
      <c r="P477" s="156"/>
      <c r="Q477" s="144"/>
      <c r="R477" s="144"/>
      <c r="S477" s="116"/>
      <c r="T477" s="63"/>
      <c r="U477" s="63"/>
      <c r="V477" s="63"/>
      <c r="W477" s="63"/>
      <c r="X477" s="63"/>
      <c r="Y477" s="63"/>
      <c r="Z477" s="63"/>
      <c r="AA477" s="116"/>
      <c r="AB477" s="63"/>
      <c r="AC477" s="63"/>
      <c r="AD477" s="63"/>
      <c r="AE477" s="63"/>
      <c r="AF477" s="63"/>
      <c r="AG477" s="63"/>
      <c r="AH477" s="63"/>
      <c r="AI477" s="63"/>
      <c r="AJ477" s="116"/>
      <c r="AK477" s="63"/>
      <c r="AL477" s="118"/>
      <c r="AM477" s="63"/>
      <c r="AN477" s="119"/>
      <c r="AO477" s="120"/>
    </row>
    <row r="478" spans="1:41" x14ac:dyDescent="0.2">
      <c r="A478" s="162"/>
      <c r="P478" s="156"/>
      <c r="Q478" s="144"/>
      <c r="R478" s="144"/>
      <c r="S478" s="116"/>
      <c r="T478" s="63"/>
      <c r="U478" s="63"/>
      <c r="V478" s="63"/>
      <c r="W478" s="63"/>
      <c r="X478" s="63"/>
      <c r="Y478" s="63"/>
      <c r="Z478" s="63"/>
      <c r="AA478" s="116"/>
      <c r="AB478" s="63"/>
      <c r="AC478" s="63"/>
      <c r="AD478" s="63"/>
      <c r="AE478" s="63"/>
      <c r="AF478" s="63"/>
      <c r="AG478" s="63"/>
      <c r="AH478" s="63"/>
      <c r="AI478" s="63"/>
      <c r="AJ478" s="116"/>
      <c r="AK478" s="63"/>
      <c r="AL478" s="118"/>
      <c r="AM478" s="63"/>
      <c r="AN478" s="119"/>
      <c r="AO478" s="120"/>
    </row>
    <row r="479" spans="1:41" x14ac:dyDescent="0.2">
      <c r="A479" s="162"/>
      <c r="P479" s="156"/>
      <c r="Q479" s="144"/>
      <c r="R479" s="144"/>
      <c r="S479" s="116"/>
      <c r="T479" s="63"/>
      <c r="U479" s="63"/>
      <c r="V479" s="63"/>
      <c r="W479" s="63"/>
      <c r="X479" s="63"/>
      <c r="Y479" s="63"/>
      <c r="Z479" s="63"/>
      <c r="AA479" s="116"/>
      <c r="AB479" s="63"/>
      <c r="AC479" s="63"/>
      <c r="AD479" s="63"/>
      <c r="AE479" s="63"/>
      <c r="AF479" s="63"/>
      <c r="AG479" s="63"/>
      <c r="AH479" s="63"/>
      <c r="AI479" s="63"/>
      <c r="AJ479" s="116"/>
      <c r="AK479" s="63"/>
      <c r="AL479" s="118"/>
      <c r="AM479" s="63"/>
      <c r="AN479" s="119"/>
      <c r="AO479" s="120"/>
    </row>
    <row r="480" spans="1:41" x14ac:dyDescent="0.2">
      <c r="A480" s="162"/>
      <c r="P480" s="156"/>
      <c r="Q480" s="144"/>
      <c r="R480" s="144"/>
      <c r="S480" s="116"/>
      <c r="T480" s="63"/>
      <c r="U480" s="63"/>
      <c r="V480" s="63"/>
      <c r="W480" s="63"/>
      <c r="X480" s="63"/>
      <c r="Y480" s="63"/>
      <c r="Z480" s="63"/>
      <c r="AA480" s="116"/>
      <c r="AB480" s="63"/>
      <c r="AC480" s="63"/>
      <c r="AD480" s="63"/>
      <c r="AE480" s="63"/>
      <c r="AF480" s="63"/>
      <c r="AG480" s="63"/>
      <c r="AH480" s="63"/>
      <c r="AI480" s="63"/>
      <c r="AJ480" s="116"/>
      <c r="AK480" s="63"/>
      <c r="AL480" s="118"/>
      <c r="AM480" s="63"/>
      <c r="AN480" s="119"/>
      <c r="AO480" s="120"/>
    </row>
    <row r="481" spans="1:41" x14ac:dyDescent="0.2">
      <c r="A481" s="162"/>
      <c r="P481" s="156"/>
      <c r="Q481" s="144"/>
      <c r="R481" s="144"/>
      <c r="S481" s="116"/>
      <c r="T481" s="63"/>
      <c r="U481" s="63"/>
      <c r="V481" s="63"/>
      <c r="W481" s="63"/>
      <c r="X481" s="63"/>
      <c r="Y481" s="63"/>
      <c r="Z481" s="63"/>
      <c r="AA481" s="116"/>
      <c r="AB481" s="63"/>
      <c r="AC481" s="63"/>
      <c r="AD481" s="63"/>
      <c r="AE481" s="63"/>
      <c r="AF481" s="63"/>
      <c r="AG481" s="63"/>
      <c r="AH481" s="63"/>
      <c r="AI481" s="63"/>
      <c r="AJ481" s="116"/>
      <c r="AK481" s="63"/>
      <c r="AL481" s="118"/>
      <c r="AM481" s="63"/>
      <c r="AN481" s="119"/>
      <c r="AO481" s="120"/>
    </row>
    <row r="482" spans="1:41" x14ac:dyDescent="0.2">
      <c r="A482" s="162"/>
      <c r="P482" s="156"/>
      <c r="Q482" s="144"/>
      <c r="R482" s="144"/>
      <c r="S482" s="116"/>
      <c r="T482" s="63"/>
      <c r="U482" s="63"/>
      <c r="V482" s="63"/>
      <c r="W482" s="63"/>
      <c r="X482" s="63"/>
      <c r="Y482" s="63"/>
      <c r="Z482" s="63"/>
      <c r="AA482" s="116"/>
      <c r="AB482" s="63"/>
      <c r="AC482" s="63"/>
      <c r="AD482" s="63"/>
      <c r="AE482" s="63"/>
      <c r="AF482" s="63"/>
      <c r="AG482" s="63"/>
      <c r="AH482" s="63"/>
      <c r="AI482" s="63"/>
      <c r="AJ482" s="116"/>
      <c r="AK482" s="63"/>
      <c r="AL482" s="118"/>
      <c r="AM482" s="63"/>
      <c r="AN482" s="119"/>
      <c r="AO482" s="120"/>
    </row>
    <row r="483" spans="1:41" x14ac:dyDescent="0.2">
      <c r="A483" s="162"/>
      <c r="P483" s="156"/>
      <c r="Q483" s="144"/>
      <c r="R483" s="144"/>
      <c r="S483" s="116"/>
      <c r="T483" s="63"/>
      <c r="U483" s="63"/>
      <c r="V483" s="63"/>
      <c r="W483" s="63"/>
      <c r="X483" s="63"/>
      <c r="Y483" s="63"/>
      <c r="Z483" s="63"/>
      <c r="AA483" s="116"/>
      <c r="AB483" s="63"/>
      <c r="AC483" s="63"/>
      <c r="AD483" s="63"/>
      <c r="AE483" s="63"/>
      <c r="AF483" s="63"/>
      <c r="AG483" s="63"/>
      <c r="AH483" s="63"/>
      <c r="AI483" s="63"/>
      <c r="AJ483" s="116"/>
      <c r="AK483" s="63"/>
      <c r="AL483" s="118"/>
      <c r="AM483" s="63"/>
      <c r="AN483" s="119"/>
      <c r="AO483" s="120"/>
    </row>
    <row r="484" spans="1:41" x14ac:dyDescent="0.2">
      <c r="A484" s="162"/>
      <c r="P484" s="156"/>
      <c r="Q484" s="144"/>
      <c r="R484" s="144"/>
      <c r="S484" s="116"/>
      <c r="T484" s="63"/>
      <c r="U484" s="63"/>
      <c r="V484" s="63"/>
      <c r="W484" s="63"/>
      <c r="X484" s="63"/>
      <c r="Y484" s="63"/>
      <c r="Z484" s="63"/>
      <c r="AA484" s="116"/>
      <c r="AB484" s="63"/>
      <c r="AC484" s="63"/>
      <c r="AD484" s="63"/>
      <c r="AE484" s="63"/>
      <c r="AF484" s="63"/>
      <c r="AG484" s="63"/>
      <c r="AH484" s="63"/>
      <c r="AI484" s="63"/>
      <c r="AJ484" s="116"/>
      <c r="AK484" s="63"/>
      <c r="AL484" s="118"/>
      <c r="AM484" s="63"/>
      <c r="AN484" s="119"/>
      <c r="AO484" s="120"/>
    </row>
    <row r="485" spans="1:41" x14ac:dyDescent="0.2">
      <c r="A485" s="162"/>
      <c r="P485" s="156"/>
      <c r="Q485" s="144"/>
      <c r="R485" s="144"/>
      <c r="S485" s="116"/>
      <c r="T485" s="63"/>
      <c r="U485" s="63"/>
      <c r="V485" s="63"/>
      <c r="W485" s="63"/>
      <c r="X485" s="63"/>
      <c r="Y485" s="63"/>
      <c r="Z485" s="63"/>
      <c r="AA485" s="116"/>
      <c r="AB485" s="63"/>
      <c r="AC485" s="63"/>
      <c r="AD485" s="63"/>
      <c r="AE485" s="63"/>
      <c r="AF485" s="63"/>
      <c r="AG485" s="63"/>
      <c r="AH485" s="63"/>
      <c r="AI485" s="63"/>
      <c r="AJ485" s="116"/>
      <c r="AK485" s="63"/>
      <c r="AL485" s="118"/>
      <c r="AM485" s="63"/>
      <c r="AN485" s="119"/>
      <c r="AO485" s="120"/>
    </row>
    <row r="486" spans="1:41" x14ac:dyDescent="0.2">
      <c r="A486" s="162"/>
      <c r="P486" s="156"/>
      <c r="Q486" s="144"/>
      <c r="R486" s="144"/>
      <c r="S486" s="116"/>
      <c r="T486" s="63"/>
      <c r="U486" s="63"/>
      <c r="V486" s="63"/>
      <c r="W486" s="63"/>
      <c r="X486" s="63"/>
      <c r="Y486" s="63"/>
      <c r="Z486" s="63"/>
      <c r="AA486" s="116"/>
      <c r="AB486" s="63"/>
      <c r="AC486" s="63"/>
      <c r="AD486" s="63"/>
      <c r="AE486" s="63"/>
      <c r="AF486" s="63"/>
      <c r="AG486" s="63"/>
      <c r="AH486" s="63"/>
      <c r="AI486" s="63"/>
      <c r="AJ486" s="116"/>
      <c r="AK486" s="63"/>
      <c r="AL486" s="118"/>
      <c r="AM486" s="63"/>
      <c r="AN486" s="119"/>
      <c r="AO486" s="120"/>
    </row>
    <row r="487" spans="1:41" x14ac:dyDescent="0.2">
      <c r="A487" s="162"/>
      <c r="P487" s="156"/>
      <c r="Q487" s="144"/>
      <c r="R487" s="144"/>
      <c r="S487" s="116"/>
      <c r="T487" s="63"/>
      <c r="U487" s="63"/>
      <c r="V487" s="63"/>
      <c r="W487" s="63"/>
      <c r="X487" s="63"/>
      <c r="Y487" s="63"/>
      <c r="Z487" s="63"/>
      <c r="AA487" s="116"/>
      <c r="AB487" s="63"/>
      <c r="AC487" s="63"/>
      <c r="AD487" s="63"/>
      <c r="AE487" s="63"/>
      <c r="AF487" s="63"/>
      <c r="AG487" s="63"/>
      <c r="AH487" s="63"/>
      <c r="AI487" s="63"/>
      <c r="AJ487" s="116"/>
      <c r="AK487" s="63"/>
      <c r="AL487" s="118"/>
      <c r="AM487" s="63"/>
      <c r="AN487" s="119"/>
      <c r="AO487" s="120"/>
    </row>
    <row r="488" spans="1:41" x14ac:dyDescent="0.2">
      <c r="A488" s="162"/>
      <c r="P488" s="156"/>
      <c r="Q488" s="144"/>
      <c r="R488" s="144"/>
      <c r="S488" s="116"/>
      <c r="T488" s="63"/>
      <c r="U488" s="63"/>
      <c r="V488" s="63"/>
      <c r="W488" s="63"/>
      <c r="X488" s="63"/>
      <c r="Y488" s="63"/>
      <c r="Z488" s="63"/>
      <c r="AA488" s="116"/>
      <c r="AB488" s="63"/>
      <c r="AC488" s="63"/>
      <c r="AD488" s="63"/>
      <c r="AE488" s="63"/>
      <c r="AF488" s="63"/>
      <c r="AG488" s="63"/>
      <c r="AH488" s="63"/>
      <c r="AI488" s="63"/>
      <c r="AJ488" s="116"/>
      <c r="AK488" s="63"/>
      <c r="AL488" s="118"/>
      <c r="AM488" s="63"/>
      <c r="AN488" s="119"/>
      <c r="AO488" s="120"/>
    </row>
    <row r="489" spans="1:41" x14ac:dyDescent="0.2">
      <c r="A489" s="162"/>
      <c r="P489" s="156"/>
      <c r="Q489" s="144"/>
      <c r="R489" s="144"/>
      <c r="S489" s="116"/>
      <c r="T489" s="63"/>
      <c r="U489" s="63"/>
      <c r="V489" s="63"/>
      <c r="W489" s="63"/>
      <c r="X489" s="63"/>
      <c r="Y489" s="63"/>
      <c r="Z489" s="63"/>
      <c r="AA489" s="116"/>
      <c r="AB489" s="63"/>
      <c r="AC489" s="63"/>
      <c r="AD489" s="63"/>
      <c r="AE489" s="63"/>
      <c r="AF489" s="63"/>
      <c r="AG489" s="63"/>
      <c r="AH489" s="63"/>
      <c r="AI489" s="63"/>
      <c r="AJ489" s="116"/>
      <c r="AK489" s="63"/>
      <c r="AL489" s="118"/>
      <c r="AM489" s="63"/>
      <c r="AN489" s="119"/>
      <c r="AO489" s="120"/>
    </row>
    <row r="490" spans="1:41" x14ac:dyDescent="0.2">
      <c r="A490" s="162"/>
      <c r="P490" s="156"/>
      <c r="Q490" s="144"/>
      <c r="R490" s="144"/>
      <c r="S490" s="116"/>
      <c r="T490" s="63"/>
      <c r="U490" s="63"/>
      <c r="V490" s="63"/>
      <c r="W490" s="63"/>
      <c r="X490" s="63"/>
      <c r="Y490" s="63"/>
      <c r="Z490" s="63"/>
      <c r="AA490" s="116"/>
      <c r="AB490" s="63"/>
      <c r="AC490" s="63"/>
      <c r="AD490" s="63"/>
      <c r="AE490" s="63"/>
      <c r="AF490" s="63"/>
      <c r="AG490" s="63"/>
      <c r="AH490" s="63"/>
      <c r="AI490" s="63"/>
      <c r="AJ490" s="116"/>
      <c r="AK490" s="63"/>
      <c r="AL490" s="118"/>
      <c r="AM490" s="63"/>
      <c r="AN490" s="119"/>
      <c r="AO490" s="120"/>
    </row>
    <row r="491" spans="1:41" x14ac:dyDescent="0.2">
      <c r="A491" s="162"/>
      <c r="P491" s="156"/>
      <c r="Q491" s="144"/>
      <c r="R491" s="144"/>
      <c r="S491" s="116"/>
      <c r="T491" s="63"/>
      <c r="U491" s="63"/>
      <c r="V491" s="63"/>
      <c r="W491" s="63"/>
      <c r="X491" s="63"/>
      <c r="Y491" s="63"/>
      <c r="Z491" s="63"/>
      <c r="AA491" s="116"/>
      <c r="AB491" s="63"/>
      <c r="AC491" s="63"/>
      <c r="AD491" s="63"/>
      <c r="AE491" s="63"/>
      <c r="AF491" s="63"/>
      <c r="AG491" s="63"/>
      <c r="AH491" s="63"/>
      <c r="AI491" s="63"/>
      <c r="AJ491" s="116"/>
      <c r="AK491" s="63"/>
      <c r="AL491" s="118"/>
      <c r="AM491" s="63"/>
      <c r="AN491" s="119"/>
      <c r="AO491" s="120"/>
    </row>
    <row r="492" spans="1:41" x14ac:dyDescent="0.2">
      <c r="A492" s="162"/>
      <c r="P492" s="156"/>
      <c r="Q492" s="144"/>
      <c r="R492" s="144"/>
      <c r="S492" s="116"/>
      <c r="T492" s="63"/>
      <c r="U492" s="63"/>
      <c r="V492" s="63"/>
      <c r="W492" s="63"/>
      <c r="X492" s="63"/>
      <c r="Y492" s="63"/>
      <c r="Z492" s="63"/>
      <c r="AA492" s="116"/>
      <c r="AB492" s="63"/>
      <c r="AC492" s="63"/>
      <c r="AD492" s="63"/>
      <c r="AE492" s="63"/>
      <c r="AF492" s="63"/>
      <c r="AG492" s="63"/>
      <c r="AH492" s="63"/>
      <c r="AI492" s="63"/>
      <c r="AJ492" s="116"/>
      <c r="AK492" s="63"/>
      <c r="AL492" s="118"/>
      <c r="AM492" s="63"/>
      <c r="AN492" s="119"/>
      <c r="AO492" s="120"/>
    </row>
    <row r="493" spans="1:41" x14ac:dyDescent="0.2">
      <c r="A493" s="162"/>
      <c r="P493" s="156"/>
      <c r="Q493" s="144"/>
      <c r="R493" s="144"/>
      <c r="S493" s="116"/>
      <c r="T493" s="63"/>
      <c r="U493" s="63"/>
      <c r="V493" s="63"/>
      <c r="W493" s="63"/>
      <c r="X493" s="63"/>
      <c r="Y493" s="63"/>
      <c r="Z493" s="63"/>
      <c r="AA493" s="116"/>
      <c r="AB493" s="63"/>
      <c r="AC493" s="63"/>
      <c r="AD493" s="63"/>
      <c r="AE493" s="63"/>
      <c r="AF493" s="63"/>
      <c r="AG493" s="63"/>
      <c r="AH493" s="63"/>
      <c r="AI493" s="63"/>
      <c r="AJ493" s="116"/>
      <c r="AK493" s="63"/>
      <c r="AL493" s="118"/>
      <c r="AM493" s="63"/>
      <c r="AN493" s="119"/>
      <c r="AO493" s="120"/>
    </row>
    <row r="494" spans="1:41" x14ac:dyDescent="0.2">
      <c r="A494" s="162"/>
      <c r="P494" s="156"/>
      <c r="Q494" s="144"/>
      <c r="R494" s="144"/>
      <c r="S494" s="116"/>
      <c r="T494" s="63"/>
      <c r="U494" s="63"/>
      <c r="V494" s="63"/>
      <c r="W494" s="63"/>
      <c r="X494" s="63"/>
      <c r="Y494" s="63"/>
      <c r="Z494" s="63"/>
      <c r="AA494" s="116"/>
      <c r="AB494" s="63"/>
      <c r="AC494" s="63"/>
      <c r="AD494" s="63"/>
      <c r="AE494" s="63"/>
      <c r="AF494" s="63"/>
      <c r="AG494" s="63"/>
      <c r="AH494" s="63"/>
      <c r="AI494" s="63"/>
      <c r="AJ494" s="116"/>
      <c r="AK494" s="63"/>
      <c r="AL494" s="118"/>
      <c r="AM494" s="63"/>
      <c r="AN494" s="119"/>
      <c r="AO494" s="120"/>
    </row>
    <row r="495" spans="1:41" x14ac:dyDescent="0.2">
      <c r="A495" s="162"/>
      <c r="P495" s="156"/>
      <c r="Q495" s="144"/>
      <c r="R495" s="144"/>
      <c r="S495" s="116"/>
      <c r="T495" s="63"/>
      <c r="U495" s="63"/>
      <c r="V495" s="63"/>
      <c r="W495" s="63"/>
      <c r="X495" s="63"/>
      <c r="Y495" s="63"/>
      <c r="Z495" s="63"/>
      <c r="AA495" s="116"/>
      <c r="AB495" s="63"/>
      <c r="AC495" s="63"/>
      <c r="AD495" s="63"/>
      <c r="AE495" s="63"/>
      <c r="AF495" s="63"/>
      <c r="AG495" s="63"/>
      <c r="AH495" s="63"/>
      <c r="AI495" s="63"/>
      <c r="AJ495" s="116"/>
      <c r="AK495" s="63"/>
      <c r="AL495" s="118"/>
      <c r="AM495" s="63"/>
      <c r="AN495" s="119"/>
      <c r="AO495" s="120"/>
    </row>
    <row r="496" spans="1:41" x14ac:dyDescent="0.2">
      <c r="A496" s="162"/>
      <c r="P496" s="156"/>
      <c r="Q496" s="144"/>
      <c r="R496" s="144"/>
      <c r="S496" s="116"/>
      <c r="T496" s="63"/>
      <c r="U496" s="63"/>
      <c r="V496" s="63"/>
      <c r="W496" s="63"/>
      <c r="X496" s="63"/>
      <c r="Y496" s="63"/>
      <c r="Z496" s="63"/>
      <c r="AA496" s="116"/>
      <c r="AB496" s="63"/>
      <c r="AC496" s="63"/>
      <c r="AD496" s="63"/>
      <c r="AE496" s="63"/>
      <c r="AF496" s="63"/>
      <c r="AG496" s="63"/>
      <c r="AH496" s="63"/>
      <c r="AI496" s="63"/>
      <c r="AJ496" s="116"/>
      <c r="AK496" s="63"/>
      <c r="AL496" s="118"/>
      <c r="AM496" s="63"/>
      <c r="AN496" s="119"/>
      <c r="AO496" s="120"/>
    </row>
  </sheetData>
  <autoFilter ref="A4:AO4" xr:uid="{00000000-0001-0000-0000-000000000000}"/>
  <sortState xmlns:xlrd2="http://schemas.microsoft.com/office/spreadsheetml/2017/richdata2" ref="A5:AF225">
    <sortCondition ref="G5:G225"/>
  </sortState>
  <phoneticPr fontId="2" type="noConversion"/>
  <conditionalFormatting sqref="A5:AO996">
    <cfRule type="expression" dxfId="13" priority="413">
      <formula>MOD(ROW()+1,2)=1</formula>
    </cfRule>
  </conditionalFormatting>
  <conditionalFormatting sqref="B5:B996">
    <cfRule type="cellIs" dxfId="12" priority="23" operator="equal">
      <formula>"TE"</formula>
    </cfRule>
    <cfRule type="cellIs" dxfId="11" priority="24" operator="equal">
      <formula>"RB"</formula>
    </cfRule>
    <cfRule type="cellIs" dxfId="10" priority="25" operator="equal">
      <formula>"QB"</formula>
    </cfRule>
  </conditionalFormatting>
  <hyperlinks>
    <hyperlink ref="AO1" r:id="rId1" display="http://www.fantasycube.com/" xr:uid="{00000000-0004-0000-0000-000000000000}"/>
    <hyperlink ref="A5" r:id="rId2" xr:uid="{B866567D-8A6F-489E-AA58-BA7861510936}"/>
    <hyperlink ref="A6" r:id="rId3" display="D. Cook " xr:uid="{EC3052A2-31CD-46F2-AA41-DF6A3A351815}"/>
    <hyperlink ref="A7" r:id="rId4" display="E. Elliott " xr:uid="{EBB7321C-6DED-45F4-A153-321F4BA0654B}"/>
    <hyperlink ref="A8" r:id="rId5" display="C. Ridley " xr:uid="{5CB71DC3-2DC3-46AA-AEA9-468C14BB3174}"/>
    <hyperlink ref="A9" r:id="rId6" display="K. Murray " xr:uid="{602904C6-5910-4120-A52E-78DF68DE6A94}"/>
    <hyperlink ref="A10" r:id="rId7" display="J. Allen " xr:uid="{C1AFA93E-598D-47D8-95A6-6A00F0146551}"/>
    <hyperlink ref="A11" r:id="rId8" display="S. Barkley " xr:uid="{B40CD346-4B5C-4A0E-92E9-637DB947A2A4}"/>
    <hyperlink ref="A12" r:id="rId9" display="R. Wilson " xr:uid="{19C7E044-E43D-4F72-9427-6B808F89BF50}"/>
    <hyperlink ref="A13" r:id="rId10" xr:uid="{B18C88CB-1173-4A0D-8A7E-AAA230A77F77}"/>
    <hyperlink ref="A14" r:id="rId11" display="C. McCaffrey " xr:uid="{2BF83295-5BA7-46DB-B811-426E7CE939D4}"/>
    <hyperlink ref="A15" r:id="rId12" display="S. Diggs " xr:uid="{22CF68D5-3F27-4974-B833-A7843AF4131B}"/>
    <hyperlink ref="A16" r:id="rId13" display="A. Ekeler " xr:uid="{B24411E0-9981-4D04-9A69-CC6579CFDDCF}"/>
    <hyperlink ref="A17" r:id="rId14" display="L. Jackson " xr:uid="{6BB47D27-AFF2-409A-B9B5-1BD677DE2CF8}"/>
    <hyperlink ref="A18" r:id="rId15" xr:uid="{B88A105D-9EC7-4F11-AF39-99FE6439E1EA}"/>
    <hyperlink ref="A19" r:id="rId16" xr:uid="{AFCB16B5-E3B9-49AC-89B7-F03393EB9C81}"/>
    <hyperlink ref="A20" r:id="rId17" display="D. Hopkins " xr:uid="{577F3991-572D-4187-B7D0-834FA0FED533}"/>
    <hyperlink ref="A21" r:id="rId18" xr:uid="{F0B00833-9FFE-4903-8494-5028B6088012}"/>
    <hyperlink ref="A22" r:id="rId19" display="K. Allen " xr:uid="{58F279E8-3D88-4906-AAD2-F660DE2B6402}"/>
    <hyperlink ref="A23" r:id="rId20" display="J. Jefferson " xr:uid="{CF9D237A-B024-4D0F-BAED-604376532183}"/>
    <hyperlink ref="A24" r:id="rId21" display="J. Taylor " xr:uid="{B750BD44-29B5-4072-9EFC-EC38FEA295AA}"/>
    <hyperlink ref="A25" r:id="rId22" display="A. Gibson " xr:uid="{6667924C-155E-4A6A-98B2-F504F17552B0}"/>
    <hyperlink ref="A26" r:id="rId23" xr:uid="{5957E4AB-E8D3-4D29-A081-CE4F48492016}"/>
    <hyperlink ref="A27" r:id="rId24" xr:uid="{580469EE-6196-4518-BA5C-01F63F2B5FBC}"/>
    <hyperlink ref="A28" r:id="rId25" display="T. McLaurin " xr:uid="{680AD565-C955-4AB6-8AEC-9270A50251B7}"/>
    <hyperlink ref="A29" r:id="rId26" xr:uid="{1D7026EC-5B70-440A-BCAE-8F6DE6F92C93}"/>
    <hyperlink ref="A30" r:id="rId27" display="N. Chubb " xr:uid="{C3E53B31-FF7C-4602-867B-38381E9C449E}"/>
    <hyperlink ref="A31" r:id="rId28" display="D. Metcalf " xr:uid="{37B853DC-9D34-4AEE-BAB0-CF66159EE119}"/>
    <hyperlink ref="A32" r:id="rId29" display="D. Henry " xr:uid="{F38C1EF4-BBEB-4FE7-9CF9-E093334A73A4}"/>
    <hyperlink ref="A33" r:id="rId30" display="A. Brown " xr:uid="{7305C0AD-4D0F-4F93-BCE8-ECF48CFC40D7}"/>
    <hyperlink ref="A34" r:id="rId31" display="J. Herbert " xr:uid="{88D78EED-02F0-4919-A983-F05961CDBBEA}"/>
    <hyperlink ref="A35" r:id="rId32" display="M. Andrews " xr:uid="{AECF96C5-CFD1-4EA9-900E-8802880151A5}"/>
    <hyperlink ref="A36" r:id="rId33" display="J. Mixon " xr:uid="{90ABA873-06CB-4164-905D-B1DF70628643}"/>
    <hyperlink ref="A37" r:id="rId34" display="C. Carson " xr:uid="{E024B498-5DC5-4340-9B5B-9E50E25EC723}"/>
    <hyperlink ref="A38" r:id="rId35" xr:uid="{1B48D3B9-115D-49B5-AB13-E05954DADB10}"/>
    <hyperlink ref="A39" r:id="rId36" display="K. Pitts " xr:uid="{C69BE456-A463-49B5-998D-F9D21AE92691}"/>
    <hyperlink ref="A40" r:id="rId37" display="T. Hockenson " xr:uid="{691EC53D-3C18-4DBB-A120-87E480501B9A}"/>
    <hyperlink ref="A41" r:id="rId38" display="C. Lamb " xr:uid="{DEC47541-EF48-4A4F-93DD-6EB0FB321782}"/>
    <hyperlink ref="A42" r:id="rId39" display="D. Montgomery " xr:uid="{4855D4F5-E83B-4B16-B2EE-FD08FA11966C}"/>
    <hyperlink ref="A43" r:id="rId40" display="D. Prescott " xr:uid="{A8EAC5AB-1C53-4AB7-A920-6AF0E852DB60}"/>
    <hyperlink ref="A44" r:id="rId41" xr:uid="{E4A57764-13AB-4FF9-97E2-A36DFA3838AE}"/>
    <hyperlink ref="A45" r:id="rId42" xr:uid="{34C7C778-1FB7-4384-92ED-5624DC25B694}"/>
    <hyperlink ref="A46" r:id="rId43" display="N. Harris " xr:uid="{C1BC5033-39B0-451A-A3D1-2B6B5F396260}"/>
    <hyperlink ref="A47" r:id="rId44" display="J. Dobbins " xr:uid="{FA0BCC99-A345-4F00-B147-9331892485B2}"/>
    <hyperlink ref="A48" r:id="rId45" display="A. Robinson II " xr:uid="{A4CB2C25-4A74-4722-B79E-6E4EFD6824FC}"/>
    <hyperlink ref="A49" r:id="rId46" xr:uid="{73223C42-6C56-408D-B0FC-0FEA2EDF3507}"/>
    <hyperlink ref="A50" r:id="rId47" display="C. Kupp " xr:uid="{F12D2AC1-11DB-447F-A640-DB166CC47724}"/>
    <hyperlink ref="A51" r:id="rId48" xr:uid="{7F1ED734-CF3B-4516-8452-3587209AF210}"/>
    <hyperlink ref="A52" r:id="rId49" display="J. Jones " xr:uid="{2717593F-86DD-4E76-BE52-EC3DE94F4710}"/>
    <hyperlink ref="A53" r:id="rId50" display="T. Lockett " xr:uid="{8F324E43-6D28-4B46-BBD3-BCE54B592C75}"/>
    <hyperlink ref="A54" r:id="rId51" display="M. Sanders " xr:uid="{3A355C04-ABF7-4F95-80DB-C3582C276815}"/>
    <hyperlink ref="A55" r:id="rId52" display="A. Thielen " xr:uid="{B1E391DB-0562-4152-BCAF-2FF907B629E0}"/>
    <hyperlink ref="A56" r:id="rId53" display="A. Cooper " xr:uid="{B3710ED9-0060-4A93-86B7-5C9B1A4451DB}"/>
    <hyperlink ref="A57" r:id="rId54" display="D. Moore " xr:uid="{9A4B3CD5-E5EB-4EAF-B9F7-5D9EDCEBC7C8}"/>
    <hyperlink ref="A58" r:id="rId55" xr:uid="{3045B2CA-34F7-4765-A986-15A4945107FB}"/>
    <hyperlink ref="A59" r:id="rId56" display="R. Woods " xr:uid="{60BDF33F-6EB3-41F5-97B6-5A031184BFF0}"/>
    <hyperlink ref="A60" r:id="rId57" display="D. Swift " xr:uid="{D3BD9664-14ED-4B0A-AB3F-C1CFBDA2FA91}"/>
    <hyperlink ref="A61" r:id="rId58" display="K. Hunt " xr:uid="{D6955A06-1E76-4448-B1AD-2C91430ED917}"/>
    <hyperlink ref="A62" r:id="rId59" display="D. Henderson Jr. " xr:uid="{06B10BBC-979D-4B9A-88E8-16DB92FDC729}"/>
    <hyperlink ref="A63" r:id="rId60" xr:uid="{303B019F-42B9-40F6-87A1-89235B19BEB7}"/>
    <hyperlink ref="A64" r:id="rId61" display="T. Higbee " xr:uid="{BAE4A3F2-E585-49ED-A92E-503D973A8D85}"/>
    <hyperlink ref="A65" r:id="rId62" xr:uid="{98CE3893-46C7-4566-B4D8-9D3415A197D3}"/>
    <hyperlink ref="A66" r:id="rId63" display="D. Johnson " xr:uid="{2F1D1286-578A-4D51-B5C7-325AB8E28E1F}"/>
    <hyperlink ref="A67" r:id="rId64" display="M. Stafford " xr:uid="{1E354B2D-3557-4C22-B39D-AA6F4CF4751C}"/>
    <hyperlink ref="A68" r:id="rId65" display="N. Fant " xr:uid="{64B8EB49-3CA9-474A-8156-CBFD32728D91}"/>
    <hyperlink ref="A69" r:id="rId66" display="O. Beckham Jr. " xr:uid="{FAD909C0-6E6E-4818-B083-9B9CB7BAA757}"/>
    <hyperlink ref="A70" r:id="rId67" display="J. Robinson " xr:uid="{D52C01E9-3DE4-4C47-895B-04782BF16100}"/>
    <hyperlink ref="A71" r:id="rId68" display="J. Hurts " xr:uid="{E35CC65B-3E5E-43E5-BC0E-638CB9A71390}"/>
    <hyperlink ref="A72" r:id="rId69" display="R. Tannehill " xr:uid="{ABD8BF9F-6F43-457B-849B-8B7C9BB573AC}"/>
    <hyperlink ref="A73" r:id="rId70" display="M. Gaskin " xr:uid="{B02CCEC1-9062-4EAF-B1AE-07E0AF072E46}"/>
    <hyperlink ref="A74" r:id="rId71" display="M. Davis " xr:uid="{E646706C-7A88-4718-94B8-316AA197B5BE}"/>
    <hyperlink ref="A75" r:id="rId72" display="D. Goedert " xr:uid="{8C26BB1A-8B04-4501-A29D-9FC96E237EC4}"/>
    <hyperlink ref="A76" r:id="rId73" display="L. Thomas " xr:uid="{395A8AB8-465D-4F70-AE39-831D1299BE71}"/>
    <hyperlink ref="A77" r:id="rId74" display="C. Claypool " xr:uid="{8F939B58-BF84-49BF-9270-A2B1117D1923}"/>
    <hyperlink ref="A78" r:id="rId75" display="T. Higgins " xr:uid="{5E85CE42-AF6E-4A16-AA28-45C79D6F38AB}"/>
    <hyperlink ref="A79" r:id="rId76" display="J. Smith-Schuster " xr:uid="{C3E1401D-9675-487A-97B7-1A526233A39E}"/>
    <hyperlink ref="A80" r:id="rId77" display="R. Anderson " xr:uid="{AB120589-55E8-43C0-BC79-58A73E9375D3}"/>
    <hyperlink ref="A81" r:id="rId78" display="C. Edmonds " xr:uid="{453D05EE-994F-47AA-BFC8-2A831B8E42BF}"/>
    <hyperlink ref="A82" r:id="rId79" xr:uid="{7AA236F5-E048-48F6-BCF3-FFC6DD48AA2B}"/>
    <hyperlink ref="A83" r:id="rId80" display="K. Golladay " xr:uid="{1C3CAF72-8770-49CC-865C-58BAD0C136DF}"/>
    <hyperlink ref="A84" r:id="rId81" display="J. Jeudy " xr:uid="{19EC2131-030A-4C3C-97DC-C294DBDD208F}"/>
    <hyperlink ref="A85" r:id="rId82" xr:uid="{551032CF-D00E-4B0B-8E36-A42B34657DFC}"/>
    <hyperlink ref="A86" r:id="rId83" display="J. Chase " xr:uid="{50902120-D5E0-4B4A-BEFB-6779F420166F}"/>
    <hyperlink ref="A87" r:id="rId84" xr:uid="{6DA30BB1-9350-476F-83E5-ED6336387D21}"/>
    <hyperlink ref="A88" r:id="rId85" xr:uid="{28AA6763-F77E-4BBF-800F-7CF1D07B804B}"/>
    <hyperlink ref="A89" r:id="rId86" xr:uid="{678F1041-C49F-42CD-BC87-A10C9142807D}"/>
    <hyperlink ref="A90" r:id="rId87" display="J. Williams " xr:uid="{9E4DF936-E61B-4576-A712-BA36C31A6788}"/>
    <hyperlink ref="A91" r:id="rId88" xr:uid="{28980FBF-B1FE-45E1-837C-FD08D72FDA9B}"/>
    <hyperlink ref="A92" r:id="rId89" display="M. Gesicki " xr:uid="{BBEE7DEC-A47C-40F2-8187-78FCD5EE49C1}"/>
    <hyperlink ref="A93" r:id="rId90" display="C. Sutton " xr:uid="{C7A61C5F-13F3-4049-9BF9-9466B8A67C52}"/>
    <hyperlink ref="A94" r:id="rId91" display="M. Gordon III " xr:uid="{4CB39954-1453-41DE-8407-3B99283EBB4E}"/>
    <hyperlink ref="A95" r:id="rId92" display="J. Burrow " xr:uid="{C8DCCBF4-647A-4D5C-98F7-35DDE5B3E98D}"/>
    <hyperlink ref="A96" r:id="rId93" display="T. Boyd " xr:uid="{6E0EC9AE-075F-441F-BB46-84A042DFC3D5}"/>
    <hyperlink ref="A97" r:id="rId94" display="J. Conner " xr:uid="{47F2085E-7B3A-4247-A511-DB047D1DABC8}"/>
    <hyperlink ref="A98" r:id="rId95" display="B. Cooks " xr:uid="{0E78A148-048C-49D4-B309-89F832D4561E}"/>
    <hyperlink ref="A99" r:id="rId96" xr:uid="{A14AF5DF-9B38-4C9A-ABD3-855F55F9BA94}"/>
    <hyperlink ref="A100" r:id="rId97" display="I. Smith Jr. " xr:uid="{8B3475A3-7E24-4E4E-8BD7-BFE0D317669A}"/>
    <hyperlink ref="A101" r:id="rId98" display="D. Chark Jr. " xr:uid="{308D0C3F-12AA-481B-AE45-4DAFE3D588BF}"/>
    <hyperlink ref="A102" r:id="rId99" display="Z. Moss " xr:uid="{31A80FB4-C6CD-4F4F-A40D-1E657F15CF07}"/>
    <hyperlink ref="A103" r:id="rId100" xr:uid="{9DF9630E-F943-404D-906F-1222503079EB}"/>
    <hyperlink ref="A104" r:id="rId101" xr:uid="{8185E74E-158C-4AB3-A0FD-EA9988ECD70C}"/>
    <hyperlink ref="A105" r:id="rId102" display="C. Davis " xr:uid="{E22EE1B8-225B-49A4-B08F-FED4761759E1}"/>
    <hyperlink ref="A106" r:id="rId103" display="J. Landry " xr:uid="{BC4306D7-2F61-4EC0-9DDD-DDA75F30D879}"/>
    <hyperlink ref="A107" r:id="rId104" xr:uid="{C10161D8-D920-469F-A39B-D2B5939366B5}"/>
    <hyperlink ref="A108" r:id="rId105" display="T. Lawrence " xr:uid="{0AF34C33-CABA-4A89-9313-965962805EBF}"/>
    <hyperlink ref="A109" r:id="rId106" display="M. Ryan " xr:uid="{F6519277-E8C6-4B3F-9527-EA723B272BC9}"/>
    <hyperlink ref="A110" r:id="rId107" display="D. Smith " xr:uid="{8F658B65-21A3-4F45-8ED8-761670BF57BA}"/>
    <hyperlink ref="A111" r:id="rId108" xr:uid="{9F116931-CE72-44D9-A6FD-4691C3B97FCE}"/>
    <hyperlink ref="A112" r:id="rId109" display="D. Singletary " xr:uid="{92ACDAE2-87E8-4BB1-9B86-8C0B362B3146}"/>
    <hyperlink ref="A113" r:id="rId110" display="B. Mayfield " xr:uid="{20F395E5-337A-4ED1-BBB6-EFFE46101259}"/>
    <hyperlink ref="A114" r:id="rId111" display="M. Carter " xr:uid="{28A4A54A-94C5-44AB-8026-F9331B459A5C}"/>
    <hyperlink ref="A115" r:id="rId112" display="K. Cousins " xr:uid="{D233434F-8DF3-4C06-AAC4-EB99199D46DB}"/>
    <hyperlink ref="A116" r:id="rId113" display="G. Edwards " xr:uid="{C2E053E9-0F9D-4A3B-95E9-557D91CEDD99}"/>
    <hyperlink ref="A117" r:id="rId114" display="W. Fuller V " xr:uid="{79AD10F6-275A-4038-BDC9-896563F2B656}"/>
    <hyperlink ref="A118" r:id="rId115" display="D. Johnson " xr:uid="{97566830-BA00-4F3A-AA1D-FDDF1705A23D}"/>
    <hyperlink ref="A119" r:id="rId116" display="M. Williams " xr:uid="{F328D0E0-E51F-4D24-9560-4613B082DF32}"/>
    <hyperlink ref="A120" r:id="rId117" display="M. Gallup " xr:uid="{5BEAFA3B-2ED6-4B15-A626-FA904128AD51}"/>
    <hyperlink ref="A121" r:id="rId118" xr:uid="{28BC409C-1928-45CE-B2FE-ECC78F83B2B2}"/>
    <hyperlink ref="A122" r:id="rId119" display="L. Shenault Jr. " xr:uid="{4F7277F1-4B39-4F0A-B431-C646D3173B3A}"/>
    <hyperlink ref="A123" r:id="rId120" display="N. Hines " xr:uid="{11865312-3FE4-4C1E-A645-6DD127BE66FC}"/>
    <hyperlink ref="A124" r:id="rId121" xr:uid="{E8BC4042-8784-4907-A753-36FB166FF6AC}"/>
    <hyperlink ref="A125" r:id="rId122" display="J. Williams " xr:uid="{60C8C161-CC8D-4B80-BE55-A265ECCDBF0E}"/>
    <hyperlink ref="A126" r:id="rId123" display="J. Waddle " xr:uid="{A5A7E750-EFB7-43EC-B91E-C2BA030E3E6B}"/>
    <hyperlink ref="A127" r:id="rId124" display="C. Samuel " xr:uid="{7D89BC2E-6DB7-46D2-944F-8B5F7511934F}"/>
    <hyperlink ref="A128" r:id="rId125" display="M. Jones Jr. " xr:uid="{96854D14-9155-496B-A50A-5725957F1A2A}"/>
    <hyperlink ref="A129" r:id="rId126" xr:uid="{F7405332-AD76-4267-A5E7-1B484C396BAC}"/>
    <hyperlink ref="A130" r:id="rId127" display="E. Engram " xr:uid="{10CB8F4E-FCDA-462A-99B0-8C9C1BABCEAC}"/>
    <hyperlink ref="A131" r:id="rId128" display="T. Pollard " xr:uid="{96E1B65D-60F0-4C30-A0A1-E6AD2CC92B3E}"/>
    <hyperlink ref="A132" r:id="rId129" xr:uid="{403CA912-AED6-4B96-8601-B786F77A7C44}"/>
    <hyperlink ref="A133" r:id="rId130" display="M. Pittman Jr. " xr:uid="{B2781F5C-9C03-4A9F-885E-19851F43E6AB}"/>
    <hyperlink ref="A134" r:id="rId131" display="A. Hooper " xr:uid="{95A48305-1337-43EC-94E4-8501B1ECD66D}"/>
    <hyperlink ref="A135" r:id="rId132" display="D. Mooney " xr:uid="{F67AD7AD-2A8B-428A-A612-E060D26CA54F}"/>
    <hyperlink ref="A136" r:id="rId133" xr:uid="{DD170CF8-D4C8-4B88-8E57-67C3B8AFFFF7}"/>
    <hyperlink ref="A137" r:id="rId134" display="R. Fitzpatrick " xr:uid="{11FF6ADF-B4A7-4D9E-863D-45B8F346ED34}"/>
    <hyperlink ref="A138" r:id="rId135" display="M. Brown " xr:uid="{A9FA0908-B1F5-4416-8097-87F1C9D94B8F}"/>
    <hyperlink ref="A139" r:id="rId136" display="J. Fields " xr:uid="{ECF68F79-F542-4AB7-9AA9-162842432ED1}"/>
    <hyperlink ref="A140" r:id="rId137" display="D. Watson " xr:uid="{8AF474A2-7E90-45F0-8A30-6593E71DF4C2}"/>
    <hyperlink ref="A141" r:id="rId138" display="T. Etienne " xr:uid="{9F1AACCD-6DB5-4E1A-A452-93A57C803DE3}"/>
    <hyperlink ref="A142" r:id="rId139" display="S. Michel " xr:uid="{26276245-FAC8-4200-B90A-8830CE34DC38}"/>
    <hyperlink ref="A143" r:id="rId140" display="P. Lindsay " xr:uid="{0C390FB9-DB73-4892-8CD8-C0D88807CC8B}"/>
    <hyperlink ref="A144" r:id="rId141" display="D. Parker " xr:uid="{F020A9F0-7C80-46A5-8AB5-72C102CFB526}"/>
    <hyperlink ref="A145" r:id="rId142" xr:uid="{1F8724DA-E8CA-4CA5-87E2-8AB8EA69DBE3}"/>
    <hyperlink ref="A146" r:id="rId143" xr:uid="{0F008397-5CDA-40E8-BC97-396851B4A6F4}"/>
    <hyperlink ref="A147" r:id="rId144" display="J. Crowder " xr:uid="{3892EDFA-C3D2-4CD8-A9D1-89925B6F260B}"/>
    <hyperlink ref="A148" r:id="rId145" display="B. Roethlisberger " xr:uid="{DF9C8B75-C7C0-4D42-9886-2907DB6B53F1}"/>
    <hyperlink ref="A149" r:id="rId146" display="T. Hilton " xr:uid="{B143C62E-2B94-4EC9-9086-A70003D229F7}"/>
    <hyperlink ref="A150" r:id="rId147" display="C. Beasley " xr:uid="{DD2F20B7-B7FA-4B93-8BF8-F87A0CCFB518}"/>
    <hyperlink ref="A151" r:id="rId148" display="A. Mattison " xr:uid="{B8EDFA42-9FBF-4874-A7BB-846A0A9ACE72}"/>
    <hyperlink ref="A152" r:id="rId149" xr:uid="{39FCF471-3C93-4695-A5E8-2BC52E8B3AE1}"/>
    <hyperlink ref="A153" r:id="rId150" display="D. Jones " xr:uid="{0012CC80-F6D5-4AE8-992E-F49CAA724717}"/>
    <hyperlink ref="A154" r:id="rId151" display="G. Everett " xr:uid="{302E7334-5F84-4FC3-B014-240E98C42E2B}"/>
    <hyperlink ref="A155" r:id="rId152" xr:uid="{82BBC91A-D8AB-4A5A-A138-34859144FBBA}"/>
    <hyperlink ref="A156" r:id="rId153" display="J. McKissic " xr:uid="{D05C81E1-F35E-46DD-B3BD-D0B7E3378D32}"/>
    <hyperlink ref="A157" r:id="rId154" display="T. Tagovailoa " xr:uid="{B0E8DA1C-30F6-4174-8A49-9FB1A67C16CD}"/>
    <hyperlink ref="A158" r:id="rId155" display="E. Moore " xr:uid="{3A6CF82B-94D4-4168-90FA-F67F993061DF}"/>
    <hyperlink ref="A159" r:id="rId156" display="S. Shepard " xr:uid="{CFBA965E-F10F-462A-AE9D-CA7F4D42CF4B}"/>
    <hyperlink ref="A160" r:id="rId157" xr:uid="{34D745BC-4795-4DA7-B87A-02D8EE86C687}"/>
    <hyperlink ref="A161" r:id="rId158" xr:uid="{082CDE0C-285B-42FC-BBB7-8B3DAEA78003}"/>
    <hyperlink ref="A162" r:id="rId159" display="J. Cook " xr:uid="{8A82B72C-7EC1-40AB-96E0-312FEBC12B53}"/>
    <hyperlink ref="A163" r:id="rId160" xr:uid="{2FC30B91-0889-4CA9-BB78-962C5F525789}"/>
    <hyperlink ref="A164" r:id="rId161" display="J. Reagor " xr:uid="{7BD709AD-B2C3-4E75-A5D8-321BF0230F39}"/>
    <hyperlink ref="A165" r:id="rId162" display="C. Kmet " xr:uid="{71A1FB59-A33A-4881-9871-880976065F69}"/>
    <hyperlink ref="A166" r:id="rId163" display="R. Penny " xr:uid="{D12CE4BE-902A-4EDA-9C76-6169AD211C3B}"/>
    <hyperlink ref="A167" r:id="rId164" display="A. Firkser " xr:uid="{0A5E96B9-3FED-4F5D-B809-A63DBD4265D3}"/>
    <hyperlink ref="A168" r:id="rId165" display="Z. Ertz " xr:uid="{31859FAE-00B8-4346-B604-4FA7DDD07C57}"/>
    <hyperlink ref="A169" r:id="rId166" xr:uid="{22909E9A-2A8D-4BB3-A080-C59F95D43960}"/>
    <hyperlink ref="A170" r:id="rId167" display="R. Gage " xr:uid="{25CB8DA5-AB9F-42A3-A8BA-5CCB16B5A7F6}"/>
    <hyperlink ref="A171" r:id="rId168" display="C. Wentz " xr:uid="{7A5665FA-83A6-42D8-AC4F-C637406D1FA3}"/>
    <hyperlink ref="A172" r:id="rId169" xr:uid="{91636768-2034-4FAD-A533-290BA9D59BF2}"/>
    <hyperlink ref="A173" r:id="rId170" display="R. Bateman " xr:uid="{4D477754-B1DE-4B2A-A4D7-85F9362F1D5F}"/>
    <hyperlink ref="A174" r:id="rId171" display="T. Cohen " xr:uid="{F7040819-5539-4E31-B79D-9BD338B93AF3}"/>
    <hyperlink ref="A175" r:id="rId172" display="B. Jarwin " xr:uid="{CDF9B3C6-3331-4814-B0FF-77CEE272F3D2}"/>
    <hyperlink ref="A176" r:id="rId173" xr:uid="{46B2685F-BBBE-4CFB-A10A-9FBD69A62E0D}"/>
    <hyperlink ref="A177" r:id="rId174" display="Z. Wilson " xr:uid="{C9976B6C-E174-4B02-81F5-F66B8131EE43}"/>
    <hyperlink ref="A178" r:id="rId175" display="C. Kirk " xr:uid="{41EAB23E-D941-43DA-8AC4-03A1C86E5787}"/>
    <hyperlink ref="A179" r:id="rId176" display="E. Sanders " xr:uid="{E706129F-479E-4E50-B7CC-B9B1076DE3DA}"/>
    <hyperlink ref="A180" r:id="rId177" display="T. Coleman " xr:uid="{CA8C6394-8B38-4B42-867E-C0E69E80F704}"/>
    <hyperlink ref="A181" r:id="rId178" display="S. Darnold " xr:uid="{D27F9E17-88CD-44DB-AB9A-E8A46D9CECF4}"/>
    <hyperlink ref="A182" r:id="rId179" display="A. Green " xr:uid="{B14F2E09-B1FB-48B9-9926-0214C7D0E7EC}"/>
    <hyperlink ref="A183" r:id="rId180" display="R. Moore " xr:uid="{14013035-BF0C-49FC-B6C3-E9002EA5CC45}"/>
    <hyperlink ref="A184" r:id="rId181" xr:uid="{1735B8B2-9BDD-4BFF-BA14-4F5E6C083FB2}"/>
    <hyperlink ref="A185" r:id="rId182" xr:uid="{635150DE-B86F-49E5-BB5E-3A65934FDF13}"/>
    <hyperlink ref="A186" r:id="rId183" xr:uid="{DFECCD46-A9B4-4A89-B102-E0661A1C3963}"/>
    <hyperlink ref="A187" r:id="rId184" display="C. Hubbard " xr:uid="{BA9A5606-269C-4143-B999-5C0580625D53}"/>
    <hyperlink ref="A188" r:id="rId185" display="M. Mack " xr:uid="{895DEE25-15D4-4508-9121-FDA6FBC00B8C}"/>
    <hyperlink ref="A189" r:id="rId186" display="T. Marshall Jr. " xr:uid="{C4789B64-2DF3-4124-8DE6-F3E95A2257FA}"/>
    <hyperlink ref="A190" r:id="rId187" display="M. Brown " xr:uid="{39B3D8E1-6341-4D43-B95A-5F391D97B508}"/>
    <hyperlink ref="A191" r:id="rId188" display="C. Akers " xr:uid="{14FE31B1-9785-4672-B43A-6ACAE2416424}"/>
    <hyperlink ref="A192" r:id="rId189" display="A. St. Brown " xr:uid="{6AEBF5BC-F788-4B1E-8124-E9D6F9C17D00}"/>
    <hyperlink ref="A193" r:id="rId190" display="C. Hyde " xr:uid="{DAD4DE10-2C2B-4F6A-834B-5E04DC6FC4EB}"/>
    <hyperlink ref="A194" r:id="rId191" display="M. Ingram II " xr:uid="{6DAA004E-892E-4760-9130-BA8BFEC3E360}"/>
    <hyperlink ref="A195" r:id="rId192" display="B. Scott " xr:uid="{C45FC7B2-0BDA-4931-8D83-745E51099FD0}"/>
    <hyperlink ref="A196" r:id="rId193" xr:uid="{F578BB2D-052A-4DC6-82CC-B969B95AE47A}"/>
    <hyperlink ref="A197" r:id="rId194" xr:uid="{6A3311B3-9161-44F5-B7D3-BAB3ABD21B02}"/>
    <hyperlink ref="A198" r:id="rId195" display="E. Ebron " xr:uid="{B8175682-27D3-4493-BB57-DF7A78830810}"/>
    <hyperlink ref="A199" r:id="rId196" display="J. Goff " xr:uid="{ED9342B0-0202-4CEE-B54B-F5613B8E225B}"/>
    <hyperlink ref="A200" r:id="rId197" xr:uid="{2C3BF07C-F80D-40CF-A09B-106E2424ABFB}"/>
    <hyperlink ref="A201" r:id="rId198" display="S. Watkins " xr:uid="{C7756784-CB08-40A4-98D7-8AC2C2EC55A7}"/>
    <hyperlink ref="A202" r:id="rId199" xr:uid="{447FF41A-77D4-44D8-B40F-41EC58D8A455}"/>
    <hyperlink ref="A203" r:id="rId200" xr:uid="{F114CF68-9A65-42BA-8C9F-1BC975F526F5}"/>
    <hyperlink ref="A204" r:id="rId201" display="G. Davis " xr:uid="{5187D8C9-7E47-4269-9231-4B41E9EE46EF}"/>
    <hyperlink ref="A205" r:id="rId202" display="T. Bridgewater " xr:uid="{9D21BA67-D3D9-4B05-B082-F84E8C301400}"/>
    <hyperlink ref="A206" r:id="rId203" display="D. Knox " xr:uid="{FA6AA1F2-A68C-43F5-8F96-6387AD214FE0}"/>
    <hyperlink ref="A207" r:id="rId204" display="H. Hurst " xr:uid="{35B7BE09-2189-49FF-9C8F-41DBCA5FFBDD}"/>
    <hyperlink ref="A208" r:id="rId205" xr:uid="{7137D79D-E34F-4313-95EF-D9D166BD9F3F}"/>
    <hyperlink ref="A209" r:id="rId206" display="P. Freiermuth " xr:uid="{15BA1F35-E5A6-434A-BD72-469158EAFAF0}"/>
    <hyperlink ref="A210" r:id="rId207" display="P. Campbell " xr:uid="{628801AB-EBEC-48FE-9C91-663923149EFC}"/>
    <hyperlink ref="A211" r:id="rId208" xr:uid="{8E4EEB66-F44B-48ED-9C46-94404D77841D}"/>
    <hyperlink ref="A212" r:id="rId209" display="T. Williams " xr:uid="{7973374A-6C0F-45E2-9D9A-A42E1E9D57CA}"/>
    <hyperlink ref="A213" r:id="rId210" display="D. Booker " xr:uid="{971D4DCE-AD8A-4DBF-93AB-357883E58746}"/>
    <hyperlink ref="A214" r:id="rId211" display="D. Slayton " xr:uid="{AE6C9B2A-CF5F-4613-B8DE-51BD8BB2FBEC}"/>
    <hyperlink ref="A215" r:id="rId212" xr:uid="{700AFE8D-8665-4013-958A-5A3BA747D874}"/>
    <hyperlink ref="A216" r:id="rId213" display="X. Jones " xr:uid="{469412BD-34B3-4049-A858-D32DE9A1DA1D}"/>
    <hyperlink ref="A217" r:id="rId214" display="K. Gainwell " xr:uid="{537867C8-BD88-4EBB-A00E-57C789A386B9}"/>
    <hyperlink ref="A218" r:id="rId215" display="B. Perriman " xr:uid="{FDD0446C-1329-41A8-A486-932D1053C366}"/>
    <hyperlink ref="A219" r:id="rId216" xr:uid="{324B755F-8A0A-48CB-AAA3-7B0416076DFF}"/>
    <hyperlink ref="A220" r:id="rId217" xr:uid="{815D136A-AF12-4D55-92AA-05DDFD40FEF5}"/>
    <hyperlink ref="A221" r:id="rId218" display="D. Williams " xr:uid="{975F769A-0E69-4085-A2C3-CA76B58FF2AD}"/>
    <hyperlink ref="A222" r:id="rId219" xr:uid="{EDEBB3B1-7BC7-4796-904B-431A38221398}"/>
    <hyperlink ref="A223" r:id="rId220" display="S. Ahmed " xr:uid="{FDF7A707-33B1-4CF5-B5A4-6FFF2E36B8E8}"/>
    <hyperlink ref="A224" r:id="rId221" display="K. Toney " xr:uid="{E14543DB-2857-4A11-822F-06B7B8D0C8B1}"/>
    <hyperlink ref="A225" r:id="rId222" display="T. Gurley II " xr:uid="{83040878-7CEA-4126-A182-1EB78CBB77DF}"/>
    <hyperlink ref="A226" r:id="rId223" display="D. Evans " xr:uid="{BAD4C137-DC9E-4AB3-8790-5EBFB0454C64}"/>
    <hyperlink ref="A227" r:id="rId224" display="D. Mims " xr:uid="{A2F28B24-E5AE-4D74-ABCA-341ADF052D8C}"/>
    <hyperlink ref="A228" r:id="rId225" display="J. Jackson " xr:uid="{7F3CFFC2-0FD2-4A0C-9038-3982D2CB4C8B}"/>
    <hyperlink ref="A229" r:id="rId226" xr:uid="{388AB982-EA4A-4FE1-AF3A-400CBD5DC22C}"/>
    <hyperlink ref="A230" r:id="rId227" display="K. Hamler " xr:uid="{20582329-60CD-48C4-879E-69798A6F4BDA}"/>
    <hyperlink ref="A231" r:id="rId228" display="B. Snell Jr. " xr:uid="{9D4C1A34-4FD5-442A-89E5-F72E4C141B43}"/>
    <hyperlink ref="A232" r:id="rId229" display="J. Palmer " xr:uid="{35B92915-65BE-40CB-A559-810A6E5DB0E6}"/>
    <hyperlink ref="A233" r:id="rId230" display="D. Peoples-Jones " xr:uid="{B06337DF-D9F1-46C0-8756-3B8FFB1DA1BE}"/>
    <hyperlink ref="A234" r:id="rId231" display="D. Jackson " xr:uid="{DAD2F30A-8A34-4A25-9D87-42DE30CFCD76}"/>
    <hyperlink ref="A235" r:id="rId232" display="D. Lock " xr:uid="{D4A23B8D-CBCE-4824-9A1E-FB73203545ED}"/>
    <hyperlink ref="A236" r:id="rId233" display="J. Kelley " xr:uid="{F7BE89C6-A799-4C93-B193-A38456C7CF13}"/>
    <hyperlink ref="A237" r:id="rId234" display="T. Taylor " xr:uid="{FEEA539D-4837-4528-8C07-83DAD44E26D1}"/>
    <hyperlink ref="A238" r:id="rId235" display="V. Jefferson Jr. " xr:uid="{CBDEFACE-46AB-48D0-AD53-86262148D84B}"/>
    <hyperlink ref="A239" r:id="rId236" xr:uid="{FB5EDB60-48AE-472E-8B41-C72E8D930E22}"/>
    <hyperlink ref="A240" r:id="rId237" xr:uid="{1D45CE44-78A2-4B72-9D1D-62F345FF5ECA}"/>
    <hyperlink ref="A241" r:id="rId238" xr:uid="{016F9F05-D2A1-4303-A878-74702A5932CA}"/>
    <hyperlink ref="A242" r:id="rId239" display="T. Johnson " xr:uid="{D4C9D453-2E4A-4813-B8C0-4ECA4286812D}"/>
    <hyperlink ref="A243" r:id="rId240" display="D. Brown " xr:uid="{FA952E1C-E532-47CA-ACC9-123939FB27B8}"/>
    <hyperlink ref="A244" r:id="rId241" xr:uid="{A7FC7304-0E49-4DD0-A472-8E26F92E905A}"/>
    <hyperlink ref="A245" r:id="rId242" display="N. Collins " xr:uid="{DD04084D-37FB-459C-A727-CD8CA3D2408F}"/>
    <hyperlink ref="A246" r:id="rId243" display="C. Patterson " xr:uid="{1AE19160-921F-4CE4-A2A2-7A1879A089C1}"/>
    <hyperlink ref="A247" r:id="rId244" display="Q. Ollison " xr:uid="{57E7B8C1-0BC1-404D-B211-D2DA0FB69020}"/>
    <hyperlink ref="A248" r:id="rId245" xr:uid="{1EB21F48-0A91-4C34-9A3D-9044D5809F6B}"/>
    <hyperlink ref="A249" r:id="rId246" display="J. Funk " xr:uid="{F85986F0-86D5-4302-97B6-BE5DE45D33AD}"/>
    <hyperlink ref="A250" r:id="rId247" display="D. Arnold " xr:uid="{6BF3F9C9-0269-4F9B-97AE-CD0DF06E9D5D}"/>
    <hyperlink ref="A251" r:id="rId248" display="T. Patrick " xr:uid="{0152CED7-1585-4522-95EE-C9AD09705021}"/>
    <hyperlink ref="A252" r:id="rId249" display="D. Schultz " xr:uid="{88933A11-217D-42DE-9314-CE8C70698E7E}"/>
    <hyperlink ref="A253" r:id="rId250" display="J. Graham " xr:uid="{AFD9E17F-07B9-4119-B24D-7494724CEA99}"/>
    <hyperlink ref="A254" r:id="rId251" display="A. Dalton " xr:uid="{CEF049BB-4FD7-46D0-9E92-40641A66E92E}"/>
    <hyperlink ref="A255" r:id="rId252" display="Q. Watkins " xr:uid="{05C851CD-CFE2-42EE-9E27-A9CD0C344D99}"/>
    <hyperlink ref="A256" r:id="rId253" display="J. Patterson " xr:uid="{C82C2974-CC81-48F9-B02E-477E1119EF0E}"/>
    <hyperlink ref="A257" r:id="rId254" display="J. Guyton " xr:uid="{46D68B22-E066-4176-9E6B-A60A88324C38}"/>
    <hyperlink ref="A258" r:id="rId255" display="K. Coutee " xr:uid="{9158ABF2-3778-4949-9879-73C09D69CF1E}"/>
    <hyperlink ref="A259" r:id="rId256" display="C. Herndon " xr:uid="{73509D01-133A-4BA6-89F9-82C266D889E9}"/>
    <hyperlink ref="A260" r:id="rId257" display="P. Williams " xr:uid="{33E103F7-B9BA-4599-89C5-CF530C2A3C4F}"/>
    <hyperlink ref="A261" r:id="rId258" display="D. Parham Jr. " xr:uid="{03404461-2D9A-46A5-A190-3870630493F7}"/>
    <hyperlink ref="A262" r:id="rId259" display="J. Washington " xr:uid="{496C07F2-2912-4C3B-9E44-CA81624A76F7}"/>
    <hyperlink ref="A263" r:id="rId260" display="T. Fulgham " xr:uid="{36F3D299-7CDD-43F5-93FB-388576B73B3A}"/>
    <hyperlink ref="A264" r:id="rId261" display="J. Reynolds " xr:uid="{3137DEE6-40C4-4ADC-B264-545275DB2F1B}"/>
    <hyperlink ref="A265" r:id="rId262" display="S. Perine " xr:uid="{A5DE1A34-1BFB-4B28-B4E5-323E7E872244}"/>
    <hyperlink ref="A266" r:id="rId263" display="D. Eskridge " xr:uid="{EEC58100-F1E0-4D4A-88EF-E7E57A1FA5CC}"/>
    <hyperlink ref="A267" r:id="rId264" display="T. Atwell " xr:uid="{3441CF38-050A-431F-AAD3-908AE9B49865}"/>
    <hyperlink ref="A268" r:id="rId265" display="D. Duvernay " xr:uid="{EBCB7B77-A970-4202-8945-8847ECDF1AC8}"/>
    <hyperlink ref="A269" r:id="rId266" xr:uid="{7B0E9FA7-7DE2-4310-8BC7-0230C011BC75}"/>
    <hyperlink ref="A270" r:id="rId267" display="A. Miller " xr:uid="{0EC9195C-2492-4413-B240-9255DF0B52D6}"/>
    <hyperlink ref="A271" r:id="rId268" display="T. Tebow " xr:uid="{4613F14D-E136-470A-A5D4-35C5E3C18208}"/>
    <hyperlink ref="A272" r:id="rId269" display="K. Johnson " xr:uid="{F32C9232-DC7A-4869-B38D-FD9DB14EA14C}"/>
    <hyperlink ref="A273" r:id="rId270" display="Z. Pascal " xr:uid="{121B38DB-982A-49D1-90B7-386D06EC46D4}"/>
    <hyperlink ref="A274" r:id="rId271" xr:uid="{98844A22-4756-46ED-A530-A9A1B399A7D0}"/>
    <hyperlink ref="A275" r:id="rId272" xr:uid="{46E177D6-82A4-4F66-BEC8-2A23B25032A7}"/>
    <hyperlink ref="A276" r:id="rId273" display="K. Rudolph " xr:uid="{B474B3B0-08A7-4512-AE21-FD74D02DC325}"/>
    <hyperlink ref="A277" r:id="rId274" xr:uid="{62367E95-A185-4AE7-A7CE-684C39FD5231}"/>
    <hyperlink ref="A278" r:id="rId275" display="M. Breida " xr:uid="{B63D1B5E-E4DC-4FF0-A5A4-F409D03D7918}"/>
    <hyperlink ref="A279" r:id="rId276" xr:uid="{2951D382-E395-4395-9ECC-279522C548C7}"/>
    <hyperlink ref="A280" r:id="rId277" display="J. Doyle " xr:uid="{CFF7418B-B771-4A94-941F-6C3006F58556}"/>
    <hyperlink ref="A281" r:id="rId278" xr:uid="{538CBF65-8953-4CC9-B19D-F2318A50E772}"/>
    <hyperlink ref="A282" r:id="rId279" xr:uid="{22E3F576-82F9-413E-A87D-DE9EE3E6B71F}"/>
    <hyperlink ref="A283" r:id="rId280" display="K. Cole Sr. " xr:uid="{F7E4B4F0-35B4-4D7D-8B03-24A371405C5E}"/>
    <hyperlink ref="A284" r:id="rId281" display="R. Higgins " xr:uid="{BBDBDF31-176C-40E3-80B6-6BCAA16B8A7D}"/>
    <hyperlink ref="A285" r:id="rId282" display="M. Alie-Cox " xr:uid="{3270DF6A-9D13-413E-8D30-C385D4948294}"/>
    <hyperlink ref="A286" r:id="rId283" display="A. Humphries " xr:uid="{658721A6-D23D-4B9F-B8EB-A0A6FB9F9209}"/>
    <hyperlink ref="A287" r:id="rId284" display="L. Rountree III " xr:uid="{71D669A4-A7FD-44E3-A401-A7C8B44C670E}"/>
    <hyperlink ref="A288" r:id="rId285" display="Q. Cephus " xr:uid="{36C1E047-4360-42B5-A6D9-F15BF10248F3}"/>
    <hyperlink ref="A289" r:id="rId286" display="J. Jefferson " xr:uid="{B39FFDE0-3397-459C-B513-61B8CE80C5D5}"/>
    <hyperlink ref="A290" r:id="rId287" display="M. Trubisky " xr:uid="{607D0060-1995-40EC-B2B2-24030BA20073}"/>
    <hyperlink ref="A291" r:id="rId288" display="T. Wallace " xr:uid="{D12607F2-FDF1-44BB-85DF-AE5144EBE0FC}"/>
    <hyperlink ref="A292" r:id="rId289" display="A. McFarland Jr. " xr:uid="{E63DED4B-CB1A-49DB-93EB-F583C2078644}"/>
    <hyperlink ref="A293" r:id="rId290" display="J. Eason " xr:uid="{1C00F602-5F71-4DD1-AF19-575FD3D64F5B}"/>
    <hyperlink ref="A294" r:id="rId291" display="L. Perine " xr:uid="{AE1FA989-E94F-4D98-BD9B-0D2CE799FB0A}"/>
    <hyperlink ref="A295" r:id="rId292" display="J. Hawkins " xr:uid="{B582465F-2EAD-432D-BDAF-44CA43DA95CD}"/>
    <hyperlink ref="A296" r:id="rId293" display="C. Evans " xr:uid="{F26D309E-4DF8-4076-AF0D-DB9DB6224E80}"/>
    <hyperlink ref="A297" r:id="rId294" display="D. Njoku " xr:uid="{DFDBAEFB-2D18-4CE5-B9A9-E61FCA3612A3}"/>
    <hyperlink ref="A298" r:id="rId295" xr:uid="{A7D1FF8B-2438-424E-A320-0D234FADA863}"/>
    <hyperlink ref="A299" r:id="rId296" display="K. Herbert " xr:uid="{6ACAD843-F6AA-4DC7-B6E4-41E381AF3CC8}"/>
    <hyperlink ref="A300" r:id="rId297" display="T. Kroft " xr:uid="{6C7373DE-6C27-4ADA-AF1F-D2B9410B212B}"/>
    <hyperlink ref="A301" r:id="rId298" display="C. Conley " xr:uid="{7BFE9525-71B4-4132-ADF2-52B3E049C184}"/>
    <hyperlink ref="A302" r:id="rId299" xr:uid="{7843130F-EBB4-4DA1-A740-F466161E61E8}"/>
    <hyperlink ref="A303" r:id="rId300" xr:uid="{222CA46C-28D8-46E1-831E-52BB49238BE6}"/>
    <hyperlink ref="A304" r:id="rId301" display="D. Dallas " xr:uid="{DADE4368-E8E5-4A0D-9868-EC8FFB8198F3}"/>
    <hyperlink ref="A305" r:id="rId302" display="G. Minshew II " xr:uid="{486868C2-59EC-4CB6-9DD9-0083F81A55F3}"/>
    <hyperlink ref="A306" r:id="rId303" display="https://sports.yahoo.com/nfl/players/33006/news" xr:uid="{25C40AE8-58E0-4C7E-BAAD-8AE22E063B8F}"/>
  </hyperlinks>
  <pageMargins left="0.75" right="0.75" top="1" bottom="1" header="0.5" footer="0.5"/>
  <pageSetup scale="55" fitToHeight="0" orientation="portrait" r:id="rId304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drawing r:id="rId305"/>
  <legacyDrawing r:id="rId30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73" id="{5310A81D-1A02-42EE-A12D-BA36CA96070A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H5:H996</xm:sqref>
        </x14:conditionalFormatting>
        <x14:conditionalFormatting xmlns:xm="http://schemas.microsoft.com/office/excel/2006/main">
          <x14:cfRule type="iconSet" priority="475" id="{5E84B56C-D671-4129-8DD7-417D6CA31A3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K5:K996</xm:sqref>
        </x14:conditionalFormatting>
        <x14:conditionalFormatting xmlns:xm="http://schemas.microsoft.com/office/excel/2006/main">
          <x14:cfRule type="iconSet" priority="477" id="{CAC9091C-4802-476F-A78B-161A3E0EEFA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N5:N996</xm:sqref>
        </x14:conditionalFormatting>
        <x14:conditionalFormatting xmlns:xm="http://schemas.microsoft.com/office/excel/2006/main">
          <x14:cfRule type="iconSet" priority="479" id="{94437FB9-9D21-4D89-A0D2-997FFB102A9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K5:K412</xm:sqref>
        </x14:conditionalFormatting>
        <x14:conditionalFormatting xmlns:xm="http://schemas.microsoft.com/office/excel/2006/main">
          <x14:cfRule type="iconSet" priority="480" id="{6D7873B9-196E-449C-B493-7E132BC6807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N5:N412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tabColor theme="9"/>
    <pageSetUpPr fitToPage="1"/>
  </sheetPr>
  <dimension ref="A1:AQ500"/>
  <sheetViews>
    <sheetView workbookViewId="0">
      <pane xSplit="1" ySplit="4" topLeftCell="B5" activePane="bottomRight" state="frozen"/>
      <selection activeCell="A41" sqref="A41"/>
      <selection pane="topRight" activeCell="A41" sqref="A41"/>
      <selection pane="bottomLeft" activeCell="A41" sqref="A41"/>
      <selection pane="bottomRight" activeCell="A3" sqref="A3"/>
    </sheetView>
  </sheetViews>
  <sheetFormatPr defaultColWidth="9.140625" defaultRowHeight="12.75" outlineLevelCol="1" x14ac:dyDescent="0.2"/>
  <cols>
    <col min="1" max="1" width="14.7109375" style="161" customWidth="1"/>
    <col min="2" max="2" width="6" style="48" customWidth="1"/>
    <col min="3" max="3" width="7.42578125" style="48" customWidth="1"/>
    <col min="4" max="4" width="5.42578125" style="48" customWidth="1"/>
    <col min="5" max="5" width="18.42578125" style="140" customWidth="1"/>
    <col min="6" max="6" width="7" style="45" customWidth="1"/>
    <col min="7" max="7" width="6.42578125" style="45" customWidth="1"/>
    <col min="8" max="8" width="6.140625" style="45" customWidth="1"/>
    <col min="9" max="9" width="6.42578125" style="45" hidden="1" customWidth="1" outlineLevel="1"/>
    <col min="10" max="10" width="6.42578125" style="45" customWidth="1" collapsed="1"/>
    <col min="11" max="11" width="6.140625" style="45" customWidth="1"/>
    <col min="12" max="12" width="6.42578125" style="45" hidden="1" customWidth="1" outlineLevel="1"/>
    <col min="13" max="13" width="6.42578125" style="45" customWidth="1" collapsed="1"/>
    <col min="14" max="14" width="6.140625" style="45" customWidth="1"/>
    <col min="15" max="15" width="6.42578125" style="45" hidden="1" customWidth="1" outlineLevel="1"/>
    <col min="16" max="16" width="8.42578125" style="45" customWidth="1" collapsed="1"/>
    <col min="17" max="18" width="5.140625" style="147" customWidth="1"/>
    <col min="19" max="19" width="8.42578125" style="45" customWidth="1"/>
    <col min="20" max="20" width="5.85546875" style="45" customWidth="1"/>
    <col min="21" max="21" width="6.42578125" style="45" customWidth="1"/>
    <col min="22" max="22" width="5.42578125" style="45" customWidth="1"/>
    <col min="23" max="23" width="5.28515625" style="45" bestFit="1" customWidth="1"/>
    <col min="24" max="24" width="4.5703125" style="45" bestFit="1" customWidth="1"/>
    <col min="25" max="25" width="5.28515625" style="45" bestFit="1" customWidth="1"/>
    <col min="26" max="26" width="5.28515625" style="45" customWidth="1"/>
    <col min="27" max="28" width="6.28515625" style="45" customWidth="1"/>
    <col min="29" max="31" width="5.42578125" style="45" customWidth="1"/>
    <col min="32" max="32" width="6.42578125" style="45" customWidth="1"/>
    <col min="33" max="33" width="6.140625" style="45" customWidth="1"/>
    <col min="34" max="35" width="5.85546875" style="45" customWidth="1"/>
    <col min="36" max="36" width="6.140625" style="45" customWidth="1"/>
    <col min="37" max="37" width="5.28515625" style="45" customWidth="1"/>
    <col min="38" max="38" width="6" style="45" customWidth="1"/>
    <col min="39" max="39" width="5.85546875" style="45" bestFit="1" customWidth="1"/>
    <col min="40" max="40" width="6.85546875" style="45" bestFit="1" customWidth="1"/>
    <col min="41" max="41" width="9" style="45" customWidth="1"/>
    <col min="42" max="42" width="6.42578125" style="115" bestFit="1" customWidth="1"/>
    <col min="43" max="43" width="9.140625" style="45" customWidth="1"/>
    <col min="44" max="16384" width="9.140625" style="45"/>
  </cols>
  <sheetData>
    <row r="1" spans="1:43" ht="36" customHeight="1" x14ac:dyDescent="0.3">
      <c r="A1" s="157"/>
      <c r="B1" s="51"/>
      <c r="C1" s="51"/>
      <c r="D1" s="51"/>
      <c r="E1" s="50" t="str">
        <f>"NFL Fantasy Football Stats - " &amp;lkpYear-1 &amp; "/" &amp; lkpYear &amp; " Season Actuals"</f>
        <v>NFL Fantasy Football Stats - 2020/2021 Season Actuals</v>
      </c>
      <c r="F1" s="50"/>
      <c r="G1" s="52"/>
      <c r="H1" s="52"/>
      <c r="I1" s="52"/>
      <c r="J1" s="52"/>
      <c r="K1" s="52"/>
      <c r="L1" s="52"/>
      <c r="M1" s="52"/>
      <c r="N1" s="52"/>
      <c r="O1" s="52"/>
      <c r="P1" s="52"/>
      <c r="Q1" s="145"/>
      <c r="R1" s="145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67" t="str">
        <f>lkpCopyright</f>
        <v>© FantasyCube.com</v>
      </c>
      <c r="AP1" s="112"/>
    </row>
    <row r="2" spans="1:43" ht="14.25" customHeight="1" x14ac:dyDescent="0.2">
      <c r="A2" s="158" t="str">
        <f>Offense_Proj!$A$2</f>
        <v>Updated: September 4, 2021</v>
      </c>
      <c r="B2" s="54"/>
      <c r="C2" s="54"/>
      <c r="D2" s="54"/>
      <c r="E2" s="54"/>
      <c r="F2" s="54"/>
      <c r="G2" s="55"/>
      <c r="H2" s="55"/>
      <c r="I2" s="55"/>
      <c r="J2" s="55"/>
      <c r="K2" s="55"/>
      <c r="L2" s="55"/>
      <c r="M2" s="55"/>
      <c r="N2" s="55"/>
      <c r="O2" s="55"/>
      <c r="P2" s="103"/>
      <c r="Q2" s="146"/>
      <c r="R2" s="103" t="s">
        <v>26</v>
      </c>
      <c r="S2" s="46">
        <f>Offense_Proj!S2</f>
        <v>0</v>
      </c>
      <c r="T2" s="46">
        <f>Offense_Proj!T2</f>
        <v>0</v>
      </c>
      <c r="U2" s="46">
        <f>Offense_Proj!U2</f>
        <v>25</v>
      </c>
      <c r="V2" s="46">
        <f>Offense_Proj!V2</f>
        <v>4</v>
      </c>
      <c r="W2" s="46">
        <f>Offense_Proj!W2</f>
        <v>-1</v>
      </c>
      <c r="X2" s="46">
        <v>0</v>
      </c>
      <c r="Y2" s="46">
        <f>Offense_Proj!Y2</f>
        <v>0</v>
      </c>
      <c r="Z2" s="46">
        <f>Offense_Proj!Z2</f>
        <v>0</v>
      </c>
      <c r="AA2" s="46">
        <f>Offense_Proj!AA2</f>
        <v>0</v>
      </c>
      <c r="AB2" s="46">
        <f>Offense_Proj!AB2</f>
        <v>10</v>
      </c>
      <c r="AC2" s="46">
        <f>Offense_Proj!AC2</f>
        <v>6</v>
      </c>
      <c r="AD2" s="46">
        <f>Offense_Proj!AD2</f>
        <v>0</v>
      </c>
      <c r="AE2" s="46">
        <f>Offense_Proj!AE2</f>
        <v>0</v>
      </c>
      <c r="AF2" s="46">
        <f>Offense_Proj!AF2</f>
        <v>0</v>
      </c>
      <c r="AG2" s="46">
        <f>Offense_Proj!AG2</f>
        <v>10</v>
      </c>
      <c r="AH2" s="46">
        <f>Offense_Proj!AH2</f>
        <v>6</v>
      </c>
      <c r="AI2" s="46">
        <f>Offense_Proj!AI2</f>
        <v>0</v>
      </c>
      <c r="AJ2" s="46">
        <f>Offense_Proj!AJ2</f>
        <v>0</v>
      </c>
      <c r="AK2" s="46">
        <f>Offense_Proj!AK2</f>
        <v>6</v>
      </c>
      <c r="AL2" s="46">
        <f>Offense_Proj!AL2</f>
        <v>2</v>
      </c>
      <c r="AM2" s="46">
        <f>Offense_Proj!AM2</f>
        <v>0</v>
      </c>
      <c r="AN2" s="46">
        <f>Offense_Proj!AN2</f>
        <v>-2</v>
      </c>
      <c r="AO2" s="56"/>
      <c r="AP2" s="113"/>
    </row>
    <row r="3" spans="1:43" ht="15" customHeight="1" x14ac:dyDescent="0.2">
      <c r="A3" s="160"/>
      <c r="B3" s="88"/>
      <c r="C3" s="88"/>
      <c r="D3" s="88"/>
      <c r="E3" s="89" t="s">
        <v>83</v>
      </c>
      <c r="F3" s="90"/>
      <c r="G3" s="91" t="s">
        <v>222</v>
      </c>
      <c r="H3" s="91"/>
      <c r="I3" s="91"/>
      <c r="J3" s="91"/>
      <c r="K3" s="91"/>
      <c r="L3" s="91"/>
      <c r="M3" s="91"/>
      <c r="N3" s="91"/>
      <c r="O3" s="152"/>
      <c r="P3" s="153"/>
      <c r="Q3" s="109" t="s">
        <v>98</v>
      </c>
      <c r="R3" s="110"/>
      <c r="S3" s="133" t="s">
        <v>20</v>
      </c>
      <c r="T3" s="134"/>
      <c r="U3" s="134"/>
      <c r="V3" s="134"/>
      <c r="W3" s="134"/>
      <c r="X3" s="134"/>
      <c r="Y3" s="134"/>
      <c r="Z3" s="134"/>
      <c r="AA3" s="94" t="s">
        <v>22</v>
      </c>
      <c r="AB3" s="94"/>
      <c r="AC3" s="132"/>
      <c r="AD3" s="95"/>
      <c r="AE3" s="134" t="s">
        <v>21</v>
      </c>
      <c r="AF3" s="134"/>
      <c r="AG3" s="134"/>
      <c r="AH3" s="134"/>
      <c r="AI3" s="134"/>
      <c r="AJ3" s="92" t="s">
        <v>23</v>
      </c>
      <c r="AK3" s="93"/>
      <c r="AL3" s="135" t="s">
        <v>24</v>
      </c>
      <c r="AM3" s="93" t="s">
        <v>25</v>
      </c>
      <c r="AN3" s="96"/>
      <c r="AO3" s="136" t="s">
        <v>100</v>
      </c>
      <c r="AP3" s="137"/>
    </row>
    <row r="4" spans="1:43" x14ac:dyDescent="0.2">
      <c r="A4" s="97" t="s">
        <v>0</v>
      </c>
      <c r="B4" s="69" t="s">
        <v>18</v>
      </c>
      <c r="C4" s="69" t="s">
        <v>10</v>
      </c>
      <c r="D4" s="69" t="s">
        <v>90</v>
      </c>
      <c r="E4" s="101" t="s">
        <v>84</v>
      </c>
      <c r="F4" s="102" t="s">
        <v>85</v>
      </c>
      <c r="G4" s="69" t="s">
        <v>264</v>
      </c>
      <c r="H4" s="69" t="s">
        <v>89</v>
      </c>
      <c r="I4" s="69" t="s">
        <v>86</v>
      </c>
      <c r="J4" s="105" t="s">
        <v>82</v>
      </c>
      <c r="K4" s="106" t="s">
        <v>89</v>
      </c>
      <c r="L4" s="105" t="s">
        <v>87</v>
      </c>
      <c r="M4" s="98" t="s">
        <v>81</v>
      </c>
      <c r="N4" s="69" t="s">
        <v>89</v>
      </c>
      <c r="O4" s="98" t="s">
        <v>88</v>
      </c>
      <c r="P4" s="107" t="s">
        <v>91</v>
      </c>
      <c r="Q4" s="111" t="s">
        <v>97</v>
      </c>
      <c r="R4" s="111" t="s">
        <v>96</v>
      </c>
      <c r="S4" s="68" t="s">
        <v>1</v>
      </c>
      <c r="T4" s="69" t="s">
        <v>2</v>
      </c>
      <c r="U4" s="69" t="s">
        <v>3</v>
      </c>
      <c r="V4" s="69" t="s">
        <v>4</v>
      </c>
      <c r="W4" s="69" t="s">
        <v>5</v>
      </c>
      <c r="X4" s="69" t="s">
        <v>239</v>
      </c>
      <c r="Y4" s="69" t="s">
        <v>94</v>
      </c>
      <c r="Z4" s="69" t="s">
        <v>101</v>
      </c>
      <c r="AA4" s="68" t="s">
        <v>93</v>
      </c>
      <c r="AB4" s="68" t="s">
        <v>3</v>
      </c>
      <c r="AC4" s="69" t="s">
        <v>4</v>
      </c>
      <c r="AD4" s="69" t="s">
        <v>101</v>
      </c>
      <c r="AE4" s="69" t="s">
        <v>102</v>
      </c>
      <c r="AF4" s="69" t="s">
        <v>6</v>
      </c>
      <c r="AG4" s="69" t="s">
        <v>3</v>
      </c>
      <c r="AH4" s="69" t="s">
        <v>4</v>
      </c>
      <c r="AI4" s="69" t="s">
        <v>101</v>
      </c>
      <c r="AJ4" s="68" t="s">
        <v>3</v>
      </c>
      <c r="AK4" s="69" t="s">
        <v>4</v>
      </c>
      <c r="AL4" s="99" t="s">
        <v>7</v>
      </c>
      <c r="AM4" s="69" t="s">
        <v>92</v>
      </c>
      <c r="AN4" s="100" t="s">
        <v>8</v>
      </c>
      <c r="AO4" s="70" t="s">
        <v>9</v>
      </c>
      <c r="AP4" s="114" t="s">
        <v>99</v>
      </c>
      <c r="AQ4"/>
    </row>
    <row r="5" spans="1:43" x14ac:dyDescent="0.2">
      <c r="A5" s="162" t="s">
        <v>132</v>
      </c>
      <c r="B5" s="47" t="s">
        <v>121</v>
      </c>
      <c r="C5" s="47" t="s">
        <v>16</v>
      </c>
      <c r="D5" s="47">
        <v>12</v>
      </c>
      <c r="E5" s="138"/>
      <c r="F5" s="49"/>
      <c r="G5" s="63">
        <v>9</v>
      </c>
      <c r="H5" s="87">
        <f>I5-G5</f>
        <v>1</v>
      </c>
      <c r="I5" s="63">
        <v>10</v>
      </c>
      <c r="J5" s="63">
        <v>11</v>
      </c>
      <c r="K5" s="87">
        <f>L5-J5</f>
        <v>0</v>
      </c>
      <c r="L5" s="63">
        <v>11</v>
      </c>
      <c r="M5" s="63">
        <v>9</v>
      </c>
      <c r="N5" s="87">
        <f>O5-M5</f>
        <v>0</v>
      </c>
      <c r="O5" s="63">
        <v>9</v>
      </c>
      <c r="P5" s="155">
        <v>1</v>
      </c>
      <c r="Q5" s="144">
        <v>15</v>
      </c>
      <c r="R5" s="144"/>
      <c r="S5" s="116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116">
        <v>13</v>
      </c>
      <c r="AB5" s="117">
        <v>123</v>
      </c>
      <c r="AC5" s="63">
        <v>2</v>
      </c>
      <c r="AD5" s="63">
        <v>5</v>
      </c>
      <c r="AE5" s="63">
        <v>135</v>
      </c>
      <c r="AF5" s="63">
        <v>87</v>
      </c>
      <c r="AG5" s="63">
        <v>1276</v>
      </c>
      <c r="AH5" s="63">
        <v>15</v>
      </c>
      <c r="AI5" s="63">
        <v>57</v>
      </c>
      <c r="AJ5" s="116">
        <v>0</v>
      </c>
      <c r="AK5" s="63">
        <v>0</v>
      </c>
      <c r="AL5" s="118">
        <v>0</v>
      </c>
      <c r="AM5" s="63">
        <v>0</v>
      </c>
      <c r="AN5" s="119">
        <v>0</v>
      </c>
      <c r="AO5" s="120">
        <f>IFERROR($S5*$S$2+$T5*$T$2+IF($U$2=0,0,$U5/$U$2)+$V5*$V$2+$W5*$W$2+$X5*$X$2+$Y5*$Y$2+$AA5*$AA$2+IF($AB$2=0,0,$AB5/$AB$2)+$AC$2*$AC5+$AF5*$AF$2+IF($AG$2=0,0,$AG5/$AG$2)+$AH5*$AH$2+IF($AJ$2=0,0,$AJ5/$AJ$2)+$AK5*$AK$2+$AL5*$AL$2+$AM5*$AM$2+$AN5*$AN$2,0)</f>
        <v>241.9</v>
      </c>
      <c r="AP5" s="125">
        <f t="shared" ref="AP5:AP68" si="0">IFERROR($AO5/$Q5,"-")</f>
        <v>16.126666666666669</v>
      </c>
    </row>
    <row r="6" spans="1:43" x14ac:dyDescent="0.2">
      <c r="A6" s="162" t="s">
        <v>282</v>
      </c>
      <c r="B6" s="47" t="s">
        <v>121</v>
      </c>
      <c r="C6" s="47" t="s">
        <v>196</v>
      </c>
      <c r="D6" s="47">
        <v>7</v>
      </c>
      <c r="E6" s="139" t="s">
        <v>499</v>
      </c>
      <c r="F6" s="49"/>
      <c r="G6" s="63">
        <v>21</v>
      </c>
      <c r="H6" s="87">
        <f t="shared" ref="H6:H69" si="1">I6-G6</f>
        <v>-1</v>
      </c>
      <c r="I6" s="63">
        <v>20</v>
      </c>
      <c r="J6" s="63">
        <v>22</v>
      </c>
      <c r="K6" s="87">
        <f t="shared" ref="K6:K69" si="2">L6-J6</f>
        <v>1</v>
      </c>
      <c r="L6" s="63">
        <v>23</v>
      </c>
      <c r="M6" s="63">
        <v>16</v>
      </c>
      <c r="N6" s="87">
        <f t="shared" ref="N6:N69" si="3">O6-M6</f>
        <v>1</v>
      </c>
      <c r="O6" s="63">
        <v>17</v>
      </c>
      <c r="P6" s="156">
        <v>1</v>
      </c>
      <c r="Q6" s="144">
        <v>16</v>
      </c>
      <c r="R6" s="144"/>
      <c r="S6" s="116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116">
        <v>1</v>
      </c>
      <c r="AB6" s="63">
        <v>2</v>
      </c>
      <c r="AC6" s="63">
        <v>0</v>
      </c>
      <c r="AD6" s="63">
        <v>0</v>
      </c>
      <c r="AE6" s="63">
        <v>125</v>
      </c>
      <c r="AF6" s="63">
        <v>88</v>
      </c>
      <c r="AG6" s="63">
        <v>1400</v>
      </c>
      <c r="AH6" s="63">
        <v>7</v>
      </c>
      <c r="AI6" s="63">
        <v>58</v>
      </c>
      <c r="AJ6" s="116">
        <v>0</v>
      </c>
      <c r="AK6" s="63">
        <v>0</v>
      </c>
      <c r="AL6" s="118">
        <v>2</v>
      </c>
      <c r="AM6" s="63">
        <v>1</v>
      </c>
      <c r="AN6" s="119">
        <v>0</v>
      </c>
      <c r="AO6" s="120">
        <f t="shared" ref="AO6:AO69" si="4">IFERROR($S6*$S$2+$T6*$T$2+IF($U$2=0,0,$U6/$U$2)+$V6*$V$2+$W6*$W$2+$X6*$X$2+$Y6*$Y$2+$AA6*$AA$2+IF($AB$2=0,0,$AB6/$AB$2)+$AC$2*$AC6+$AF6*$AF$2+IF($AG$2=0,0,$AG6/$AG$2)+$AH6*$AH$2+IF($AJ$2=0,0,$AJ6/$AJ$2)+$AK6*$AK$2+$AL6*$AL$2+$AM6*$AM$2+$AN6*$AN$2,0)</f>
        <v>186.2</v>
      </c>
      <c r="AP6" s="125">
        <f t="shared" si="0"/>
        <v>11.637499999999999</v>
      </c>
    </row>
    <row r="7" spans="1:43" x14ac:dyDescent="0.2">
      <c r="A7" s="162" t="s">
        <v>287</v>
      </c>
      <c r="B7" s="47" t="s">
        <v>121</v>
      </c>
      <c r="C7" s="47" t="s">
        <v>183</v>
      </c>
      <c r="D7" s="47">
        <v>9</v>
      </c>
      <c r="E7" s="139"/>
      <c r="F7" s="49"/>
      <c r="G7" s="63">
        <v>19</v>
      </c>
      <c r="H7" s="87">
        <f t="shared" si="1"/>
        <v>2</v>
      </c>
      <c r="I7" s="63">
        <v>21</v>
      </c>
      <c r="J7" s="63">
        <v>16</v>
      </c>
      <c r="K7" s="87">
        <f t="shared" si="2"/>
        <v>0</v>
      </c>
      <c r="L7" s="63">
        <v>16</v>
      </c>
      <c r="M7" s="63">
        <v>18</v>
      </c>
      <c r="N7" s="87">
        <f t="shared" si="3"/>
        <v>0</v>
      </c>
      <c r="O7" s="63">
        <v>18</v>
      </c>
      <c r="P7" s="156">
        <v>1</v>
      </c>
      <c r="Q7" s="144">
        <v>16</v>
      </c>
      <c r="R7" s="144"/>
      <c r="S7" s="116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116">
        <v>0</v>
      </c>
      <c r="AB7" s="63">
        <v>0</v>
      </c>
      <c r="AC7" s="63">
        <v>0</v>
      </c>
      <c r="AD7" s="63">
        <v>0</v>
      </c>
      <c r="AE7" s="63">
        <v>129</v>
      </c>
      <c r="AF7" s="63">
        <v>83</v>
      </c>
      <c r="AG7" s="63">
        <v>1303</v>
      </c>
      <c r="AH7" s="63">
        <v>10</v>
      </c>
      <c r="AI7" s="63">
        <v>63</v>
      </c>
      <c r="AJ7" s="116">
        <v>0</v>
      </c>
      <c r="AK7" s="63">
        <v>0</v>
      </c>
      <c r="AL7" s="118">
        <v>0</v>
      </c>
      <c r="AM7" s="63">
        <v>1</v>
      </c>
      <c r="AN7" s="119">
        <v>1</v>
      </c>
      <c r="AO7" s="120">
        <f t="shared" si="4"/>
        <v>188.3</v>
      </c>
      <c r="AP7" s="125">
        <f t="shared" si="0"/>
        <v>11.768750000000001</v>
      </c>
    </row>
    <row r="8" spans="1:43" x14ac:dyDescent="0.2">
      <c r="A8" s="162" t="s">
        <v>133</v>
      </c>
      <c r="B8" s="47" t="s">
        <v>121</v>
      </c>
      <c r="C8" s="47" t="s">
        <v>15</v>
      </c>
      <c r="D8" s="47">
        <v>13</v>
      </c>
      <c r="E8" s="139"/>
      <c r="F8" s="49"/>
      <c r="G8" s="63">
        <v>8</v>
      </c>
      <c r="H8" s="87">
        <f t="shared" si="1"/>
        <v>0</v>
      </c>
      <c r="I8" s="63">
        <v>8</v>
      </c>
      <c r="J8" s="63">
        <v>10</v>
      </c>
      <c r="K8" s="87">
        <f t="shared" si="2"/>
        <v>0</v>
      </c>
      <c r="L8" s="63">
        <v>10</v>
      </c>
      <c r="M8" s="63">
        <v>4</v>
      </c>
      <c r="N8" s="87">
        <f t="shared" si="3"/>
        <v>0</v>
      </c>
      <c r="O8" s="63">
        <v>4</v>
      </c>
      <c r="P8" s="156">
        <v>1</v>
      </c>
      <c r="Q8" s="144">
        <v>14</v>
      </c>
      <c r="R8" s="144"/>
      <c r="S8" s="116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116">
        <v>0</v>
      </c>
      <c r="AB8" s="63">
        <v>0</v>
      </c>
      <c r="AC8" s="63">
        <v>0</v>
      </c>
      <c r="AD8" s="63">
        <v>0</v>
      </c>
      <c r="AE8" s="63">
        <v>149</v>
      </c>
      <c r="AF8" s="63">
        <v>115</v>
      </c>
      <c r="AG8" s="63">
        <v>1374</v>
      </c>
      <c r="AH8" s="63">
        <v>18</v>
      </c>
      <c r="AI8" s="63">
        <v>73</v>
      </c>
      <c r="AJ8" s="116">
        <v>0</v>
      </c>
      <c r="AK8" s="63">
        <v>0</v>
      </c>
      <c r="AL8" s="118">
        <v>0</v>
      </c>
      <c r="AM8" s="63">
        <v>1</v>
      </c>
      <c r="AN8" s="119">
        <v>1</v>
      </c>
      <c r="AO8" s="120">
        <f t="shared" si="4"/>
        <v>243.4</v>
      </c>
      <c r="AP8" s="125">
        <f t="shared" si="0"/>
        <v>17.385714285714286</v>
      </c>
    </row>
    <row r="9" spans="1:43" x14ac:dyDescent="0.2">
      <c r="A9" s="162" t="s">
        <v>286</v>
      </c>
      <c r="B9" s="47" t="s">
        <v>118</v>
      </c>
      <c r="C9" s="47" t="s">
        <v>200</v>
      </c>
      <c r="D9" s="47">
        <v>13</v>
      </c>
      <c r="E9" s="139"/>
      <c r="F9" s="49"/>
      <c r="G9" s="63">
        <v>6</v>
      </c>
      <c r="H9" s="87">
        <f t="shared" si="1"/>
        <v>0</v>
      </c>
      <c r="I9" s="63">
        <v>6</v>
      </c>
      <c r="J9" s="63">
        <v>7</v>
      </c>
      <c r="K9" s="87">
        <f t="shared" si="2"/>
        <v>-1</v>
      </c>
      <c r="L9" s="63">
        <v>6</v>
      </c>
      <c r="M9" s="63">
        <v>17</v>
      </c>
      <c r="N9" s="87">
        <f t="shared" si="3"/>
        <v>-1</v>
      </c>
      <c r="O9" s="63">
        <v>16</v>
      </c>
      <c r="P9" s="156">
        <v>1</v>
      </c>
      <c r="Q9" s="144">
        <v>12</v>
      </c>
      <c r="R9" s="144"/>
      <c r="S9" s="116">
        <v>0</v>
      </c>
      <c r="T9" s="63">
        <v>0</v>
      </c>
      <c r="U9" s="63">
        <v>0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116">
        <v>190</v>
      </c>
      <c r="AB9" s="63">
        <v>1067</v>
      </c>
      <c r="AC9" s="63">
        <v>12</v>
      </c>
      <c r="AD9" s="63">
        <v>55</v>
      </c>
      <c r="AE9" s="63">
        <v>18</v>
      </c>
      <c r="AF9" s="63">
        <v>16</v>
      </c>
      <c r="AG9" s="63">
        <v>150</v>
      </c>
      <c r="AH9" s="63">
        <v>0</v>
      </c>
      <c r="AI9" s="63">
        <v>6</v>
      </c>
      <c r="AJ9" s="116">
        <v>0</v>
      </c>
      <c r="AK9" s="63">
        <v>0</v>
      </c>
      <c r="AL9" s="118">
        <v>0</v>
      </c>
      <c r="AM9" s="63">
        <v>1</v>
      </c>
      <c r="AN9" s="119">
        <v>1</v>
      </c>
      <c r="AO9" s="120">
        <f t="shared" si="4"/>
        <v>191.7</v>
      </c>
      <c r="AP9" s="125">
        <f t="shared" si="0"/>
        <v>15.975</v>
      </c>
    </row>
    <row r="10" spans="1:43" x14ac:dyDescent="0.2">
      <c r="A10" s="162" t="s">
        <v>148</v>
      </c>
      <c r="B10" s="47" t="s">
        <v>118</v>
      </c>
      <c r="C10" s="47" t="s">
        <v>15</v>
      </c>
      <c r="D10" s="47">
        <v>13</v>
      </c>
      <c r="E10" s="139"/>
      <c r="F10" s="49"/>
      <c r="G10" s="63">
        <v>7</v>
      </c>
      <c r="H10" s="87">
        <f t="shared" si="1"/>
        <v>0</v>
      </c>
      <c r="I10" s="63">
        <v>7</v>
      </c>
      <c r="J10" s="63">
        <v>6</v>
      </c>
      <c r="K10" s="87">
        <f t="shared" si="2"/>
        <v>1</v>
      </c>
      <c r="L10" s="63">
        <v>7</v>
      </c>
      <c r="M10" s="63">
        <v>8</v>
      </c>
      <c r="N10" s="87">
        <f t="shared" si="3"/>
        <v>0</v>
      </c>
      <c r="O10" s="63">
        <v>8</v>
      </c>
      <c r="P10" s="156">
        <v>1</v>
      </c>
      <c r="Q10" s="144">
        <v>14</v>
      </c>
      <c r="R10" s="144"/>
      <c r="S10" s="116">
        <v>0</v>
      </c>
      <c r="T10" s="63">
        <v>0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0</v>
      </c>
      <c r="AA10" s="116">
        <v>201</v>
      </c>
      <c r="AB10" s="63">
        <v>1104</v>
      </c>
      <c r="AC10" s="63">
        <v>9</v>
      </c>
      <c r="AD10" s="63">
        <v>52</v>
      </c>
      <c r="AE10" s="63">
        <v>63</v>
      </c>
      <c r="AF10" s="63">
        <v>47</v>
      </c>
      <c r="AG10" s="63">
        <v>355</v>
      </c>
      <c r="AH10" s="63">
        <v>2</v>
      </c>
      <c r="AI10" s="63">
        <v>15</v>
      </c>
      <c r="AJ10" s="116">
        <v>0</v>
      </c>
      <c r="AK10" s="63">
        <v>0</v>
      </c>
      <c r="AL10" s="118">
        <v>0</v>
      </c>
      <c r="AM10" s="63">
        <v>2</v>
      </c>
      <c r="AN10" s="119">
        <v>0</v>
      </c>
      <c r="AO10" s="120">
        <f t="shared" si="4"/>
        <v>211.9</v>
      </c>
      <c r="AP10" s="125">
        <f t="shared" si="0"/>
        <v>15.135714285714286</v>
      </c>
    </row>
    <row r="11" spans="1:43" x14ac:dyDescent="0.2">
      <c r="A11" s="162" t="s">
        <v>279</v>
      </c>
      <c r="B11" s="47" t="s">
        <v>127</v>
      </c>
      <c r="C11" s="47" t="s">
        <v>192</v>
      </c>
      <c r="D11" s="47">
        <v>8</v>
      </c>
      <c r="E11" s="139"/>
      <c r="F11" s="49"/>
      <c r="G11" s="63">
        <v>49</v>
      </c>
      <c r="H11" s="87">
        <f t="shared" si="1"/>
        <v>-1</v>
      </c>
      <c r="I11" s="63">
        <v>48</v>
      </c>
      <c r="J11" s="63">
        <v>53</v>
      </c>
      <c r="K11" s="87">
        <f t="shared" si="2"/>
        <v>-1</v>
      </c>
      <c r="L11" s="63">
        <v>52</v>
      </c>
      <c r="M11" s="63">
        <v>53</v>
      </c>
      <c r="N11" s="87">
        <f t="shared" si="3"/>
        <v>0</v>
      </c>
      <c r="O11" s="63">
        <v>53</v>
      </c>
      <c r="P11" s="156">
        <v>1</v>
      </c>
      <c r="Q11" s="144">
        <v>15</v>
      </c>
      <c r="R11" s="144"/>
      <c r="S11" s="116">
        <v>242</v>
      </c>
      <c r="T11" s="63">
        <v>134</v>
      </c>
      <c r="U11" s="63">
        <v>2757</v>
      </c>
      <c r="V11" s="63">
        <v>26</v>
      </c>
      <c r="W11" s="63">
        <v>9</v>
      </c>
      <c r="X11" s="63">
        <v>1</v>
      </c>
      <c r="Y11" s="63">
        <v>29</v>
      </c>
      <c r="Z11" s="63">
        <v>138</v>
      </c>
      <c r="AA11" s="116">
        <v>159</v>
      </c>
      <c r="AB11" s="63">
        <v>1005</v>
      </c>
      <c r="AC11" s="63">
        <v>7</v>
      </c>
      <c r="AD11" s="63">
        <v>56</v>
      </c>
      <c r="AE11" s="63">
        <v>0</v>
      </c>
      <c r="AF11" s="63">
        <v>0</v>
      </c>
      <c r="AG11" s="63">
        <v>0</v>
      </c>
      <c r="AH11" s="63">
        <v>0</v>
      </c>
      <c r="AI11" s="63">
        <v>0</v>
      </c>
      <c r="AJ11" s="116">
        <v>0</v>
      </c>
      <c r="AK11" s="63">
        <v>0</v>
      </c>
      <c r="AL11" s="118">
        <v>1</v>
      </c>
      <c r="AM11" s="63">
        <v>10</v>
      </c>
      <c r="AN11" s="119">
        <v>4</v>
      </c>
      <c r="AO11" s="120">
        <f t="shared" si="4"/>
        <v>341.78</v>
      </c>
      <c r="AP11" s="125">
        <f t="shared" si="0"/>
        <v>22.78533333333333</v>
      </c>
    </row>
    <row r="12" spans="1:43" x14ac:dyDescent="0.2">
      <c r="A12" s="162" t="s">
        <v>283</v>
      </c>
      <c r="B12" s="47" t="s">
        <v>118</v>
      </c>
      <c r="C12" s="47" t="s">
        <v>181</v>
      </c>
      <c r="D12" s="47">
        <v>14</v>
      </c>
      <c r="E12" s="139"/>
      <c r="F12" s="49"/>
      <c r="G12" s="63">
        <v>10</v>
      </c>
      <c r="H12" s="87">
        <f t="shared" si="1"/>
        <v>1</v>
      </c>
      <c r="I12" s="63">
        <v>11</v>
      </c>
      <c r="J12" s="63">
        <v>8</v>
      </c>
      <c r="K12" s="87">
        <f t="shared" si="2"/>
        <v>0</v>
      </c>
      <c r="L12" s="63">
        <v>8</v>
      </c>
      <c r="M12" s="63">
        <v>15</v>
      </c>
      <c r="N12" s="87">
        <f t="shared" si="3"/>
        <v>0</v>
      </c>
      <c r="O12" s="63">
        <v>15</v>
      </c>
      <c r="P12" s="156">
        <v>1</v>
      </c>
      <c r="Q12" s="144">
        <v>15</v>
      </c>
      <c r="R12" s="144"/>
      <c r="S12" s="116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116">
        <v>232</v>
      </c>
      <c r="AB12" s="63">
        <v>1169</v>
      </c>
      <c r="AC12" s="63">
        <v>11</v>
      </c>
      <c r="AD12" s="63">
        <v>69</v>
      </c>
      <c r="AE12" s="63">
        <v>39</v>
      </c>
      <c r="AF12" s="63">
        <v>36</v>
      </c>
      <c r="AG12" s="63">
        <v>299</v>
      </c>
      <c r="AH12" s="63">
        <v>1</v>
      </c>
      <c r="AI12" s="63">
        <v>12</v>
      </c>
      <c r="AJ12" s="116">
        <v>0</v>
      </c>
      <c r="AK12" s="63">
        <v>0</v>
      </c>
      <c r="AL12" s="118">
        <v>0</v>
      </c>
      <c r="AM12" s="63">
        <v>1</v>
      </c>
      <c r="AN12" s="119">
        <v>1</v>
      </c>
      <c r="AO12" s="120">
        <f t="shared" si="4"/>
        <v>216.8</v>
      </c>
      <c r="AP12" s="125">
        <f t="shared" si="0"/>
        <v>14.453333333333335</v>
      </c>
    </row>
    <row r="13" spans="1:43" x14ac:dyDescent="0.2">
      <c r="A13" s="162" t="s">
        <v>271</v>
      </c>
      <c r="B13" s="47" t="s">
        <v>121</v>
      </c>
      <c r="C13" s="47" t="s">
        <v>182</v>
      </c>
      <c r="D13" s="47">
        <v>6</v>
      </c>
      <c r="E13" s="139"/>
      <c r="F13" s="49"/>
      <c r="G13" s="63">
        <v>16</v>
      </c>
      <c r="H13" s="87">
        <f t="shared" si="1"/>
        <v>-1</v>
      </c>
      <c r="I13" s="63">
        <v>15</v>
      </c>
      <c r="J13" s="63">
        <v>13</v>
      </c>
      <c r="K13" s="87">
        <f t="shared" si="2"/>
        <v>0</v>
      </c>
      <c r="L13" s="63">
        <v>13</v>
      </c>
      <c r="M13" s="63">
        <v>13</v>
      </c>
      <c r="N13" s="87">
        <f t="shared" si="3"/>
        <v>0</v>
      </c>
      <c r="O13" s="63">
        <v>13</v>
      </c>
      <c r="P13" s="156">
        <v>1</v>
      </c>
      <c r="Q13" s="144">
        <v>15</v>
      </c>
      <c r="R13" s="144"/>
      <c r="S13" s="116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116">
        <v>5</v>
      </c>
      <c r="AB13" s="63">
        <v>1</v>
      </c>
      <c r="AC13" s="63">
        <v>0</v>
      </c>
      <c r="AD13" s="63">
        <v>1</v>
      </c>
      <c r="AE13" s="63">
        <v>143</v>
      </c>
      <c r="AF13" s="63">
        <v>90</v>
      </c>
      <c r="AG13" s="63">
        <v>1374</v>
      </c>
      <c r="AH13" s="63">
        <v>9</v>
      </c>
      <c r="AI13" s="63">
        <v>65</v>
      </c>
      <c r="AJ13" s="116">
        <v>0</v>
      </c>
      <c r="AK13" s="63">
        <v>0</v>
      </c>
      <c r="AL13" s="118">
        <v>1</v>
      </c>
      <c r="AM13" s="63">
        <v>1</v>
      </c>
      <c r="AN13" s="119">
        <v>1</v>
      </c>
      <c r="AO13" s="120">
        <f t="shared" si="4"/>
        <v>191.5</v>
      </c>
      <c r="AP13" s="125">
        <f t="shared" si="0"/>
        <v>12.766666666666667</v>
      </c>
    </row>
    <row r="14" spans="1:43" x14ac:dyDescent="0.2">
      <c r="A14" s="162" t="s">
        <v>205</v>
      </c>
      <c r="B14" s="47" t="s">
        <v>129</v>
      </c>
      <c r="C14" s="47" t="s">
        <v>11</v>
      </c>
      <c r="D14" s="47">
        <v>6</v>
      </c>
      <c r="E14" s="139"/>
      <c r="F14" s="49"/>
      <c r="G14" s="63">
        <v>36</v>
      </c>
      <c r="H14" s="87">
        <f t="shared" si="1"/>
        <v>1</v>
      </c>
      <c r="I14" s="63">
        <v>37</v>
      </c>
      <c r="J14" s="63">
        <v>25</v>
      </c>
      <c r="K14" s="87">
        <f t="shared" si="2"/>
        <v>0</v>
      </c>
      <c r="L14" s="63">
        <v>25</v>
      </c>
      <c r="M14" s="63">
        <v>26</v>
      </c>
      <c r="N14" s="87">
        <f t="shared" si="3"/>
        <v>0</v>
      </c>
      <c r="O14" s="63">
        <v>26</v>
      </c>
      <c r="P14" s="156">
        <v>1</v>
      </c>
      <c r="Q14" s="144">
        <v>8</v>
      </c>
      <c r="R14" s="144"/>
      <c r="S14" s="116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116">
        <v>2</v>
      </c>
      <c r="AB14" s="63">
        <v>17</v>
      </c>
      <c r="AC14" s="63">
        <v>0</v>
      </c>
      <c r="AD14" s="63">
        <v>1</v>
      </c>
      <c r="AE14" s="63">
        <v>63</v>
      </c>
      <c r="AF14" s="63">
        <v>48</v>
      </c>
      <c r="AG14" s="63">
        <v>634</v>
      </c>
      <c r="AH14" s="63">
        <v>2</v>
      </c>
      <c r="AI14" s="63">
        <v>32</v>
      </c>
      <c r="AJ14" s="116">
        <v>0</v>
      </c>
      <c r="AK14" s="63">
        <v>0</v>
      </c>
      <c r="AL14" s="118">
        <v>0</v>
      </c>
      <c r="AM14" s="63">
        <v>0</v>
      </c>
      <c r="AN14" s="119">
        <v>0</v>
      </c>
      <c r="AO14" s="120">
        <f t="shared" si="4"/>
        <v>77.099999999999994</v>
      </c>
      <c r="AP14" s="125">
        <f t="shared" si="0"/>
        <v>9.6374999999999993</v>
      </c>
    </row>
    <row r="15" spans="1:43" x14ac:dyDescent="0.2">
      <c r="A15" s="162" t="s">
        <v>281</v>
      </c>
      <c r="B15" s="47" t="s">
        <v>121</v>
      </c>
      <c r="C15" s="47" t="s">
        <v>116</v>
      </c>
      <c r="D15" s="47">
        <v>7</v>
      </c>
      <c r="E15" s="139"/>
      <c r="F15" s="49"/>
      <c r="G15" s="63">
        <v>26</v>
      </c>
      <c r="H15" s="87">
        <f t="shared" si="1"/>
        <v>1</v>
      </c>
      <c r="I15" s="63">
        <v>27</v>
      </c>
      <c r="J15" s="63">
        <v>33</v>
      </c>
      <c r="K15" s="87">
        <f t="shared" si="2"/>
        <v>0</v>
      </c>
      <c r="L15" s="63">
        <v>33</v>
      </c>
      <c r="M15" s="63">
        <v>22</v>
      </c>
      <c r="N15" s="87">
        <f t="shared" si="3"/>
        <v>0</v>
      </c>
      <c r="O15" s="63">
        <v>22</v>
      </c>
      <c r="P15" s="156">
        <v>1</v>
      </c>
      <c r="Q15" s="144">
        <v>14</v>
      </c>
      <c r="R15" s="144"/>
      <c r="S15" s="116">
        <v>0</v>
      </c>
      <c r="T15" s="63">
        <v>1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116">
        <v>1</v>
      </c>
      <c r="AB15" s="63">
        <v>-1</v>
      </c>
      <c r="AC15" s="63">
        <v>0</v>
      </c>
      <c r="AD15" s="63">
        <v>0</v>
      </c>
      <c r="AE15" s="63">
        <v>147</v>
      </c>
      <c r="AF15" s="63">
        <v>100</v>
      </c>
      <c r="AG15" s="63">
        <v>992</v>
      </c>
      <c r="AH15" s="63">
        <v>8</v>
      </c>
      <c r="AI15" s="63">
        <v>61</v>
      </c>
      <c r="AJ15" s="116">
        <v>0</v>
      </c>
      <c r="AK15" s="63">
        <v>0</v>
      </c>
      <c r="AL15" s="118">
        <v>1</v>
      </c>
      <c r="AM15" s="63">
        <v>3</v>
      </c>
      <c r="AN15" s="119">
        <v>2</v>
      </c>
      <c r="AO15" s="120">
        <f t="shared" si="4"/>
        <v>145.10000000000002</v>
      </c>
      <c r="AP15" s="125">
        <f t="shared" si="0"/>
        <v>10.364285714285716</v>
      </c>
    </row>
    <row r="16" spans="1:43" x14ac:dyDescent="0.2">
      <c r="A16" s="162" t="s">
        <v>130</v>
      </c>
      <c r="B16" s="47" t="s">
        <v>129</v>
      </c>
      <c r="C16" s="47" t="s">
        <v>16</v>
      </c>
      <c r="D16" s="47">
        <v>12</v>
      </c>
      <c r="E16" s="139"/>
      <c r="F16" s="49"/>
      <c r="G16" s="63">
        <v>15</v>
      </c>
      <c r="H16" s="87">
        <f t="shared" si="1"/>
        <v>-1</v>
      </c>
      <c r="I16" s="63">
        <v>14</v>
      </c>
      <c r="J16" s="63">
        <v>15</v>
      </c>
      <c r="K16" s="87">
        <f t="shared" si="2"/>
        <v>0</v>
      </c>
      <c r="L16" s="63">
        <v>15</v>
      </c>
      <c r="M16" s="63">
        <v>14</v>
      </c>
      <c r="N16" s="87">
        <f t="shared" si="3"/>
        <v>0</v>
      </c>
      <c r="O16" s="63">
        <v>14</v>
      </c>
      <c r="P16" s="156">
        <v>1</v>
      </c>
      <c r="Q16" s="144">
        <v>15</v>
      </c>
      <c r="R16" s="144"/>
      <c r="S16" s="116">
        <v>1</v>
      </c>
      <c r="T16" s="63">
        <v>1</v>
      </c>
      <c r="U16" s="63">
        <v>4</v>
      </c>
      <c r="V16" s="63">
        <v>0</v>
      </c>
      <c r="W16" s="63">
        <v>0</v>
      </c>
      <c r="X16" s="63">
        <v>0</v>
      </c>
      <c r="Y16" s="63">
        <v>0</v>
      </c>
      <c r="Z16" s="63">
        <v>1</v>
      </c>
      <c r="AA16" s="116">
        <v>0</v>
      </c>
      <c r="AB16" s="63">
        <v>0</v>
      </c>
      <c r="AC16" s="63">
        <v>0</v>
      </c>
      <c r="AD16" s="63">
        <v>0</v>
      </c>
      <c r="AE16" s="63">
        <v>145</v>
      </c>
      <c r="AF16" s="63">
        <v>105</v>
      </c>
      <c r="AG16" s="63">
        <v>1416</v>
      </c>
      <c r="AH16" s="63">
        <v>11</v>
      </c>
      <c r="AI16" s="63">
        <v>79</v>
      </c>
      <c r="AJ16" s="116">
        <v>0</v>
      </c>
      <c r="AK16" s="63">
        <v>0</v>
      </c>
      <c r="AL16" s="118">
        <v>1</v>
      </c>
      <c r="AM16" s="63">
        <v>1</v>
      </c>
      <c r="AN16" s="119">
        <v>1</v>
      </c>
      <c r="AO16" s="120">
        <f t="shared" si="4"/>
        <v>207.76</v>
      </c>
      <c r="AP16" s="125">
        <f t="shared" si="0"/>
        <v>13.850666666666665</v>
      </c>
    </row>
    <row r="17" spans="1:42" x14ac:dyDescent="0.2">
      <c r="A17" s="162" t="s">
        <v>273</v>
      </c>
      <c r="B17" s="47" t="s">
        <v>127</v>
      </c>
      <c r="C17" s="47" t="s">
        <v>190</v>
      </c>
      <c r="D17" s="47">
        <v>7</v>
      </c>
      <c r="E17" s="139"/>
      <c r="F17" s="49"/>
      <c r="G17" s="63">
        <v>35</v>
      </c>
      <c r="H17" s="87">
        <f t="shared" si="1"/>
        <v>1</v>
      </c>
      <c r="I17" s="63">
        <v>36</v>
      </c>
      <c r="J17" s="63">
        <v>38</v>
      </c>
      <c r="K17" s="87">
        <f t="shared" si="2"/>
        <v>2</v>
      </c>
      <c r="L17" s="63">
        <v>40</v>
      </c>
      <c r="M17" s="63">
        <v>41</v>
      </c>
      <c r="N17" s="87">
        <f t="shared" si="3"/>
        <v>2</v>
      </c>
      <c r="O17" s="63">
        <v>43</v>
      </c>
      <c r="P17" s="156">
        <v>1</v>
      </c>
      <c r="Q17" s="144">
        <v>16</v>
      </c>
      <c r="R17" s="144"/>
      <c r="S17" s="116">
        <v>396</v>
      </c>
      <c r="T17" s="63">
        <v>176</v>
      </c>
      <c r="U17" s="63">
        <v>4544</v>
      </c>
      <c r="V17" s="63">
        <v>37</v>
      </c>
      <c r="W17" s="63">
        <v>10</v>
      </c>
      <c r="X17" s="63">
        <v>0</v>
      </c>
      <c r="Y17" s="63">
        <v>26</v>
      </c>
      <c r="Z17" s="63">
        <v>228</v>
      </c>
      <c r="AA17" s="116">
        <v>102</v>
      </c>
      <c r="AB17" s="63">
        <v>421</v>
      </c>
      <c r="AC17" s="63">
        <v>8</v>
      </c>
      <c r="AD17" s="63">
        <v>38</v>
      </c>
      <c r="AE17" s="63">
        <v>1</v>
      </c>
      <c r="AF17" s="63">
        <v>1</v>
      </c>
      <c r="AG17" s="63">
        <v>12</v>
      </c>
      <c r="AH17" s="63">
        <v>1</v>
      </c>
      <c r="AI17" s="63">
        <v>1</v>
      </c>
      <c r="AJ17" s="116">
        <v>0</v>
      </c>
      <c r="AK17" s="63">
        <v>0</v>
      </c>
      <c r="AL17" s="118">
        <v>0</v>
      </c>
      <c r="AM17" s="63">
        <v>9</v>
      </c>
      <c r="AN17" s="119">
        <v>6</v>
      </c>
      <c r="AO17" s="120">
        <f t="shared" si="4"/>
        <v>405.06</v>
      </c>
      <c r="AP17" s="125">
        <f t="shared" si="0"/>
        <v>25.31625</v>
      </c>
    </row>
    <row r="18" spans="1:42" x14ac:dyDescent="0.2">
      <c r="A18" s="162" t="s">
        <v>274</v>
      </c>
      <c r="B18" s="47" t="s">
        <v>118</v>
      </c>
      <c r="C18" s="47" t="s">
        <v>17</v>
      </c>
      <c r="D18" s="47">
        <v>10</v>
      </c>
      <c r="E18" s="139" t="s">
        <v>499</v>
      </c>
      <c r="F18" s="49"/>
      <c r="G18" s="63">
        <v>12</v>
      </c>
      <c r="H18" s="87">
        <f t="shared" si="1"/>
        <v>-3</v>
      </c>
      <c r="I18" s="63">
        <v>9</v>
      </c>
      <c r="J18" s="63">
        <v>9</v>
      </c>
      <c r="K18" s="87">
        <f t="shared" si="2"/>
        <v>0</v>
      </c>
      <c r="L18" s="63">
        <v>9</v>
      </c>
      <c r="M18" s="63">
        <v>11</v>
      </c>
      <c r="N18" s="87">
        <f t="shared" si="3"/>
        <v>0</v>
      </c>
      <c r="O18" s="63">
        <v>11</v>
      </c>
      <c r="P18" s="156">
        <v>1</v>
      </c>
      <c r="Q18" s="144">
        <v>2</v>
      </c>
      <c r="R18" s="144"/>
      <c r="S18" s="116">
        <v>0</v>
      </c>
      <c r="T18" s="63">
        <v>0</v>
      </c>
      <c r="U18" s="63">
        <v>0</v>
      </c>
      <c r="V18" s="63">
        <v>0</v>
      </c>
      <c r="W18" s="63">
        <v>0</v>
      </c>
      <c r="X18" s="63">
        <v>0</v>
      </c>
      <c r="Y18" s="63">
        <v>0</v>
      </c>
      <c r="Z18" s="63">
        <v>0</v>
      </c>
      <c r="AA18" s="116">
        <v>19</v>
      </c>
      <c r="AB18" s="63">
        <v>34</v>
      </c>
      <c r="AC18" s="63">
        <v>0</v>
      </c>
      <c r="AD18" s="63">
        <v>1</v>
      </c>
      <c r="AE18" s="63">
        <v>9</v>
      </c>
      <c r="AF18" s="63">
        <v>6</v>
      </c>
      <c r="AG18" s="63">
        <v>60</v>
      </c>
      <c r="AH18" s="63">
        <v>0</v>
      </c>
      <c r="AI18" s="63">
        <v>3</v>
      </c>
      <c r="AJ18" s="116">
        <v>0</v>
      </c>
      <c r="AK18" s="63">
        <v>0</v>
      </c>
      <c r="AL18" s="118">
        <v>0</v>
      </c>
      <c r="AM18" s="63">
        <v>0</v>
      </c>
      <c r="AN18" s="119">
        <v>0</v>
      </c>
      <c r="AO18" s="120">
        <f t="shared" si="4"/>
        <v>9.4</v>
      </c>
      <c r="AP18" s="125">
        <f t="shared" si="0"/>
        <v>4.7</v>
      </c>
    </row>
    <row r="19" spans="1:42" x14ac:dyDescent="0.2">
      <c r="A19" s="162" t="s">
        <v>278</v>
      </c>
      <c r="B19" s="47" t="s">
        <v>118</v>
      </c>
      <c r="C19" s="47" t="s">
        <v>116</v>
      </c>
      <c r="D19" s="47">
        <v>7</v>
      </c>
      <c r="E19" s="139"/>
      <c r="F19" s="49"/>
      <c r="G19" s="63">
        <v>13</v>
      </c>
      <c r="H19" s="87">
        <f t="shared" si="1"/>
        <v>0</v>
      </c>
      <c r="I19" s="63">
        <v>13</v>
      </c>
      <c r="J19" s="63">
        <v>20</v>
      </c>
      <c r="K19" s="87">
        <f t="shared" si="2"/>
        <v>1</v>
      </c>
      <c r="L19" s="63">
        <v>21</v>
      </c>
      <c r="M19" s="63">
        <v>7</v>
      </c>
      <c r="N19" s="87">
        <f t="shared" si="3"/>
        <v>0</v>
      </c>
      <c r="O19" s="63">
        <v>7</v>
      </c>
      <c r="P19" s="156">
        <v>1</v>
      </c>
      <c r="Q19" s="144">
        <v>10</v>
      </c>
      <c r="R19" s="144"/>
      <c r="S19" s="116">
        <v>0</v>
      </c>
      <c r="T19" s="63">
        <v>0</v>
      </c>
      <c r="U19" s="63">
        <v>0</v>
      </c>
      <c r="V19" s="63">
        <v>0</v>
      </c>
      <c r="W19" s="63">
        <v>0</v>
      </c>
      <c r="X19" s="63">
        <v>0</v>
      </c>
      <c r="Y19" s="63">
        <v>0</v>
      </c>
      <c r="Z19" s="63">
        <v>0</v>
      </c>
      <c r="AA19" s="116">
        <v>116</v>
      </c>
      <c r="AB19" s="63">
        <v>530</v>
      </c>
      <c r="AC19" s="63">
        <v>1</v>
      </c>
      <c r="AD19" s="63">
        <v>26</v>
      </c>
      <c r="AE19" s="63">
        <v>65</v>
      </c>
      <c r="AF19" s="63">
        <v>54</v>
      </c>
      <c r="AG19" s="63">
        <v>403</v>
      </c>
      <c r="AH19" s="63">
        <v>2</v>
      </c>
      <c r="AI19" s="63">
        <v>20</v>
      </c>
      <c r="AJ19" s="116">
        <v>0</v>
      </c>
      <c r="AK19" s="63">
        <v>0</v>
      </c>
      <c r="AL19" s="118">
        <v>0</v>
      </c>
      <c r="AM19" s="63">
        <v>1</v>
      </c>
      <c r="AN19" s="119">
        <v>0</v>
      </c>
      <c r="AO19" s="120">
        <f t="shared" si="4"/>
        <v>111.3</v>
      </c>
      <c r="AP19" s="125">
        <f t="shared" si="0"/>
        <v>11.129999999999999</v>
      </c>
    </row>
    <row r="20" spans="1:42" x14ac:dyDescent="0.2">
      <c r="A20" s="162" t="s">
        <v>280</v>
      </c>
      <c r="B20" s="47" t="s">
        <v>121</v>
      </c>
      <c r="C20" s="47" t="s">
        <v>193</v>
      </c>
      <c r="D20" s="47">
        <v>12</v>
      </c>
      <c r="E20" s="139" t="s">
        <v>499</v>
      </c>
      <c r="F20" s="49"/>
      <c r="G20" s="63">
        <v>17</v>
      </c>
      <c r="H20" s="87">
        <f t="shared" si="1"/>
        <v>0</v>
      </c>
      <c r="I20" s="63">
        <v>17</v>
      </c>
      <c r="J20" s="63">
        <v>17</v>
      </c>
      <c r="K20" s="87">
        <f t="shared" si="2"/>
        <v>0</v>
      </c>
      <c r="L20" s="63">
        <v>17</v>
      </c>
      <c r="M20" s="63">
        <v>12</v>
      </c>
      <c r="N20" s="87">
        <f t="shared" si="3"/>
        <v>0</v>
      </c>
      <c r="O20" s="63">
        <v>12</v>
      </c>
      <c r="P20" s="156">
        <v>1</v>
      </c>
      <c r="Q20" s="144">
        <v>16</v>
      </c>
      <c r="R20" s="144"/>
      <c r="S20" s="116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116">
        <v>1</v>
      </c>
      <c r="AB20" s="63">
        <v>1</v>
      </c>
      <c r="AC20" s="63">
        <v>0</v>
      </c>
      <c r="AD20" s="63">
        <v>0</v>
      </c>
      <c r="AE20" s="63">
        <v>160</v>
      </c>
      <c r="AF20" s="63">
        <v>115</v>
      </c>
      <c r="AG20" s="63">
        <v>1407</v>
      </c>
      <c r="AH20" s="63">
        <v>6</v>
      </c>
      <c r="AI20" s="63">
        <v>75</v>
      </c>
      <c r="AJ20" s="116">
        <v>0</v>
      </c>
      <c r="AK20" s="63">
        <v>0</v>
      </c>
      <c r="AL20" s="118">
        <v>0</v>
      </c>
      <c r="AM20" s="63">
        <v>3</v>
      </c>
      <c r="AN20" s="119">
        <v>2</v>
      </c>
      <c r="AO20" s="120">
        <f t="shared" si="4"/>
        <v>172.79999999999998</v>
      </c>
      <c r="AP20" s="125">
        <f t="shared" si="0"/>
        <v>10.799999999999999</v>
      </c>
    </row>
    <row r="21" spans="1:42" x14ac:dyDescent="0.2">
      <c r="A21" s="162" t="s">
        <v>275</v>
      </c>
      <c r="B21" s="47" t="s">
        <v>127</v>
      </c>
      <c r="C21" s="47" t="s">
        <v>183</v>
      </c>
      <c r="D21" s="47">
        <v>9</v>
      </c>
      <c r="E21" s="139"/>
      <c r="F21" s="49"/>
      <c r="G21" s="63">
        <v>66</v>
      </c>
      <c r="H21" s="87">
        <f t="shared" si="1"/>
        <v>-1</v>
      </c>
      <c r="I21" s="63">
        <v>65</v>
      </c>
      <c r="J21" s="63">
        <v>68</v>
      </c>
      <c r="K21" s="87">
        <f t="shared" si="2"/>
        <v>0</v>
      </c>
      <c r="L21" s="63">
        <v>68</v>
      </c>
      <c r="M21" s="63">
        <v>66</v>
      </c>
      <c r="N21" s="87">
        <f t="shared" si="3"/>
        <v>1</v>
      </c>
      <c r="O21" s="63">
        <v>67</v>
      </c>
      <c r="P21" s="156">
        <v>1</v>
      </c>
      <c r="Q21" s="144">
        <v>16</v>
      </c>
      <c r="R21" s="144"/>
      <c r="S21" s="116">
        <v>384</v>
      </c>
      <c r="T21" s="63">
        <v>174</v>
      </c>
      <c r="U21" s="63">
        <v>4212</v>
      </c>
      <c r="V21" s="63">
        <v>40</v>
      </c>
      <c r="W21" s="63">
        <v>13</v>
      </c>
      <c r="X21" s="63">
        <v>1</v>
      </c>
      <c r="Y21" s="63">
        <v>47</v>
      </c>
      <c r="Z21" s="63">
        <v>213</v>
      </c>
      <c r="AA21" s="116">
        <v>83</v>
      </c>
      <c r="AB21" s="63">
        <v>513</v>
      </c>
      <c r="AC21" s="63">
        <v>2</v>
      </c>
      <c r="AD21" s="63">
        <v>25</v>
      </c>
      <c r="AE21" s="63">
        <v>0</v>
      </c>
      <c r="AF21" s="63">
        <v>0</v>
      </c>
      <c r="AG21" s="63">
        <v>0</v>
      </c>
      <c r="AH21" s="63">
        <v>0</v>
      </c>
      <c r="AI21" s="63">
        <v>0</v>
      </c>
      <c r="AJ21" s="116">
        <v>0</v>
      </c>
      <c r="AK21" s="63">
        <v>0</v>
      </c>
      <c r="AL21" s="118">
        <v>1</v>
      </c>
      <c r="AM21" s="63">
        <v>7</v>
      </c>
      <c r="AN21" s="119">
        <v>4</v>
      </c>
      <c r="AO21" s="120">
        <f t="shared" si="4"/>
        <v>372.78000000000003</v>
      </c>
      <c r="AP21" s="125">
        <f t="shared" si="0"/>
        <v>23.298750000000002</v>
      </c>
    </row>
    <row r="22" spans="1:42" x14ac:dyDescent="0.2">
      <c r="A22" s="162" t="s">
        <v>284</v>
      </c>
      <c r="B22" s="47" t="s">
        <v>118</v>
      </c>
      <c r="C22" s="47" t="s">
        <v>184</v>
      </c>
      <c r="D22" s="47">
        <v>9</v>
      </c>
      <c r="E22" s="139"/>
      <c r="F22" s="49"/>
      <c r="G22" s="63">
        <v>14</v>
      </c>
      <c r="H22" s="87">
        <f t="shared" si="1"/>
        <v>2</v>
      </c>
      <c r="I22" s="63">
        <v>16</v>
      </c>
      <c r="J22" s="63">
        <v>14</v>
      </c>
      <c r="K22" s="87">
        <f t="shared" si="2"/>
        <v>0</v>
      </c>
      <c r="L22" s="63">
        <v>14</v>
      </c>
      <c r="M22" s="63">
        <v>20</v>
      </c>
      <c r="N22" s="87">
        <f t="shared" si="3"/>
        <v>1</v>
      </c>
      <c r="O22" s="63">
        <v>21</v>
      </c>
      <c r="P22" s="156">
        <v>1</v>
      </c>
      <c r="Q22" s="144">
        <v>14</v>
      </c>
      <c r="R22" s="144"/>
      <c r="S22" s="116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116">
        <v>170</v>
      </c>
      <c r="AB22" s="63">
        <v>795</v>
      </c>
      <c r="AC22" s="63">
        <v>11</v>
      </c>
      <c r="AD22" s="63">
        <v>40</v>
      </c>
      <c r="AE22" s="63">
        <v>44</v>
      </c>
      <c r="AF22" s="63">
        <v>36</v>
      </c>
      <c r="AG22" s="63">
        <v>247</v>
      </c>
      <c r="AH22" s="63">
        <v>0</v>
      </c>
      <c r="AI22" s="63">
        <v>9</v>
      </c>
      <c r="AJ22" s="116">
        <v>0</v>
      </c>
      <c r="AK22" s="63">
        <v>0</v>
      </c>
      <c r="AL22" s="118">
        <v>0</v>
      </c>
      <c r="AM22" s="63">
        <v>2</v>
      </c>
      <c r="AN22" s="119">
        <v>2</v>
      </c>
      <c r="AO22" s="120">
        <f t="shared" si="4"/>
        <v>166.2</v>
      </c>
      <c r="AP22" s="125">
        <f t="shared" si="0"/>
        <v>11.87142857142857</v>
      </c>
    </row>
    <row r="23" spans="1:42" x14ac:dyDescent="0.2">
      <c r="A23" s="162" t="s">
        <v>208</v>
      </c>
      <c r="B23" s="47" t="s">
        <v>129</v>
      </c>
      <c r="C23" s="47" t="s">
        <v>235</v>
      </c>
      <c r="D23" s="47">
        <v>8</v>
      </c>
      <c r="E23" s="139"/>
      <c r="F23" s="49"/>
      <c r="G23" s="63">
        <v>23</v>
      </c>
      <c r="H23" s="87">
        <f t="shared" si="1"/>
        <v>0</v>
      </c>
      <c r="I23" s="63">
        <v>23</v>
      </c>
      <c r="J23" s="63">
        <v>19</v>
      </c>
      <c r="K23" s="87">
        <f t="shared" si="2"/>
        <v>1</v>
      </c>
      <c r="L23" s="63">
        <v>20</v>
      </c>
      <c r="M23" s="63">
        <v>19</v>
      </c>
      <c r="N23" s="87">
        <f t="shared" si="3"/>
        <v>0</v>
      </c>
      <c r="O23" s="63">
        <v>19</v>
      </c>
      <c r="P23" s="156">
        <v>1</v>
      </c>
      <c r="Q23" s="144">
        <v>16</v>
      </c>
      <c r="R23" s="144"/>
      <c r="S23" s="116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116">
        <v>0</v>
      </c>
      <c r="AB23" s="63">
        <v>0</v>
      </c>
      <c r="AC23" s="63">
        <v>0</v>
      </c>
      <c r="AD23" s="63">
        <v>0</v>
      </c>
      <c r="AE23" s="63">
        <v>146</v>
      </c>
      <c r="AF23" s="63">
        <v>107</v>
      </c>
      <c r="AG23" s="63">
        <v>1196</v>
      </c>
      <c r="AH23" s="63">
        <v>9</v>
      </c>
      <c r="AI23" s="63">
        <v>69</v>
      </c>
      <c r="AJ23" s="116">
        <v>0</v>
      </c>
      <c r="AK23" s="63">
        <v>0</v>
      </c>
      <c r="AL23" s="118">
        <v>1</v>
      </c>
      <c r="AM23" s="63">
        <v>2</v>
      </c>
      <c r="AN23" s="119">
        <v>2</v>
      </c>
      <c r="AO23" s="120">
        <f t="shared" si="4"/>
        <v>171.6</v>
      </c>
      <c r="AP23" s="125">
        <f t="shared" si="0"/>
        <v>10.725</v>
      </c>
    </row>
    <row r="24" spans="1:42" x14ac:dyDescent="0.2">
      <c r="A24" s="162" t="s">
        <v>272</v>
      </c>
      <c r="B24" s="47" t="s">
        <v>127</v>
      </c>
      <c r="C24" s="47" t="s">
        <v>193</v>
      </c>
      <c r="D24" s="47">
        <v>12</v>
      </c>
      <c r="E24" s="139"/>
      <c r="F24" s="49"/>
      <c r="G24" s="63">
        <v>54</v>
      </c>
      <c r="H24" s="87">
        <f t="shared" si="1"/>
        <v>-1</v>
      </c>
      <c r="I24" s="63">
        <v>53</v>
      </c>
      <c r="J24" s="63">
        <v>48</v>
      </c>
      <c r="K24" s="87">
        <f t="shared" si="2"/>
        <v>0</v>
      </c>
      <c r="L24" s="63">
        <v>48</v>
      </c>
      <c r="M24" s="63">
        <v>46</v>
      </c>
      <c r="N24" s="87">
        <f t="shared" si="3"/>
        <v>1</v>
      </c>
      <c r="O24" s="63">
        <v>47</v>
      </c>
      <c r="P24" s="156">
        <v>1</v>
      </c>
      <c r="Q24" s="144">
        <v>16</v>
      </c>
      <c r="R24" s="144"/>
      <c r="S24" s="116">
        <v>375</v>
      </c>
      <c r="T24" s="63">
        <v>183</v>
      </c>
      <c r="U24" s="63">
        <v>3971</v>
      </c>
      <c r="V24" s="63">
        <v>26</v>
      </c>
      <c r="W24" s="63">
        <v>12</v>
      </c>
      <c r="X24" s="63">
        <v>1</v>
      </c>
      <c r="Y24" s="63">
        <v>27</v>
      </c>
      <c r="Z24" s="63">
        <v>205</v>
      </c>
      <c r="AA24" s="116">
        <v>133</v>
      </c>
      <c r="AB24" s="63">
        <v>819</v>
      </c>
      <c r="AC24" s="63">
        <v>11</v>
      </c>
      <c r="AD24" s="63">
        <v>52</v>
      </c>
      <c r="AE24" s="63">
        <v>0</v>
      </c>
      <c r="AF24" s="63">
        <v>0</v>
      </c>
      <c r="AG24" s="63">
        <v>0</v>
      </c>
      <c r="AH24" s="63">
        <v>0</v>
      </c>
      <c r="AI24" s="63">
        <v>0</v>
      </c>
      <c r="AJ24" s="116">
        <v>0</v>
      </c>
      <c r="AK24" s="63">
        <v>0</v>
      </c>
      <c r="AL24" s="118">
        <v>0</v>
      </c>
      <c r="AM24" s="63">
        <v>8</v>
      </c>
      <c r="AN24" s="119">
        <v>4</v>
      </c>
      <c r="AO24" s="120">
        <f t="shared" si="4"/>
        <v>390.74</v>
      </c>
      <c r="AP24" s="125">
        <f t="shared" si="0"/>
        <v>24.421250000000001</v>
      </c>
    </row>
    <row r="25" spans="1:42" x14ac:dyDescent="0.2">
      <c r="A25" s="162" t="s">
        <v>142</v>
      </c>
      <c r="B25" s="47" t="s">
        <v>118</v>
      </c>
      <c r="C25" s="47" t="s">
        <v>14</v>
      </c>
      <c r="D25" s="47">
        <v>6</v>
      </c>
      <c r="E25" s="139"/>
      <c r="F25" s="49"/>
      <c r="G25" s="63">
        <v>5</v>
      </c>
      <c r="H25" s="87">
        <f t="shared" si="1"/>
        <v>0</v>
      </c>
      <c r="I25" s="63">
        <v>5</v>
      </c>
      <c r="J25" s="63">
        <v>4</v>
      </c>
      <c r="K25" s="87">
        <f t="shared" si="2"/>
        <v>0</v>
      </c>
      <c r="L25" s="63">
        <v>4</v>
      </c>
      <c r="M25" s="63">
        <v>3</v>
      </c>
      <c r="N25" s="87">
        <f t="shared" si="3"/>
        <v>0</v>
      </c>
      <c r="O25" s="63">
        <v>3</v>
      </c>
      <c r="P25" s="156">
        <v>1</v>
      </c>
      <c r="Q25" s="144">
        <v>15</v>
      </c>
      <c r="R25" s="144"/>
      <c r="S25" s="116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116">
        <v>187</v>
      </c>
      <c r="AB25" s="63">
        <v>932</v>
      </c>
      <c r="AC25" s="63">
        <v>16</v>
      </c>
      <c r="AD25" s="63">
        <v>58</v>
      </c>
      <c r="AE25" s="63">
        <v>107</v>
      </c>
      <c r="AF25" s="63">
        <v>83</v>
      </c>
      <c r="AG25" s="63">
        <v>756</v>
      </c>
      <c r="AH25" s="63">
        <v>5</v>
      </c>
      <c r="AI25" s="63">
        <v>35</v>
      </c>
      <c r="AJ25" s="116">
        <v>44</v>
      </c>
      <c r="AK25" s="63">
        <v>0</v>
      </c>
      <c r="AL25" s="118">
        <v>0</v>
      </c>
      <c r="AM25" s="63">
        <v>1</v>
      </c>
      <c r="AN25" s="119">
        <v>0</v>
      </c>
      <c r="AO25" s="120">
        <f t="shared" si="4"/>
        <v>294.79999999999995</v>
      </c>
      <c r="AP25" s="125">
        <f t="shared" si="0"/>
        <v>19.653333333333329</v>
      </c>
    </row>
    <row r="26" spans="1:42" x14ac:dyDescent="0.2">
      <c r="A26" s="162" t="s">
        <v>120</v>
      </c>
      <c r="B26" s="47" t="s">
        <v>121</v>
      </c>
      <c r="C26" s="47" t="s">
        <v>188</v>
      </c>
      <c r="D26" s="47">
        <v>13</v>
      </c>
      <c r="E26" s="139" t="s">
        <v>499</v>
      </c>
      <c r="F26" s="49"/>
      <c r="G26" s="63">
        <v>22</v>
      </c>
      <c r="H26" s="87">
        <f t="shared" si="1"/>
        <v>0</v>
      </c>
      <c r="I26" s="63">
        <v>22</v>
      </c>
      <c r="J26" s="63">
        <v>21</v>
      </c>
      <c r="K26" s="87">
        <f t="shared" si="2"/>
        <v>-2</v>
      </c>
      <c r="L26" s="63">
        <v>19</v>
      </c>
      <c r="M26" s="63">
        <v>21</v>
      </c>
      <c r="N26" s="87">
        <f t="shared" si="3"/>
        <v>-1</v>
      </c>
      <c r="O26" s="63">
        <v>20</v>
      </c>
      <c r="P26" s="156">
        <v>1</v>
      </c>
      <c r="Q26" s="144">
        <v>14</v>
      </c>
      <c r="R26" s="144"/>
      <c r="S26" s="116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116">
        <v>0</v>
      </c>
      <c r="AB26" s="63">
        <v>0</v>
      </c>
      <c r="AC26" s="63">
        <v>0</v>
      </c>
      <c r="AD26" s="63">
        <v>0</v>
      </c>
      <c r="AE26" s="63">
        <v>106</v>
      </c>
      <c r="AF26" s="63">
        <v>70</v>
      </c>
      <c r="AG26" s="63">
        <v>1075</v>
      </c>
      <c r="AH26" s="63">
        <v>11</v>
      </c>
      <c r="AI26" s="63">
        <v>55</v>
      </c>
      <c r="AJ26" s="116">
        <v>42</v>
      </c>
      <c r="AK26" s="63">
        <v>1</v>
      </c>
      <c r="AL26" s="118">
        <v>0</v>
      </c>
      <c r="AM26" s="63">
        <v>2</v>
      </c>
      <c r="AN26" s="119">
        <v>1</v>
      </c>
      <c r="AO26" s="120">
        <f t="shared" si="4"/>
        <v>177.5</v>
      </c>
      <c r="AP26" s="125">
        <f t="shared" si="0"/>
        <v>12.678571428571429</v>
      </c>
    </row>
    <row r="27" spans="1:42" x14ac:dyDescent="0.2">
      <c r="A27" s="162" t="s">
        <v>269</v>
      </c>
      <c r="B27" s="47" t="s">
        <v>118</v>
      </c>
      <c r="C27" s="47" t="s">
        <v>196</v>
      </c>
      <c r="D27" s="47">
        <v>7</v>
      </c>
      <c r="E27" s="139"/>
      <c r="F27" s="49"/>
      <c r="G27" s="63">
        <v>2</v>
      </c>
      <c r="H27" s="87">
        <f t="shared" si="1"/>
        <v>0</v>
      </c>
      <c r="I27" s="63">
        <v>2</v>
      </c>
      <c r="J27" s="63">
        <v>2</v>
      </c>
      <c r="K27" s="87">
        <f t="shared" si="2"/>
        <v>0</v>
      </c>
      <c r="L27" s="63">
        <v>2</v>
      </c>
      <c r="M27" s="63">
        <v>2</v>
      </c>
      <c r="N27" s="87">
        <f t="shared" si="3"/>
        <v>0</v>
      </c>
      <c r="O27" s="63">
        <v>2</v>
      </c>
      <c r="P27" s="156">
        <v>1</v>
      </c>
      <c r="Q27" s="144">
        <v>14</v>
      </c>
      <c r="R27" s="144"/>
      <c r="S27" s="116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116">
        <v>312</v>
      </c>
      <c r="AB27" s="63">
        <v>1557</v>
      </c>
      <c r="AC27" s="63">
        <v>16</v>
      </c>
      <c r="AD27" s="63">
        <v>91</v>
      </c>
      <c r="AE27" s="63">
        <v>54</v>
      </c>
      <c r="AF27" s="63">
        <v>44</v>
      </c>
      <c r="AG27" s="63">
        <v>361</v>
      </c>
      <c r="AH27" s="63">
        <v>1</v>
      </c>
      <c r="AI27" s="63">
        <v>17</v>
      </c>
      <c r="AJ27" s="116">
        <v>0</v>
      </c>
      <c r="AK27" s="63">
        <v>0</v>
      </c>
      <c r="AL27" s="118">
        <v>3</v>
      </c>
      <c r="AM27" s="63">
        <v>5</v>
      </c>
      <c r="AN27" s="119">
        <v>3</v>
      </c>
      <c r="AO27" s="120">
        <f t="shared" si="4"/>
        <v>293.8</v>
      </c>
      <c r="AP27" s="125">
        <f t="shared" si="0"/>
        <v>20.985714285714288</v>
      </c>
    </row>
    <row r="28" spans="1:42" x14ac:dyDescent="0.2">
      <c r="A28" s="162" t="s">
        <v>285</v>
      </c>
      <c r="B28" s="47" t="s">
        <v>121</v>
      </c>
      <c r="C28" s="47" t="s">
        <v>184</v>
      </c>
      <c r="D28" s="47">
        <v>9</v>
      </c>
      <c r="E28" s="139"/>
      <c r="F28" s="49"/>
      <c r="G28" s="63">
        <v>27</v>
      </c>
      <c r="H28" s="87">
        <f t="shared" si="1"/>
        <v>-1</v>
      </c>
      <c r="I28" s="63">
        <v>26</v>
      </c>
      <c r="J28" s="63">
        <v>27</v>
      </c>
      <c r="K28" s="87">
        <f t="shared" si="2"/>
        <v>-1</v>
      </c>
      <c r="L28" s="63">
        <v>26</v>
      </c>
      <c r="M28" s="63">
        <v>27</v>
      </c>
      <c r="N28" s="87">
        <f t="shared" si="3"/>
        <v>0</v>
      </c>
      <c r="O28" s="63">
        <v>27</v>
      </c>
      <c r="P28" s="156">
        <v>1</v>
      </c>
      <c r="Q28" s="144">
        <v>15</v>
      </c>
      <c r="R28" s="144"/>
      <c r="S28" s="116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116">
        <v>2</v>
      </c>
      <c r="AB28" s="63">
        <v>30</v>
      </c>
      <c r="AC28" s="63">
        <v>0</v>
      </c>
      <c r="AD28" s="63">
        <v>2</v>
      </c>
      <c r="AE28" s="63">
        <v>134</v>
      </c>
      <c r="AF28" s="63">
        <v>87</v>
      </c>
      <c r="AG28" s="63">
        <v>1118</v>
      </c>
      <c r="AH28" s="63">
        <v>4</v>
      </c>
      <c r="AI28" s="63">
        <v>51</v>
      </c>
      <c r="AJ28" s="116">
        <v>0</v>
      </c>
      <c r="AK28" s="63">
        <v>0</v>
      </c>
      <c r="AL28" s="118">
        <v>0</v>
      </c>
      <c r="AM28" s="63">
        <v>1</v>
      </c>
      <c r="AN28" s="119">
        <v>1</v>
      </c>
      <c r="AO28" s="120">
        <f t="shared" si="4"/>
        <v>136.80000000000001</v>
      </c>
      <c r="AP28" s="125">
        <f t="shared" si="0"/>
        <v>9.120000000000001</v>
      </c>
    </row>
    <row r="29" spans="1:42" x14ac:dyDescent="0.2">
      <c r="A29" s="162" t="s">
        <v>277</v>
      </c>
      <c r="B29" s="47" t="s">
        <v>121</v>
      </c>
      <c r="C29" s="47" t="s">
        <v>190</v>
      </c>
      <c r="D29" s="47">
        <v>7</v>
      </c>
      <c r="E29" s="139" t="s">
        <v>499</v>
      </c>
      <c r="F29" s="49"/>
      <c r="G29" s="63">
        <v>11</v>
      </c>
      <c r="H29" s="87">
        <f t="shared" si="1"/>
        <v>1</v>
      </c>
      <c r="I29" s="63">
        <v>12</v>
      </c>
      <c r="J29" s="63">
        <v>12</v>
      </c>
      <c r="K29" s="87">
        <f t="shared" si="2"/>
        <v>0</v>
      </c>
      <c r="L29" s="63">
        <v>12</v>
      </c>
      <c r="M29" s="63">
        <v>10</v>
      </c>
      <c r="N29" s="87">
        <f t="shared" si="3"/>
        <v>0</v>
      </c>
      <c r="O29" s="63">
        <v>10</v>
      </c>
      <c r="P29" s="156">
        <v>1</v>
      </c>
      <c r="Q29" s="144">
        <v>16</v>
      </c>
      <c r="R29" s="144"/>
      <c r="S29" s="116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116">
        <v>1</v>
      </c>
      <c r="AB29" s="63">
        <v>1</v>
      </c>
      <c r="AC29" s="63">
        <v>0</v>
      </c>
      <c r="AD29" s="63">
        <v>0</v>
      </c>
      <c r="AE29" s="63">
        <v>166</v>
      </c>
      <c r="AF29" s="63">
        <v>127</v>
      </c>
      <c r="AG29" s="63">
        <v>1535</v>
      </c>
      <c r="AH29" s="63">
        <v>8</v>
      </c>
      <c r="AI29" s="63">
        <v>73</v>
      </c>
      <c r="AJ29" s="116">
        <v>0</v>
      </c>
      <c r="AK29" s="63">
        <v>0</v>
      </c>
      <c r="AL29" s="118">
        <v>0</v>
      </c>
      <c r="AM29" s="63">
        <v>0</v>
      </c>
      <c r="AN29" s="119">
        <v>0</v>
      </c>
      <c r="AO29" s="120">
        <f t="shared" si="4"/>
        <v>201.6</v>
      </c>
      <c r="AP29" s="125">
        <f t="shared" si="0"/>
        <v>12.6</v>
      </c>
    </row>
    <row r="30" spans="1:42" x14ac:dyDescent="0.2">
      <c r="A30" s="162" t="s">
        <v>288</v>
      </c>
      <c r="B30" s="47" t="s">
        <v>118</v>
      </c>
      <c r="C30" s="47" t="s">
        <v>188</v>
      </c>
      <c r="D30" s="47">
        <v>13</v>
      </c>
      <c r="E30" s="139"/>
      <c r="F30" s="49"/>
      <c r="G30" s="63">
        <v>4</v>
      </c>
      <c r="H30" s="87">
        <f t="shared" si="1"/>
        <v>0</v>
      </c>
      <c r="I30" s="63">
        <v>4</v>
      </c>
      <c r="J30" s="63">
        <v>3</v>
      </c>
      <c r="K30" s="87">
        <f t="shared" si="2"/>
        <v>0</v>
      </c>
      <c r="L30" s="63">
        <v>3</v>
      </c>
      <c r="M30" s="63">
        <v>6</v>
      </c>
      <c r="N30" s="87">
        <f t="shared" si="3"/>
        <v>0</v>
      </c>
      <c r="O30" s="63">
        <v>6</v>
      </c>
      <c r="P30" s="156">
        <v>1</v>
      </c>
      <c r="Q30" s="144">
        <v>16</v>
      </c>
      <c r="R30" s="144"/>
      <c r="S30" s="116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116">
        <v>378</v>
      </c>
      <c r="AB30" s="63">
        <v>2027</v>
      </c>
      <c r="AC30" s="63">
        <v>17</v>
      </c>
      <c r="AD30" s="63">
        <v>98</v>
      </c>
      <c r="AE30" s="63">
        <v>31</v>
      </c>
      <c r="AF30" s="63">
        <v>19</v>
      </c>
      <c r="AG30" s="63">
        <v>114</v>
      </c>
      <c r="AH30" s="63">
        <v>0</v>
      </c>
      <c r="AI30" s="63">
        <v>4</v>
      </c>
      <c r="AJ30" s="116">
        <v>0</v>
      </c>
      <c r="AK30" s="63">
        <v>0</v>
      </c>
      <c r="AL30" s="118">
        <v>1</v>
      </c>
      <c r="AM30" s="63">
        <v>3</v>
      </c>
      <c r="AN30" s="119">
        <v>2</v>
      </c>
      <c r="AO30" s="120">
        <f t="shared" si="4"/>
        <v>314.09999999999997</v>
      </c>
      <c r="AP30" s="125">
        <f t="shared" si="0"/>
        <v>19.631249999999998</v>
      </c>
    </row>
    <row r="31" spans="1:42" x14ac:dyDescent="0.2">
      <c r="A31" s="162" t="s">
        <v>210</v>
      </c>
      <c r="B31" s="47" t="s">
        <v>127</v>
      </c>
      <c r="C31" s="47" t="s">
        <v>16</v>
      </c>
      <c r="D31" s="47">
        <v>12</v>
      </c>
      <c r="E31" s="139"/>
      <c r="F31" s="49"/>
      <c r="G31" s="63">
        <v>29</v>
      </c>
      <c r="H31" s="87">
        <f t="shared" si="1"/>
        <v>0</v>
      </c>
      <c r="I31" s="63">
        <v>29</v>
      </c>
      <c r="J31" s="63">
        <v>24</v>
      </c>
      <c r="K31" s="87">
        <f t="shared" si="2"/>
        <v>0</v>
      </c>
      <c r="L31" s="63">
        <v>24</v>
      </c>
      <c r="M31" s="63">
        <v>25</v>
      </c>
      <c r="N31" s="87">
        <f t="shared" si="3"/>
        <v>0</v>
      </c>
      <c r="O31" s="63">
        <v>25</v>
      </c>
      <c r="P31" s="156">
        <v>1</v>
      </c>
      <c r="Q31" s="144">
        <v>15</v>
      </c>
      <c r="R31" s="144"/>
      <c r="S31" s="116">
        <v>390</v>
      </c>
      <c r="T31" s="63">
        <v>198</v>
      </c>
      <c r="U31" s="63">
        <v>4740</v>
      </c>
      <c r="V31" s="63">
        <v>38</v>
      </c>
      <c r="W31" s="63">
        <v>6</v>
      </c>
      <c r="X31" s="63">
        <v>0</v>
      </c>
      <c r="Y31" s="63">
        <v>22</v>
      </c>
      <c r="Z31" s="63">
        <v>238</v>
      </c>
      <c r="AA31" s="116">
        <v>62</v>
      </c>
      <c r="AB31" s="63">
        <v>308</v>
      </c>
      <c r="AC31" s="63">
        <v>2</v>
      </c>
      <c r="AD31" s="63">
        <v>21</v>
      </c>
      <c r="AE31" s="63">
        <v>2</v>
      </c>
      <c r="AF31" s="63">
        <v>0</v>
      </c>
      <c r="AG31" s="63">
        <v>0</v>
      </c>
      <c r="AH31" s="63">
        <v>0</v>
      </c>
      <c r="AI31" s="63">
        <v>0</v>
      </c>
      <c r="AJ31" s="116">
        <v>0</v>
      </c>
      <c r="AK31" s="63">
        <v>0</v>
      </c>
      <c r="AL31" s="118">
        <v>3</v>
      </c>
      <c r="AM31" s="63">
        <v>5</v>
      </c>
      <c r="AN31" s="119">
        <v>2</v>
      </c>
      <c r="AO31" s="120">
        <f t="shared" si="4"/>
        <v>380.40000000000003</v>
      </c>
      <c r="AP31" s="125">
        <f t="shared" si="0"/>
        <v>25.360000000000003</v>
      </c>
    </row>
    <row r="32" spans="1:42" x14ac:dyDescent="0.2">
      <c r="A32" s="162" t="s">
        <v>270</v>
      </c>
      <c r="B32" s="47" t="s">
        <v>118</v>
      </c>
      <c r="C32" s="47" t="s">
        <v>186</v>
      </c>
      <c r="D32" s="47">
        <v>7</v>
      </c>
      <c r="E32" s="139"/>
      <c r="F32" s="49"/>
      <c r="G32" s="63">
        <v>3</v>
      </c>
      <c r="H32" s="87">
        <f t="shared" si="1"/>
        <v>0</v>
      </c>
      <c r="I32" s="63">
        <v>3</v>
      </c>
      <c r="J32" s="63">
        <v>5</v>
      </c>
      <c r="K32" s="87">
        <f t="shared" si="2"/>
        <v>0</v>
      </c>
      <c r="L32" s="63">
        <v>5</v>
      </c>
      <c r="M32" s="63">
        <v>5</v>
      </c>
      <c r="N32" s="87">
        <f t="shared" si="3"/>
        <v>0</v>
      </c>
      <c r="O32" s="63">
        <v>5</v>
      </c>
      <c r="P32" s="156">
        <v>1</v>
      </c>
      <c r="Q32" s="144">
        <v>15</v>
      </c>
      <c r="R32" s="144"/>
      <c r="S32" s="116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116">
        <v>244</v>
      </c>
      <c r="AB32" s="63">
        <v>979</v>
      </c>
      <c r="AC32" s="63">
        <v>6</v>
      </c>
      <c r="AD32" s="63">
        <v>62</v>
      </c>
      <c r="AE32" s="63">
        <v>71</v>
      </c>
      <c r="AF32" s="63">
        <v>52</v>
      </c>
      <c r="AG32" s="63">
        <v>338</v>
      </c>
      <c r="AH32" s="63">
        <v>2</v>
      </c>
      <c r="AI32" s="63">
        <v>20</v>
      </c>
      <c r="AJ32" s="116">
        <v>0</v>
      </c>
      <c r="AK32" s="63">
        <v>0</v>
      </c>
      <c r="AL32" s="118">
        <v>1</v>
      </c>
      <c r="AM32" s="63">
        <v>6</v>
      </c>
      <c r="AN32" s="119">
        <v>5</v>
      </c>
      <c r="AO32" s="120">
        <f t="shared" si="4"/>
        <v>171.7</v>
      </c>
      <c r="AP32" s="125">
        <f t="shared" si="0"/>
        <v>11.446666666666665</v>
      </c>
    </row>
    <row r="33" spans="1:42" x14ac:dyDescent="0.2">
      <c r="A33" s="162" t="s">
        <v>276</v>
      </c>
      <c r="B33" s="47" t="s">
        <v>118</v>
      </c>
      <c r="C33" s="47" t="s">
        <v>187</v>
      </c>
      <c r="D33" s="47">
        <v>13</v>
      </c>
      <c r="E33" s="139"/>
      <c r="F33" s="49"/>
      <c r="G33" s="63">
        <v>1</v>
      </c>
      <c r="H33" s="87">
        <f t="shared" si="1"/>
        <v>0</v>
      </c>
      <c r="I33" s="63">
        <v>1</v>
      </c>
      <c r="J33" s="63">
        <v>1</v>
      </c>
      <c r="K33" s="87">
        <f t="shared" si="2"/>
        <v>0</v>
      </c>
      <c r="L33" s="63">
        <v>1</v>
      </c>
      <c r="M33" s="63">
        <v>1</v>
      </c>
      <c r="N33" s="87">
        <f t="shared" si="3"/>
        <v>0</v>
      </c>
      <c r="O33" s="63">
        <v>1</v>
      </c>
      <c r="P33" s="156">
        <v>1</v>
      </c>
      <c r="Q33" s="144">
        <v>3</v>
      </c>
      <c r="R33" s="144"/>
      <c r="S33" s="116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116">
        <v>59</v>
      </c>
      <c r="AB33" s="63">
        <v>225</v>
      </c>
      <c r="AC33" s="63">
        <v>5</v>
      </c>
      <c r="AD33" s="63">
        <v>14</v>
      </c>
      <c r="AE33" s="63">
        <v>19</v>
      </c>
      <c r="AF33" s="63">
        <v>17</v>
      </c>
      <c r="AG33" s="63">
        <v>149</v>
      </c>
      <c r="AH33" s="63">
        <v>1</v>
      </c>
      <c r="AI33" s="63">
        <v>8</v>
      </c>
      <c r="AJ33" s="116">
        <v>0</v>
      </c>
      <c r="AK33" s="63">
        <v>0</v>
      </c>
      <c r="AL33" s="118">
        <v>0</v>
      </c>
      <c r="AM33" s="63">
        <v>0</v>
      </c>
      <c r="AN33" s="119">
        <v>0</v>
      </c>
      <c r="AO33" s="120">
        <f t="shared" si="4"/>
        <v>73.400000000000006</v>
      </c>
      <c r="AP33" s="125">
        <f t="shared" si="0"/>
        <v>24.466666666666669</v>
      </c>
    </row>
    <row r="34" spans="1:42" x14ac:dyDescent="0.2">
      <c r="A34" s="162" t="s">
        <v>297</v>
      </c>
      <c r="B34" s="47" t="s">
        <v>127</v>
      </c>
      <c r="C34" s="47" t="s">
        <v>186</v>
      </c>
      <c r="D34" s="47">
        <v>7</v>
      </c>
      <c r="E34" s="139" t="s">
        <v>499</v>
      </c>
      <c r="F34" s="49"/>
      <c r="G34" s="63">
        <v>57</v>
      </c>
      <c r="H34" s="87">
        <f t="shared" si="1"/>
        <v>0</v>
      </c>
      <c r="I34" s="63">
        <v>57</v>
      </c>
      <c r="J34" s="63">
        <v>62</v>
      </c>
      <c r="K34" s="87">
        <f t="shared" si="2"/>
        <v>0</v>
      </c>
      <c r="L34" s="63">
        <v>62</v>
      </c>
      <c r="M34" s="63">
        <v>60</v>
      </c>
      <c r="N34" s="87">
        <f t="shared" si="3"/>
        <v>0</v>
      </c>
      <c r="O34" s="63">
        <v>60</v>
      </c>
      <c r="P34" s="156">
        <v>0.99</v>
      </c>
      <c r="Q34" s="144">
        <v>5</v>
      </c>
      <c r="R34" s="144"/>
      <c r="S34" s="116">
        <v>151</v>
      </c>
      <c r="T34" s="63">
        <v>71</v>
      </c>
      <c r="U34" s="63">
        <v>1856</v>
      </c>
      <c r="V34" s="63">
        <v>9</v>
      </c>
      <c r="W34" s="63">
        <v>4</v>
      </c>
      <c r="X34" s="63">
        <v>1</v>
      </c>
      <c r="Y34" s="63">
        <v>10</v>
      </c>
      <c r="Z34" s="63">
        <v>93</v>
      </c>
      <c r="AA34" s="116">
        <v>18</v>
      </c>
      <c r="AB34" s="63">
        <v>93</v>
      </c>
      <c r="AC34" s="63">
        <v>3</v>
      </c>
      <c r="AD34" s="63">
        <v>8</v>
      </c>
      <c r="AE34" s="63">
        <v>1</v>
      </c>
      <c r="AF34" s="63">
        <v>1</v>
      </c>
      <c r="AG34" s="63">
        <v>11</v>
      </c>
      <c r="AH34" s="63">
        <v>1</v>
      </c>
      <c r="AI34" s="63">
        <v>1</v>
      </c>
      <c r="AJ34" s="116">
        <v>0</v>
      </c>
      <c r="AK34" s="63">
        <v>0</v>
      </c>
      <c r="AL34" s="118">
        <v>2</v>
      </c>
      <c r="AM34" s="63">
        <v>3</v>
      </c>
      <c r="AN34" s="119">
        <v>3</v>
      </c>
      <c r="AO34" s="120">
        <f t="shared" si="4"/>
        <v>138.63999999999999</v>
      </c>
      <c r="AP34" s="125">
        <f t="shared" si="0"/>
        <v>27.727999999999998</v>
      </c>
    </row>
    <row r="35" spans="1:42" x14ac:dyDescent="0.2">
      <c r="A35" s="162" t="s">
        <v>296</v>
      </c>
      <c r="B35" s="47" t="s">
        <v>118</v>
      </c>
      <c r="C35" s="47" t="s">
        <v>197</v>
      </c>
      <c r="D35" s="47">
        <v>10</v>
      </c>
      <c r="E35" s="139"/>
      <c r="F35" s="49"/>
      <c r="G35" s="63">
        <v>31</v>
      </c>
      <c r="H35" s="87">
        <f t="shared" si="1"/>
        <v>0</v>
      </c>
      <c r="I35" s="63">
        <v>31</v>
      </c>
      <c r="J35" s="63">
        <v>32</v>
      </c>
      <c r="K35" s="87">
        <f t="shared" si="2"/>
        <v>2</v>
      </c>
      <c r="L35" s="63">
        <v>34</v>
      </c>
      <c r="M35" s="63">
        <v>36</v>
      </c>
      <c r="N35" s="87">
        <f t="shared" si="3"/>
        <v>1</v>
      </c>
      <c r="O35" s="63">
        <v>37</v>
      </c>
      <c r="P35" s="156">
        <v>0.99</v>
      </c>
      <c r="Q35" s="144">
        <v>15</v>
      </c>
      <c r="R35" s="144"/>
      <c r="S35" s="116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116">
        <v>247</v>
      </c>
      <c r="AB35" s="63">
        <v>1070</v>
      </c>
      <c r="AC35" s="63">
        <v>8</v>
      </c>
      <c r="AD35" s="63">
        <v>59</v>
      </c>
      <c r="AE35" s="63">
        <v>68</v>
      </c>
      <c r="AF35" s="63">
        <v>54</v>
      </c>
      <c r="AG35" s="63">
        <v>438</v>
      </c>
      <c r="AH35" s="63">
        <v>2</v>
      </c>
      <c r="AI35" s="63">
        <v>25</v>
      </c>
      <c r="AJ35" s="116">
        <v>0</v>
      </c>
      <c r="AK35" s="63">
        <v>0</v>
      </c>
      <c r="AL35" s="118">
        <v>1</v>
      </c>
      <c r="AM35" s="63">
        <v>1</v>
      </c>
      <c r="AN35" s="119">
        <v>1</v>
      </c>
      <c r="AO35" s="120">
        <f t="shared" si="4"/>
        <v>210.8</v>
      </c>
      <c r="AP35" s="125">
        <f t="shared" si="0"/>
        <v>14.053333333333335</v>
      </c>
    </row>
    <row r="36" spans="1:42" x14ac:dyDescent="0.2">
      <c r="A36" s="162" t="s">
        <v>292</v>
      </c>
      <c r="B36" s="47" t="s">
        <v>118</v>
      </c>
      <c r="C36" s="47" t="s">
        <v>183</v>
      </c>
      <c r="D36" s="47">
        <v>9</v>
      </c>
      <c r="E36" s="139"/>
      <c r="F36" s="49"/>
      <c r="G36" s="63">
        <v>30</v>
      </c>
      <c r="H36" s="87">
        <f t="shared" si="1"/>
        <v>0</v>
      </c>
      <c r="I36" s="63">
        <v>30</v>
      </c>
      <c r="J36" s="63">
        <v>28</v>
      </c>
      <c r="K36" s="87">
        <f t="shared" si="2"/>
        <v>4</v>
      </c>
      <c r="L36" s="63">
        <v>32</v>
      </c>
      <c r="M36" s="63">
        <v>35</v>
      </c>
      <c r="N36" s="87">
        <f t="shared" si="3"/>
        <v>0</v>
      </c>
      <c r="O36" s="63">
        <v>35</v>
      </c>
      <c r="P36" s="156">
        <v>0.99</v>
      </c>
      <c r="Q36" s="144">
        <v>12</v>
      </c>
      <c r="R36" s="144"/>
      <c r="S36" s="116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116">
        <v>141</v>
      </c>
      <c r="AB36" s="63">
        <v>681</v>
      </c>
      <c r="AC36" s="63">
        <v>5</v>
      </c>
      <c r="AD36" s="63">
        <v>43</v>
      </c>
      <c r="AE36" s="63">
        <v>46</v>
      </c>
      <c r="AF36" s="63">
        <v>37</v>
      </c>
      <c r="AG36" s="63">
        <v>287</v>
      </c>
      <c r="AH36" s="63">
        <v>4</v>
      </c>
      <c r="AI36" s="63">
        <v>14</v>
      </c>
      <c r="AJ36" s="116">
        <v>0</v>
      </c>
      <c r="AK36" s="63">
        <v>0</v>
      </c>
      <c r="AL36" s="118">
        <v>0</v>
      </c>
      <c r="AM36" s="63">
        <v>1</v>
      </c>
      <c r="AN36" s="119">
        <v>0</v>
      </c>
      <c r="AO36" s="120">
        <f t="shared" si="4"/>
        <v>150.80000000000001</v>
      </c>
      <c r="AP36" s="125">
        <f t="shared" si="0"/>
        <v>12.566666666666668</v>
      </c>
    </row>
    <row r="37" spans="1:42" x14ac:dyDescent="0.2">
      <c r="A37" s="162" t="s">
        <v>294</v>
      </c>
      <c r="B37" s="47" t="s">
        <v>129</v>
      </c>
      <c r="C37" s="47" t="s">
        <v>185</v>
      </c>
      <c r="D37" s="47">
        <v>9</v>
      </c>
      <c r="E37" s="139" t="s">
        <v>499</v>
      </c>
      <c r="F37" s="49"/>
      <c r="G37" s="63">
        <v>56</v>
      </c>
      <c r="H37" s="87">
        <f t="shared" si="1"/>
        <v>-2</v>
      </c>
      <c r="I37" s="63">
        <v>54</v>
      </c>
      <c r="J37" s="63">
        <v>55</v>
      </c>
      <c r="K37" s="87">
        <f t="shared" si="2"/>
        <v>0</v>
      </c>
      <c r="L37" s="63">
        <v>55</v>
      </c>
      <c r="M37" s="63">
        <v>50</v>
      </c>
      <c r="N37" s="87">
        <f t="shared" si="3"/>
        <v>1</v>
      </c>
      <c r="O37" s="63">
        <v>51</v>
      </c>
      <c r="P37" s="156">
        <v>0.99</v>
      </c>
      <c r="Q37" s="144">
        <v>16</v>
      </c>
      <c r="R37" s="144"/>
      <c r="S37" s="116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116">
        <v>1</v>
      </c>
      <c r="AB37" s="63">
        <v>0</v>
      </c>
      <c r="AC37" s="63">
        <v>0</v>
      </c>
      <c r="AD37" s="63">
        <v>0</v>
      </c>
      <c r="AE37" s="63">
        <v>101</v>
      </c>
      <c r="AF37" s="63">
        <v>67</v>
      </c>
      <c r="AG37" s="63">
        <v>723</v>
      </c>
      <c r="AH37" s="63">
        <v>6</v>
      </c>
      <c r="AI37" s="63">
        <v>40</v>
      </c>
      <c r="AJ37" s="116">
        <v>0</v>
      </c>
      <c r="AK37" s="63">
        <v>0</v>
      </c>
      <c r="AL37" s="118">
        <v>1</v>
      </c>
      <c r="AM37" s="63">
        <v>1</v>
      </c>
      <c r="AN37" s="119">
        <v>1</v>
      </c>
      <c r="AO37" s="120">
        <f t="shared" si="4"/>
        <v>108.3</v>
      </c>
      <c r="AP37" s="125">
        <f t="shared" si="0"/>
        <v>6.7687499999999998</v>
      </c>
    </row>
    <row r="38" spans="1:42" x14ac:dyDescent="0.2">
      <c r="A38" s="162" t="s">
        <v>295</v>
      </c>
      <c r="B38" s="47" t="s">
        <v>121</v>
      </c>
      <c r="C38" s="47" t="s">
        <v>186</v>
      </c>
      <c r="D38" s="47">
        <v>7</v>
      </c>
      <c r="E38" s="139"/>
      <c r="F38" s="49"/>
      <c r="G38" s="63">
        <v>28</v>
      </c>
      <c r="H38" s="87">
        <f t="shared" si="1"/>
        <v>0</v>
      </c>
      <c r="I38" s="63">
        <v>28</v>
      </c>
      <c r="J38" s="63">
        <v>31</v>
      </c>
      <c r="K38" s="87">
        <f t="shared" si="2"/>
        <v>0</v>
      </c>
      <c r="L38" s="63">
        <v>31</v>
      </c>
      <c r="M38" s="63">
        <v>30</v>
      </c>
      <c r="N38" s="87">
        <f t="shared" si="3"/>
        <v>0</v>
      </c>
      <c r="O38" s="63">
        <v>30</v>
      </c>
      <c r="P38" s="156">
        <v>0.99</v>
      </c>
      <c r="Q38" s="144">
        <v>16</v>
      </c>
      <c r="R38" s="144"/>
      <c r="S38" s="116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1</v>
      </c>
      <c r="Z38" s="63">
        <v>0</v>
      </c>
      <c r="AA38" s="116">
        <v>10</v>
      </c>
      <c r="AB38" s="63">
        <v>82</v>
      </c>
      <c r="AC38" s="63">
        <v>1</v>
      </c>
      <c r="AD38" s="63">
        <v>4</v>
      </c>
      <c r="AE38" s="63">
        <v>111</v>
      </c>
      <c r="AF38" s="63">
        <v>74</v>
      </c>
      <c r="AG38" s="63">
        <v>935</v>
      </c>
      <c r="AH38" s="63">
        <v>5</v>
      </c>
      <c r="AI38" s="63">
        <v>46</v>
      </c>
      <c r="AJ38" s="116">
        <v>219</v>
      </c>
      <c r="AK38" s="63">
        <v>1</v>
      </c>
      <c r="AL38" s="118">
        <v>1</v>
      </c>
      <c r="AM38" s="63">
        <v>1</v>
      </c>
      <c r="AN38" s="119">
        <v>1</v>
      </c>
      <c r="AO38" s="120">
        <f t="shared" si="4"/>
        <v>143.69999999999999</v>
      </c>
      <c r="AP38" s="125">
        <f t="shared" si="0"/>
        <v>8.9812499999999993</v>
      </c>
    </row>
    <row r="39" spans="1:42" x14ac:dyDescent="0.2">
      <c r="A39" s="162" t="s">
        <v>289</v>
      </c>
      <c r="B39" s="47" t="s">
        <v>127</v>
      </c>
      <c r="C39" s="47" t="s">
        <v>116</v>
      </c>
      <c r="D39" s="47">
        <v>7</v>
      </c>
      <c r="E39" s="139"/>
      <c r="F39" s="49"/>
      <c r="G39" s="63">
        <v>76</v>
      </c>
      <c r="H39" s="87">
        <f t="shared" si="1"/>
        <v>-2</v>
      </c>
      <c r="I39" s="63">
        <v>74</v>
      </c>
      <c r="J39" s="63">
        <v>71</v>
      </c>
      <c r="K39" s="87">
        <f t="shared" si="2"/>
        <v>0</v>
      </c>
      <c r="L39" s="63">
        <v>71</v>
      </c>
      <c r="M39" s="63">
        <v>74</v>
      </c>
      <c r="N39" s="87">
        <f t="shared" si="3"/>
        <v>0</v>
      </c>
      <c r="O39" s="63">
        <v>74</v>
      </c>
      <c r="P39" s="156">
        <v>0.99</v>
      </c>
      <c r="Q39" s="144">
        <v>15</v>
      </c>
      <c r="R39" s="144"/>
      <c r="S39" s="116">
        <v>396</v>
      </c>
      <c r="T39" s="63">
        <v>199</v>
      </c>
      <c r="U39" s="63">
        <v>4336</v>
      </c>
      <c r="V39" s="63">
        <v>31</v>
      </c>
      <c r="W39" s="63">
        <v>10</v>
      </c>
      <c r="X39" s="63">
        <v>0</v>
      </c>
      <c r="Y39" s="63">
        <v>32</v>
      </c>
      <c r="Z39" s="63">
        <v>216</v>
      </c>
      <c r="AA39" s="116">
        <v>55</v>
      </c>
      <c r="AB39" s="63">
        <v>234</v>
      </c>
      <c r="AC39" s="63">
        <v>5</v>
      </c>
      <c r="AD39" s="63">
        <v>20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116">
        <v>0</v>
      </c>
      <c r="AK39" s="63">
        <v>0</v>
      </c>
      <c r="AL39" s="118">
        <v>2</v>
      </c>
      <c r="AM39" s="63">
        <v>8</v>
      </c>
      <c r="AN39" s="119">
        <v>1</v>
      </c>
      <c r="AO39" s="120">
        <f t="shared" si="4"/>
        <v>342.84</v>
      </c>
      <c r="AP39" s="125">
        <f t="shared" si="0"/>
        <v>22.855999999999998</v>
      </c>
    </row>
    <row r="40" spans="1:42" x14ac:dyDescent="0.2">
      <c r="A40" s="162" t="s">
        <v>240</v>
      </c>
      <c r="B40" s="47" t="s">
        <v>118</v>
      </c>
      <c r="C40" s="47" t="s">
        <v>16</v>
      </c>
      <c r="D40" s="47">
        <v>12</v>
      </c>
      <c r="E40" s="139" t="s">
        <v>499</v>
      </c>
      <c r="F40" s="49"/>
      <c r="G40" s="63">
        <v>24</v>
      </c>
      <c r="H40" s="87">
        <f t="shared" si="1"/>
        <v>1</v>
      </c>
      <c r="I40" s="63">
        <v>25</v>
      </c>
      <c r="J40" s="63">
        <v>26</v>
      </c>
      <c r="K40" s="87">
        <f t="shared" si="2"/>
        <v>2</v>
      </c>
      <c r="L40" s="63">
        <v>28</v>
      </c>
      <c r="M40" s="63">
        <v>28</v>
      </c>
      <c r="N40" s="87">
        <f t="shared" si="3"/>
        <v>0</v>
      </c>
      <c r="O40" s="63">
        <v>28</v>
      </c>
      <c r="P40" s="156">
        <v>0.99</v>
      </c>
      <c r="Q40" s="144">
        <v>13</v>
      </c>
      <c r="R40" s="144"/>
      <c r="S40" s="116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116">
        <v>181</v>
      </c>
      <c r="AB40" s="63">
        <v>803</v>
      </c>
      <c r="AC40" s="63">
        <v>4</v>
      </c>
      <c r="AD40" s="63">
        <v>39</v>
      </c>
      <c r="AE40" s="63">
        <v>54</v>
      </c>
      <c r="AF40" s="63">
        <v>36</v>
      </c>
      <c r="AG40" s="63">
        <v>297</v>
      </c>
      <c r="AH40" s="63">
        <v>1</v>
      </c>
      <c r="AI40" s="63">
        <v>12</v>
      </c>
      <c r="AJ40" s="116">
        <v>0</v>
      </c>
      <c r="AK40" s="63">
        <v>0</v>
      </c>
      <c r="AL40" s="118">
        <v>0</v>
      </c>
      <c r="AM40" s="63">
        <v>0</v>
      </c>
      <c r="AN40" s="119">
        <v>0</v>
      </c>
      <c r="AO40" s="120">
        <f t="shared" si="4"/>
        <v>140</v>
      </c>
      <c r="AP40" s="125">
        <f t="shared" si="0"/>
        <v>10.76923076923077</v>
      </c>
    </row>
    <row r="41" spans="1:42" x14ac:dyDescent="0.2">
      <c r="A41" s="162" t="s">
        <v>149</v>
      </c>
      <c r="B41" s="47" t="s">
        <v>121</v>
      </c>
      <c r="C41" s="47" t="s">
        <v>19</v>
      </c>
      <c r="D41" s="47">
        <v>9</v>
      </c>
      <c r="E41" s="139"/>
      <c r="F41" s="49"/>
      <c r="G41" s="63">
        <v>34</v>
      </c>
      <c r="H41" s="87">
        <f t="shared" si="1"/>
        <v>1</v>
      </c>
      <c r="I41" s="63">
        <v>35</v>
      </c>
      <c r="J41" s="63">
        <v>34</v>
      </c>
      <c r="K41" s="87">
        <f t="shared" si="2"/>
        <v>1</v>
      </c>
      <c r="L41" s="63">
        <v>35</v>
      </c>
      <c r="M41" s="63">
        <v>34</v>
      </c>
      <c r="N41" s="87">
        <f t="shared" si="3"/>
        <v>0</v>
      </c>
      <c r="O41" s="63">
        <v>34</v>
      </c>
      <c r="P41" s="156">
        <v>0.99</v>
      </c>
      <c r="Q41" s="144">
        <v>12</v>
      </c>
      <c r="R41" s="144"/>
      <c r="S41" s="116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116">
        <v>0</v>
      </c>
      <c r="AB41" s="63">
        <v>0</v>
      </c>
      <c r="AC41" s="63">
        <v>0</v>
      </c>
      <c r="AD41" s="63">
        <v>0</v>
      </c>
      <c r="AE41" s="63">
        <v>84</v>
      </c>
      <c r="AF41" s="63">
        <v>65</v>
      </c>
      <c r="AG41" s="63">
        <v>840</v>
      </c>
      <c r="AH41" s="63">
        <v>7</v>
      </c>
      <c r="AI41" s="63">
        <v>43</v>
      </c>
      <c r="AJ41" s="116">
        <v>0</v>
      </c>
      <c r="AK41" s="63">
        <v>0</v>
      </c>
      <c r="AL41" s="118">
        <v>0</v>
      </c>
      <c r="AM41" s="63">
        <v>1</v>
      </c>
      <c r="AN41" s="119">
        <v>0</v>
      </c>
      <c r="AO41" s="120">
        <f t="shared" si="4"/>
        <v>126</v>
      </c>
      <c r="AP41" s="125">
        <f t="shared" si="0"/>
        <v>10.5</v>
      </c>
    </row>
    <row r="42" spans="1:42" x14ac:dyDescent="0.2">
      <c r="A42" s="162" t="s">
        <v>122</v>
      </c>
      <c r="B42" s="47" t="s">
        <v>121</v>
      </c>
      <c r="C42" s="47" t="s">
        <v>19</v>
      </c>
      <c r="D42" s="47">
        <v>9</v>
      </c>
      <c r="E42" s="139"/>
      <c r="F42" s="49"/>
      <c r="G42" s="63">
        <v>33</v>
      </c>
      <c r="H42" s="87">
        <f t="shared" si="1"/>
        <v>1</v>
      </c>
      <c r="I42" s="63">
        <v>34</v>
      </c>
      <c r="J42" s="63">
        <v>29</v>
      </c>
      <c r="K42" s="87">
        <f t="shared" si="2"/>
        <v>0</v>
      </c>
      <c r="L42" s="63">
        <v>29</v>
      </c>
      <c r="M42" s="63">
        <v>37</v>
      </c>
      <c r="N42" s="87">
        <f t="shared" si="3"/>
        <v>-1</v>
      </c>
      <c r="O42" s="63">
        <v>36</v>
      </c>
      <c r="P42" s="156">
        <v>0.99</v>
      </c>
      <c r="Q42" s="144">
        <v>16</v>
      </c>
      <c r="R42" s="144"/>
      <c r="S42" s="116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116">
        <v>0</v>
      </c>
      <c r="AB42" s="63">
        <v>0</v>
      </c>
      <c r="AC42" s="63">
        <v>0</v>
      </c>
      <c r="AD42" s="63">
        <v>0</v>
      </c>
      <c r="AE42" s="63">
        <v>109</v>
      </c>
      <c r="AF42" s="63">
        <v>70</v>
      </c>
      <c r="AG42" s="63">
        <v>1006</v>
      </c>
      <c r="AH42" s="63">
        <v>13</v>
      </c>
      <c r="AI42" s="63">
        <v>55</v>
      </c>
      <c r="AJ42" s="116">
        <v>0</v>
      </c>
      <c r="AK42" s="63">
        <v>0</v>
      </c>
      <c r="AL42" s="118">
        <v>0</v>
      </c>
      <c r="AM42" s="63">
        <v>0</v>
      </c>
      <c r="AN42" s="119">
        <v>0</v>
      </c>
      <c r="AO42" s="120">
        <f t="shared" si="4"/>
        <v>178.6</v>
      </c>
      <c r="AP42" s="125">
        <f t="shared" si="0"/>
        <v>11.1625</v>
      </c>
    </row>
    <row r="43" spans="1:42" x14ac:dyDescent="0.2">
      <c r="A43" s="162" t="s">
        <v>299</v>
      </c>
      <c r="B43" s="47" t="s">
        <v>118</v>
      </c>
      <c r="C43" s="47" t="s">
        <v>192</v>
      </c>
      <c r="D43" s="47">
        <v>8</v>
      </c>
      <c r="E43" s="139" t="s">
        <v>500</v>
      </c>
      <c r="F43" s="49"/>
      <c r="G43" s="63">
        <v>300</v>
      </c>
      <c r="H43" s="87">
        <f t="shared" si="1"/>
        <v>-268</v>
      </c>
      <c r="I43" s="63">
        <v>32</v>
      </c>
      <c r="J43" s="63">
        <v>500</v>
      </c>
      <c r="K43" s="87">
        <f t="shared" si="2"/>
        <v>-473</v>
      </c>
      <c r="L43" s="63">
        <v>27</v>
      </c>
      <c r="M43" s="63">
        <v>500</v>
      </c>
      <c r="N43" s="87">
        <f t="shared" si="3"/>
        <v>-461</v>
      </c>
      <c r="O43" s="63">
        <v>39</v>
      </c>
      <c r="P43" s="156">
        <v>0.99</v>
      </c>
      <c r="Q43" s="144">
        <v>15</v>
      </c>
      <c r="R43" s="144"/>
      <c r="S43" s="116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116">
        <v>134</v>
      </c>
      <c r="AB43" s="63">
        <v>805</v>
      </c>
      <c r="AC43" s="63">
        <v>9</v>
      </c>
      <c r="AD43" s="63">
        <v>38</v>
      </c>
      <c r="AE43" s="63">
        <v>24</v>
      </c>
      <c r="AF43" s="63">
        <v>18</v>
      </c>
      <c r="AG43" s="63">
        <v>120</v>
      </c>
      <c r="AH43" s="63">
        <v>0</v>
      </c>
      <c r="AI43" s="63">
        <v>4</v>
      </c>
      <c r="AJ43" s="116">
        <v>0</v>
      </c>
      <c r="AK43" s="63">
        <v>0</v>
      </c>
      <c r="AL43" s="118">
        <v>2</v>
      </c>
      <c r="AM43" s="63">
        <v>2</v>
      </c>
      <c r="AN43" s="119">
        <v>0</v>
      </c>
      <c r="AO43" s="120">
        <f t="shared" si="4"/>
        <v>150.5</v>
      </c>
      <c r="AP43" s="125">
        <f t="shared" si="0"/>
        <v>10.033333333333333</v>
      </c>
    </row>
    <row r="44" spans="1:42" x14ac:dyDescent="0.2">
      <c r="A44" s="162" t="s">
        <v>290</v>
      </c>
      <c r="B44" s="47" t="s">
        <v>129</v>
      </c>
      <c r="C44" s="47" t="s">
        <v>192</v>
      </c>
      <c r="D44" s="47">
        <v>8</v>
      </c>
      <c r="E44" s="139"/>
      <c r="F44" s="49"/>
      <c r="G44" s="63">
        <v>55</v>
      </c>
      <c r="H44" s="87">
        <f t="shared" si="1"/>
        <v>-3</v>
      </c>
      <c r="I44" s="63">
        <v>52</v>
      </c>
      <c r="J44" s="63">
        <v>50</v>
      </c>
      <c r="K44" s="87">
        <f t="shared" si="2"/>
        <v>0</v>
      </c>
      <c r="L44" s="63">
        <v>50</v>
      </c>
      <c r="M44" s="63">
        <v>51</v>
      </c>
      <c r="N44" s="87">
        <f t="shared" si="3"/>
        <v>1</v>
      </c>
      <c r="O44" s="63">
        <v>52</v>
      </c>
      <c r="P44" s="156">
        <v>0.99</v>
      </c>
      <c r="Q44" s="144">
        <v>14</v>
      </c>
      <c r="R44" s="144"/>
      <c r="S44" s="116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116">
        <v>0</v>
      </c>
      <c r="AB44" s="63">
        <v>0</v>
      </c>
      <c r="AC44" s="63">
        <v>0</v>
      </c>
      <c r="AD44" s="63">
        <v>0</v>
      </c>
      <c r="AE44" s="63">
        <v>88</v>
      </c>
      <c r="AF44" s="63">
        <v>58</v>
      </c>
      <c r="AG44" s="63">
        <v>701</v>
      </c>
      <c r="AH44" s="63">
        <v>7</v>
      </c>
      <c r="AI44" s="63">
        <v>37</v>
      </c>
      <c r="AJ44" s="116">
        <v>0</v>
      </c>
      <c r="AK44" s="63">
        <v>0</v>
      </c>
      <c r="AL44" s="118">
        <v>0</v>
      </c>
      <c r="AM44" s="63">
        <v>2</v>
      </c>
      <c r="AN44" s="119">
        <v>0</v>
      </c>
      <c r="AO44" s="120">
        <f t="shared" si="4"/>
        <v>112.1</v>
      </c>
      <c r="AP44" s="125">
        <f t="shared" si="0"/>
        <v>8.0071428571428562</v>
      </c>
    </row>
    <row r="45" spans="1:42" x14ac:dyDescent="0.2">
      <c r="A45" s="162" t="s">
        <v>300</v>
      </c>
      <c r="B45" s="47" t="s">
        <v>121</v>
      </c>
      <c r="C45" s="47" t="s">
        <v>197</v>
      </c>
      <c r="D45" s="47">
        <v>10</v>
      </c>
      <c r="E45" s="139"/>
      <c r="F45" s="49"/>
      <c r="G45" s="63">
        <v>25</v>
      </c>
      <c r="H45" s="87">
        <f t="shared" si="1"/>
        <v>-1</v>
      </c>
      <c r="I45" s="63">
        <v>24</v>
      </c>
      <c r="J45" s="63">
        <v>30</v>
      </c>
      <c r="K45" s="87">
        <f t="shared" si="2"/>
        <v>0</v>
      </c>
      <c r="L45" s="63">
        <v>30</v>
      </c>
      <c r="M45" s="63">
        <v>24</v>
      </c>
      <c r="N45" s="87">
        <f t="shared" si="3"/>
        <v>0</v>
      </c>
      <c r="O45" s="63">
        <v>24</v>
      </c>
      <c r="P45" s="156">
        <v>0.99</v>
      </c>
      <c r="Q45" s="144">
        <v>16</v>
      </c>
      <c r="R45" s="144"/>
      <c r="S45" s="116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116">
        <v>1</v>
      </c>
      <c r="AB45" s="63">
        <v>-1</v>
      </c>
      <c r="AC45" s="63">
        <v>0</v>
      </c>
      <c r="AD45" s="63">
        <v>0</v>
      </c>
      <c r="AE45" s="63">
        <v>151</v>
      </c>
      <c r="AF45" s="63">
        <v>102</v>
      </c>
      <c r="AG45" s="63">
        <v>1250</v>
      </c>
      <c r="AH45" s="63">
        <v>6</v>
      </c>
      <c r="AI45" s="63">
        <v>68</v>
      </c>
      <c r="AJ45" s="116">
        <v>0</v>
      </c>
      <c r="AK45" s="63">
        <v>0</v>
      </c>
      <c r="AL45" s="118">
        <v>0</v>
      </c>
      <c r="AM45" s="63">
        <v>0</v>
      </c>
      <c r="AN45" s="119">
        <v>0</v>
      </c>
      <c r="AO45" s="120">
        <f t="shared" si="4"/>
        <v>160.9</v>
      </c>
      <c r="AP45" s="125">
        <f t="shared" si="0"/>
        <v>10.05625</v>
      </c>
    </row>
    <row r="46" spans="1:42" x14ac:dyDescent="0.2">
      <c r="A46" s="162" t="s">
        <v>293</v>
      </c>
      <c r="B46" s="47" t="s">
        <v>129</v>
      </c>
      <c r="C46" s="47" t="s">
        <v>182</v>
      </c>
      <c r="D46" s="47">
        <v>6</v>
      </c>
      <c r="E46" s="139"/>
      <c r="F46" s="49"/>
      <c r="G46" s="63">
        <v>47</v>
      </c>
      <c r="H46" s="87">
        <f t="shared" si="1"/>
        <v>3</v>
      </c>
      <c r="I46" s="63">
        <v>50</v>
      </c>
      <c r="J46" s="63">
        <v>56</v>
      </c>
      <c r="K46" s="87">
        <f t="shared" si="2"/>
        <v>1</v>
      </c>
      <c r="L46" s="63">
        <v>57</v>
      </c>
      <c r="M46" s="63">
        <v>54</v>
      </c>
      <c r="N46" s="87">
        <f t="shared" si="3"/>
        <v>1</v>
      </c>
      <c r="O46" s="63">
        <v>55</v>
      </c>
      <c r="P46" s="156">
        <v>0.99</v>
      </c>
      <c r="Q46" s="144" t="s">
        <v>263</v>
      </c>
      <c r="R46" s="144"/>
      <c r="S46" s="116" t="s">
        <v>263</v>
      </c>
      <c r="T46" s="63" t="s">
        <v>263</v>
      </c>
      <c r="U46" s="63" t="s">
        <v>263</v>
      </c>
      <c r="V46" s="63" t="s">
        <v>263</v>
      </c>
      <c r="W46" s="63" t="s">
        <v>263</v>
      </c>
      <c r="X46" s="63" t="s">
        <v>263</v>
      </c>
      <c r="Y46" s="63" t="s">
        <v>263</v>
      </c>
      <c r="Z46" s="63" t="s">
        <v>263</v>
      </c>
      <c r="AA46" s="116" t="s">
        <v>263</v>
      </c>
      <c r="AB46" s="63" t="s">
        <v>263</v>
      </c>
      <c r="AC46" s="63" t="s">
        <v>263</v>
      </c>
      <c r="AD46" s="63" t="s">
        <v>263</v>
      </c>
      <c r="AE46" s="63" t="s">
        <v>263</v>
      </c>
      <c r="AF46" s="63" t="s">
        <v>263</v>
      </c>
      <c r="AG46" s="63" t="s">
        <v>263</v>
      </c>
      <c r="AH46" s="63" t="s">
        <v>263</v>
      </c>
      <c r="AI46" s="63" t="s">
        <v>263</v>
      </c>
      <c r="AJ46" s="116" t="s">
        <v>263</v>
      </c>
      <c r="AK46" s="63" t="s">
        <v>263</v>
      </c>
      <c r="AL46" s="118" t="s">
        <v>263</v>
      </c>
      <c r="AM46" s="63" t="s">
        <v>263</v>
      </c>
      <c r="AN46" s="119" t="s">
        <v>263</v>
      </c>
      <c r="AO46" s="120">
        <f t="shared" si="4"/>
        <v>0</v>
      </c>
      <c r="AP46" s="125" t="str">
        <f t="shared" si="0"/>
        <v>-</v>
      </c>
    </row>
    <row r="47" spans="1:42" x14ac:dyDescent="0.2">
      <c r="A47" s="162" t="s">
        <v>291</v>
      </c>
      <c r="B47" s="47" t="s">
        <v>118</v>
      </c>
      <c r="C47" s="47" t="s">
        <v>189</v>
      </c>
      <c r="D47" s="47">
        <v>10</v>
      </c>
      <c r="E47" s="139"/>
      <c r="F47" s="49"/>
      <c r="G47" s="63">
        <v>20</v>
      </c>
      <c r="H47" s="87">
        <f t="shared" si="1"/>
        <v>-2</v>
      </c>
      <c r="I47" s="63">
        <v>18</v>
      </c>
      <c r="J47" s="63">
        <v>18</v>
      </c>
      <c r="K47" s="87">
        <f t="shared" si="2"/>
        <v>0</v>
      </c>
      <c r="L47" s="63">
        <v>18</v>
      </c>
      <c r="M47" s="63">
        <v>23</v>
      </c>
      <c r="N47" s="87">
        <f t="shared" si="3"/>
        <v>0</v>
      </c>
      <c r="O47" s="63">
        <v>23</v>
      </c>
      <c r="P47" s="156">
        <v>0.99</v>
      </c>
      <c r="Q47" s="144">
        <v>6</v>
      </c>
      <c r="R47" s="144"/>
      <c r="S47" s="116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116">
        <v>119</v>
      </c>
      <c r="AB47" s="63">
        <v>428</v>
      </c>
      <c r="AC47" s="63">
        <v>3</v>
      </c>
      <c r="AD47" s="63">
        <v>20</v>
      </c>
      <c r="AE47" s="63">
        <v>26</v>
      </c>
      <c r="AF47" s="63">
        <v>21</v>
      </c>
      <c r="AG47" s="63">
        <v>138</v>
      </c>
      <c r="AH47" s="63">
        <v>1</v>
      </c>
      <c r="AI47" s="63">
        <v>5</v>
      </c>
      <c r="AJ47" s="116">
        <v>0</v>
      </c>
      <c r="AK47" s="63">
        <v>0</v>
      </c>
      <c r="AL47" s="118">
        <v>0</v>
      </c>
      <c r="AM47" s="63">
        <v>1</v>
      </c>
      <c r="AN47" s="119">
        <v>1</v>
      </c>
      <c r="AO47" s="120">
        <f t="shared" si="4"/>
        <v>78.599999999999994</v>
      </c>
      <c r="AP47" s="125">
        <f t="shared" si="0"/>
        <v>13.1</v>
      </c>
    </row>
    <row r="48" spans="1:42" x14ac:dyDescent="0.2">
      <c r="A48" s="162" t="s">
        <v>298</v>
      </c>
      <c r="B48" s="47" t="s">
        <v>118</v>
      </c>
      <c r="C48" s="47" t="s">
        <v>195</v>
      </c>
      <c r="D48" s="47">
        <v>7</v>
      </c>
      <c r="E48" s="139"/>
      <c r="F48" s="49"/>
      <c r="G48" s="63">
        <v>18</v>
      </c>
      <c r="H48" s="87">
        <f t="shared" si="1"/>
        <v>1</v>
      </c>
      <c r="I48" s="63">
        <v>19</v>
      </c>
      <c r="J48" s="63">
        <v>23</v>
      </c>
      <c r="K48" s="87">
        <f t="shared" si="2"/>
        <v>-1</v>
      </c>
      <c r="L48" s="63">
        <v>22</v>
      </c>
      <c r="M48" s="63">
        <v>29</v>
      </c>
      <c r="N48" s="87">
        <f t="shared" si="3"/>
        <v>0</v>
      </c>
      <c r="O48" s="63">
        <v>29</v>
      </c>
      <c r="P48" s="156">
        <v>0.99</v>
      </c>
      <c r="Q48" s="144" t="s">
        <v>263</v>
      </c>
      <c r="R48" s="144"/>
      <c r="S48" s="116" t="s">
        <v>263</v>
      </c>
      <c r="T48" s="63" t="s">
        <v>263</v>
      </c>
      <c r="U48" s="63" t="s">
        <v>263</v>
      </c>
      <c r="V48" s="63" t="s">
        <v>263</v>
      </c>
      <c r="W48" s="63" t="s">
        <v>263</v>
      </c>
      <c r="X48" s="63" t="s">
        <v>263</v>
      </c>
      <c r="Y48" s="63" t="s">
        <v>263</v>
      </c>
      <c r="Z48" s="63" t="s">
        <v>263</v>
      </c>
      <c r="AA48" s="116" t="s">
        <v>263</v>
      </c>
      <c r="AB48" s="63" t="s">
        <v>263</v>
      </c>
      <c r="AC48" s="63" t="s">
        <v>263</v>
      </c>
      <c r="AD48" s="63" t="s">
        <v>263</v>
      </c>
      <c r="AE48" s="63" t="s">
        <v>263</v>
      </c>
      <c r="AF48" s="63" t="s">
        <v>263</v>
      </c>
      <c r="AG48" s="63" t="s">
        <v>263</v>
      </c>
      <c r="AH48" s="63" t="s">
        <v>263</v>
      </c>
      <c r="AI48" s="63" t="s">
        <v>263</v>
      </c>
      <c r="AJ48" s="116" t="s">
        <v>263</v>
      </c>
      <c r="AK48" s="63" t="s">
        <v>263</v>
      </c>
      <c r="AL48" s="118" t="s">
        <v>263</v>
      </c>
      <c r="AM48" s="63" t="s">
        <v>263</v>
      </c>
      <c r="AN48" s="119" t="s">
        <v>263</v>
      </c>
      <c r="AO48" s="120">
        <f t="shared" si="4"/>
        <v>0</v>
      </c>
      <c r="AP48" s="125" t="str">
        <f t="shared" si="0"/>
        <v>-</v>
      </c>
    </row>
    <row r="49" spans="1:42" x14ac:dyDescent="0.2">
      <c r="A49" s="162" t="s">
        <v>301</v>
      </c>
      <c r="B49" s="47" t="s">
        <v>121</v>
      </c>
      <c r="C49" s="47" t="s">
        <v>112</v>
      </c>
      <c r="D49" s="47">
        <v>11</v>
      </c>
      <c r="E49" s="139"/>
      <c r="F49" s="49"/>
      <c r="G49" s="63">
        <v>37</v>
      </c>
      <c r="H49" s="87">
        <f t="shared" si="1"/>
        <v>2</v>
      </c>
      <c r="I49" s="63">
        <v>39</v>
      </c>
      <c r="J49" s="63">
        <v>45</v>
      </c>
      <c r="K49" s="87">
        <f t="shared" si="2"/>
        <v>1</v>
      </c>
      <c r="L49" s="63">
        <v>46</v>
      </c>
      <c r="M49" s="63">
        <v>38</v>
      </c>
      <c r="N49" s="87">
        <f t="shared" si="3"/>
        <v>0</v>
      </c>
      <c r="O49" s="63">
        <v>38</v>
      </c>
      <c r="P49" s="156">
        <v>0.98</v>
      </c>
      <c r="Q49" s="144">
        <v>15</v>
      </c>
      <c r="R49" s="144"/>
      <c r="S49" s="116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116">
        <v>4</v>
      </c>
      <c r="AB49" s="63">
        <v>33</v>
      </c>
      <c r="AC49" s="63">
        <v>0</v>
      </c>
      <c r="AD49" s="63">
        <v>3</v>
      </c>
      <c r="AE49" s="63">
        <v>124</v>
      </c>
      <c r="AF49" s="63">
        <v>92</v>
      </c>
      <c r="AG49" s="63">
        <v>974</v>
      </c>
      <c r="AH49" s="63">
        <v>3</v>
      </c>
      <c r="AI49" s="63">
        <v>45</v>
      </c>
      <c r="AJ49" s="116">
        <v>50</v>
      </c>
      <c r="AK49" s="63">
        <v>0</v>
      </c>
      <c r="AL49" s="118">
        <v>0</v>
      </c>
      <c r="AM49" s="63">
        <v>0</v>
      </c>
      <c r="AN49" s="119">
        <v>1</v>
      </c>
      <c r="AO49" s="120">
        <f t="shared" si="4"/>
        <v>116.7</v>
      </c>
      <c r="AP49" s="125">
        <f t="shared" si="0"/>
        <v>7.78</v>
      </c>
    </row>
    <row r="50" spans="1:42" x14ac:dyDescent="0.2">
      <c r="A50" s="162" t="s">
        <v>131</v>
      </c>
      <c r="B50" s="47" t="s">
        <v>127</v>
      </c>
      <c r="C50" s="47" t="s">
        <v>19</v>
      </c>
      <c r="D50" s="47">
        <v>9</v>
      </c>
      <c r="E50" s="139"/>
      <c r="F50" s="49"/>
      <c r="G50" s="63">
        <v>77</v>
      </c>
      <c r="H50" s="87">
        <f t="shared" si="1"/>
        <v>-1</v>
      </c>
      <c r="I50" s="63">
        <v>76</v>
      </c>
      <c r="J50" s="63">
        <v>82</v>
      </c>
      <c r="K50" s="87">
        <f t="shared" si="2"/>
        <v>2</v>
      </c>
      <c r="L50" s="63">
        <v>84</v>
      </c>
      <c r="M50" s="63">
        <v>82</v>
      </c>
      <c r="N50" s="87">
        <f t="shared" si="3"/>
        <v>-1</v>
      </c>
      <c r="O50" s="63">
        <v>81</v>
      </c>
      <c r="P50" s="156">
        <v>0.98</v>
      </c>
      <c r="Q50" s="144">
        <v>16</v>
      </c>
      <c r="R50" s="144"/>
      <c r="S50" s="116">
        <v>401</v>
      </c>
      <c r="T50" s="63">
        <v>209</v>
      </c>
      <c r="U50" s="63">
        <v>4633</v>
      </c>
      <c r="V50" s="63">
        <v>40</v>
      </c>
      <c r="W50" s="63">
        <v>12</v>
      </c>
      <c r="X50" s="63">
        <v>2</v>
      </c>
      <c r="Y50" s="63">
        <v>21</v>
      </c>
      <c r="Z50" s="63">
        <v>233</v>
      </c>
      <c r="AA50" s="116">
        <v>30</v>
      </c>
      <c r="AB50" s="63">
        <v>6</v>
      </c>
      <c r="AC50" s="63">
        <v>3</v>
      </c>
      <c r="AD50" s="63">
        <v>6</v>
      </c>
      <c r="AE50" s="63">
        <v>0</v>
      </c>
      <c r="AF50" s="63">
        <v>0</v>
      </c>
      <c r="AG50" s="63">
        <v>0</v>
      </c>
      <c r="AH50" s="63">
        <v>0</v>
      </c>
      <c r="AI50" s="63">
        <v>0</v>
      </c>
      <c r="AJ50" s="116">
        <v>0</v>
      </c>
      <c r="AK50" s="63">
        <v>0</v>
      </c>
      <c r="AL50" s="118">
        <v>0</v>
      </c>
      <c r="AM50" s="63">
        <v>4</v>
      </c>
      <c r="AN50" s="119">
        <v>1</v>
      </c>
      <c r="AO50" s="120">
        <f t="shared" si="4"/>
        <v>349.92</v>
      </c>
      <c r="AP50" s="125">
        <f t="shared" si="0"/>
        <v>21.87</v>
      </c>
    </row>
    <row r="51" spans="1:42" x14ac:dyDescent="0.2">
      <c r="A51" s="162" t="s">
        <v>126</v>
      </c>
      <c r="B51" s="47" t="s">
        <v>127</v>
      </c>
      <c r="C51" s="47" t="s">
        <v>15</v>
      </c>
      <c r="D51" s="47">
        <v>13</v>
      </c>
      <c r="E51" s="139"/>
      <c r="F51" s="49"/>
      <c r="G51" s="63">
        <v>79</v>
      </c>
      <c r="H51" s="87">
        <f t="shared" si="1"/>
        <v>0</v>
      </c>
      <c r="I51" s="63">
        <v>79</v>
      </c>
      <c r="J51" s="63">
        <v>69</v>
      </c>
      <c r="K51" s="87">
        <f t="shared" si="2"/>
        <v>0</v>
      </c>
      <c r="L51" s="63">
        <v>69</v>
      </c>
      <c r="M51" s="63">
        <v>72</v>
      </c>
      <c r="N51" s="87">
        <f t="shared" si="3"/>
        <v>-1</v>
      </c>
      <c r="O51" s="63">
        <v>71</v>
      </c>
      <c r="P51" s="156">
        <v>0.98</v>
      </c>
      <c r="Q51" s="144">
        <v>16</v>
      </c>
      <c r="R51" s="144"/>
      <c r="S51" s="116">
        <v>372</v>
      </c>
      <c r="T51" s="63">
        <v>154</v>
      </c>
      <c r="U51" s="63">
        <v>4299</v>
      </c>
      <c r="V51" s="63">
        <v>48</v>
      </c>
      <c r="W51" s="63">
        <v>5</v>
      </c>
      <c r="X51" s="63">
        <v>1</v>
      </c>
      <c r="Y51" s="63">
        <v>20</v>
      </c>
      <c r="Z51" s="63">
        <v>216</v>
      </c>
      <c r="AA51" s="116">
        <v>38</v>
      </c>
      <c r="AB51" s="63">
        <v>149</v>
      </c>
      <c r="AC51" s="63">
        <v>3</v>
      </c>
      <c r="AD51" s="63">
        <v>15</v>
      </c>
      <c r="AE51" s="63">
        <v>1</v>
      </c>
      <c r="AF51" s="63">
        <v>1</v>
      </c>
      <c r="AG51" s="63">
        <v>-6</v>
      </c>
      <c r="AH51" s="63">
        <v>0</v>
      </c>
      <c r="AI51" s="63">
        <v>0</v>
      </c>
      <c r="AJ51" s="116">
        <v>0</v>
      </c>
      <c r="AK51" s="63">
        <v>0</v>
      </c>
      <c r="AL51" s="118">
        <v>0</v>
      </c>
      <c r="AM51" s="63">
        <v>4</v>
      </c>
      <c r="AN51" s="119">
        <v>2</v>
      </c>
      <c r="AO51" s="120">
        <f t="shared" si="4"/>
        <v>387.26</v>
      </c>
      <c r="AP51" s="125">
        <f t="shared" si="0"/>
        <v>24.203749999999999</v>
      </c>
    </row>
    <row r="52" spans="1:42" x14ac:dyDescent="0.2">
      <c r="A52" s="162" t="s">
        <v>302</v>
      </c>
      <c r="B52" s="47" t="s">
        <v>121</v>
      </c>
      <c r="C52" s="47" t="s">
        <v>188</v>
      </c>
      <c r="D52" s="47">
        <v>13</v>
      </c>
      <c r="E52" s="139" t="s">
        <v>499</v>
      </c>
      <c r="F52" s="49"/>
      <c r="G52" s="63">
        <v>48</v>
      </c>
      <c r="H52" s="87">
        <f t="shared" si="1"/>
        <v>1</v>
      </c>
      <c r="I52" s="63">
        <v>49</v>
      </c>
      <c r="J52" s="63">
        <v>37</v>
      </c>
      <c r="K52" s="87">
        <f t="shared" si="2"/>
        <v>1</v>
      </c>
      <c r="L52" s="63">
        <v>38</v>
      </c>
      <c r="M52" s="63">
        <v>44</v>
      </c>
      <c r="N52" s="87">
        <f t="shared" si="3"/>
        <v>0</v>
      </c>
      <c r="O52" s="63">
        <v>44</v>
      </c>
      <c r="P52" s="156">
        <v>0.98</v>
      </c>
      <c r="Q52" s="144">
        <v>9</v>
      </c>
      <c r="R52" s="144"/>
      <c r="S52" s="116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116">
        <v>0</v>
      </c>
      <c r="AB52" s="63">
        <v>0</v>
      </c>
      <c r="AC52" s="63">
        <v>0</v>
      </c>
      <c r="AD52" s="63">
        <v>0</v>
      </c>
      <c r="AE52" s="63">
        <v>68</v>
      </c>
      <c r="AF52" s="63">
        <v>51</v>
      </c>
      <c r="AG52" s="63">
        <v>771</v>
      </c>
      <c r="AH52" s="63">
        <v>3</v>
      </c>
      <c r="AI52" s="63">
        <v>36</v>
      </c>
      <c r="AJ52" s="116">
        <v>0</v>
      </c>
      <c r="AK52" s="63">
        <v>0</v>
      </c>
      <c r="AL52" s="118">
        <v>0</v>
      </c>
      <c r="AM52" s="63">
        <v>0</v>
      </c>
      <c r="AN52" s="119">
        <v>0</v>
      </c>
      <c r="AO52" s="120">
        <f t="shared" si="4"/>
        <v>95.1</v>
      </c>
      <c r="AP52" s="125">
        <f t="shared" si="0"/>
        <v>10.566666666666666</v>
      </c>
    </row>
    <row r="53" spans="1:42" x14ac:dyDescent="0.2">
      <c r="A53" s="162" t="s">
        <v>304</v>
      </c>
      <c r="B53" s="47" t="s">
        <v>118</v>
      </c>
      <c r="C53" s="47" t="s">
        <v>194</v>
      </c>
      <c r="D53" s="47">
        <v>14</v>
      </c>
      <c r="E53" s="139"/>
      <c r="F53" s="49"/>
      <c r="G53" s="63">
        <v>42</v>
      </c>
      <c r="H53" s="87">
        <f t="shared" si="1"/>
        <v>4</v>
      </c>
      <c r="I53" s="63">
        <v>46</v>
      </c>
      <c r="J53" s="63">
        <v>43</v>
      </c>
      <c r="K53" s="87">
        <f t="shared" si="2"/>
        <v>0</v>
      </c>
      <c r="L53" s="63">
        <v>43</v>
      </c>
      <c r="M53" s="63">
        <v>45</v>
      </c>
      <c r="N53" s="87">
        <f t="shared" si="3"/>
        <v>1</v>
      </c>
      <c r="O53" s="63">
        <v>46</v>
      </c>
      <c r="P53" s="156">
        <v>0.97</v>
      </c>
      <c r="Q53" s="144">
        <v>12</v>
      </c>
      <c r="R53" s="144"/>
      <c r="S53" s="116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116">
        <v>164</v>
      </c>
      <c r="AB53" s="63">
        <v>867</v>
      </c>
      <c r="AC53" s="63">
        <v>6</v>
      </c>
      <c r="AD53" s="63">
        <v>39</v>
      </c>
      <c r="AE53" s="63">
        <v>52</v>
      </c>
      <c r="AF53" s="63">
        <v>28</v>
      </c>
      <c r="AG53" s="63">
        <v>197</v>
      </c>
      <c r="AH53" s="63">
        <v>0</v>
      </c>
      <c r="AI53" s="63">
        <v>8</v>
      </c>
      <c r="AJ53" s="116">
        <v>0</v>
      </c>
      <c r="AK53" s="63">
        <v>0</v>
      </c>
      <c r="AL53" s="118">
        <v>2</v>
      </c>
      <c r="AM53" s="63">
        <v>4</v>
      </c>
      <c r="AN53" s="119">
        <v>2</v>
      </c>
      <c r="AO53" s="120">
        <f t="shared" si="4"/>
        <v>142.4</v>
      </c>
      <c r="AP53" s="125">
        <f t="shared" si="0"/>
        <v>11.866666666666667</v>
      </c>
    </row>
    <row r="54" spans="1:42" x14ac:dyDescent="0.2">
      <c r="A54" s="162" t="s">
        <v>306</v>
      </c>
      <c r="B54" s="47" t="s">
        <v>121</v>
      </c>
      <c r="C54" s="47" t="s">
        <v>186</v>
      </c>
      <c r="D54" s="47">
        <v>7</v>
      </c>
      <c r="E54" s="139"/>
      <c r="F54" s="49"/>
      <c r="G54" s="63">
        <v>39</v>
      </c>
      <c r="H54" s="87">
        <f t="shared" si="1"/>
        <v>1</v>
      </c>
      <c r="I54" s="63">
        <v>40</v>
      </c>
      <c r="J54" s="63">
        <v>35</v>
      </c>
      <c r="K54" s="87">
        <f t="shared" si="2"/>
        <v>1</v>
      </c>
      <c r="L54" s="63">
        <v>36</v>
      </c>
      <c r="M54" s="63">
        <v>33</v>
      </c>
      <c r="N54" s="87">
        <f t="shared" si="3"/>
        <v>0</v>
      </c>
      <c r="O54" s="63">
        <v>33</v>
      </c>
      <c r="P54" s="156">
        <v>0.97</v>
      </c>
      <c r="Q54" s="144">
        <v>16</v>
      </c>
      <c r="R54" s="144"/>
      <c r="S54" s="116">
        <v>0</v>
      </c>
      <c r="T54" s="63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116">
        <v>6</v>
      </c>
      <c r="AB54" s="63">
        <v>14</v>
      </c>
      <c r="AC54" s="63">
        <v>0</v>
      </c>
      <c r="AD54" s="63">
        <v>1</v>
      </c>
      <c r="AE54" s="63">
        <v>130</v>
      </c>
      <c r="AF54" s="63">
        <v>92</v>
      </c>
      <c r="AG54" s="63">
        <v>1114</v>
      </c>
      <c r="AH54" s="63">
        <v>5</v>
      </c>
      <c r="AI54" s="63">
        <v>54</v>
      </c>
      <c r="AJ54" s="116">
        <v>0</v>
      </c>
      <c r="AK54" s="63">
        <v>0</v>
      </c>
      <c r="AL54" s="118">
        <v>1</v>
      </c>
      <c r="AM54" s="63">
        <v>0</v>
      </c>
      <c r="AN54" s="119">
        <v>0</v>
      </c>
      <c r="AO54" s="120">
        <f t="shared" si="4"/>
        <v>144.80000000000001</v>
      </c>
      <c r="AP54" s="125">
        <f t="shared" si="0"/>
        <v>9.0500000000000007</v>
      </c>
    </row>
    <row r="55" spans="1:42" x14ac:dyDescent="0.2">
      <c r="A55" s="162" t="s">
        <v>308</v>
      </c>
      <c r="B55" s="47" t="s">
        <v>121</v>
      </c>
      <c r="C55" s="47" t="s">
        <v>112</v>
      </c>
      <c r="D55" s="47">
        <v>11</v>
      </c>
      <c r="E55" s="139"/>
      <c r="F55" s="49"/>
      <c r="G55" s="63">
        <v>40</v>
      </c>
      <c r="H55" s="87">
        <f t="shared" si="1"/>
        <v>1</v>
      </c>
      <c r="I55" s="63">
        <v>41</v>
      </c>
      <c r="J55" s="63">
        <v>36</v>
      </c>
      <c r="K55" s="87">
        <f t="shared" si="2"/>
        <v>1</v>
      </c>
      <c r="L55" s="63">
        <v>37</v>
      </c>
      <c r="M55" s="63">
        <v>31</v>
      </c>
      <c r="N55" s="87">
        <f t="shared" si="3"/>
        <v>0</v>
      </c>
      <c r="O55" s="63">
        <v>31</v>
      </c>
      <c r="P55" s="156">
        <v>0.97</v>
      </c>
      <c r="Q55" s="144">
        <v>16</v>
      </c>
      <c r="R55" s="144"/>
      <c r="S55" s="116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116">
        <v>24</v>
      </c>
      <c r="AB55" s="63">
        <v>155</v>
      </c>
      <c r="AC55" s="63">
        <v>2</v>
      </c>
      <c r="AD55" s="63">
        <v>9</v>
      </c>
      <c r="AE55" s="63">
        <v>129</v>
      </c>
      <c r="AF55" s="63">
        <v>90</v>
      </c>
      <c r="AG55" s="63">
        <v>936</v>
      </c>
      <c r="AH55" s="63">
        <v>6</v>
      </c>
      <c r="AI55" s="63">
        <v>46</v>
      </c>
      <c r="AJ55" s="116">
        <v>0</v>
      </c>
      <c r="AK55" s="63">
        <v>0</v>
      </c>
      <c r="AL55" s="118">
        <v>0</v>
      </c>
      <c r="AM55" s="63">
        <v>2</v>
      </c>
      <c r="AN55" s="119">
        <v>1</v>
      </c>
      <c r="AO55" s="120">
        <f t="shared" si="4"/>
        <v>155.1</v>
      </c>
      <c r="AP55" s="125">
        <f t="shared" si="0"/>
        <v>9.6937499999999996</v>
      </c>
    </row>
    <row r="56" spans="1:42" x14ac:dyDescent="0.2">
      <c r="A56" s="162" t="s">
        <v>305</v>
      </c>
      <c r="B56" s="47" t="s">
        <v>121</v>
      </c>
      <c r="C56" s="47" t="s">
        <v>196</v>
      </c>
      <c r="D56" s="47">
        <v>7</v>
      </c>
      <c r="E56" s="139" t="s">
        <v>499</v>
      </c>
      <c r="F56" s="49"/>
      <c r="G56" s="63">
        <v>50</v>
      </c>
      <c r="H56" s="87">
        <f t="shared" si="1"/>
        <v>1</v>
      </c>
      <c r="I56" s="63">
        <v>51</v>
      </c>
      <c r="J56" s="63">
        <v>44</v>
      </c>
      <c r="K56" s="87">
        <f t="shared" si="2"/>
        <v>1</v>
      </c>
      <c r="L56" s="63">
        <v>45</v>
      </c>
      <c r="M56" s="63">
        <v>49</v>
      </c>
      <c r="N56" s="87">
        <f t="shared" si="3"/>
        <v>-1</v>
      </c>
      <c r="O56" s="63">
        <v>48</v>
      </c>
      <c r="P56" s="156">
        <v>0.97</v>
      </c>
      <c r="Q56" s="144">
        <v>15</v>
      </c>
      <c r="R56" s="144"/>
      <c r="S56" s="116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116">
        <v>3</v>
      </c>
      <c r="AB56" s="63">
        <v>15</v>
      </c>
      <c r="AC56" s="63">
        <v>0</v>
      </c>
      <c r="AD56" s="63">
        <v>0</v>
      </c>
      <c r="AE56" s="63">
        <v>108</v>
      </c>
      <c r="AF56" s="63">
        <v>74</v>
      </c>
      <c r="AG56" s="63">
        <v>925</v>
      </c>
      <c r="AH56" s="63">
        <v>14</v>
      </c>
      <c r="AI56" s="63">
        <v>52</v>
      </c>
      <c r="AJ56" s="116">
        <v>0</v>
      </c>
      <c r="AK56" s="63">
        <v>0</v>
      </c>
      <c r="AL56" s="118">
        <v>1</v>
      </c>
      <c r="AM56" s="63">
        <v>0</v>
      </c>
      <c r="AN56" s="119">
        <v>0</v>
      </c>
      <c r="AO56" s="120">
        <f t="shared" si="4"/>
        <v>180</v>
      </c>
      <c r="AP56" s="125">
        <f t="shared" si="0"/>
        <v>12</v>
      </c>
    </row>
    <row r="57" spans="1:42" x14ac:dyDescent="0.2">
      <c r="A57" s="162" t="s">
        <v>303</v>
      </c>
      <c r="B57" s="47" t="s">
        <v>121</v>
      </c>
      <c r="C57" s="47" t="s">
        <v>183</v>
      </c>
      <c r="D57" s="47">
        <v>9</v>
      </c>
      <c r="E57" s="139" t="s">
        <v>499</v>
      </c>
      <c r="F57" s="49"/>
      <c r="G57" s="63">
        <v>41</v>
      </c>
      <c r="H57" s="87">
        <f t="shared" si="1"/>
        <v>1</v>
      </c>
      <c r="I57" s="63">
        <v>42</v>
      </c>
      <c r="J57" s="63">
        <v>46</v>
      </c>
      <c r="K57" s="87">
        <f t="shared" si="2"/>
        <v>1</v>
      </c>
      <c r="L57" s="63">
        <v>47</v>
      </c>
      <c r="M57" s="63">
        <v>42</v>
      </c>
      <c r="N57" s="87">
        <f t="shared" si="3"/>
        <v>3</v>
      </c>
      <c r="O57" s="63">
        <v>45</v>
      </c>
      <c r="P57" s="156">
        <v>0.97</v>
      </c>
      <c r="Q57" s="144">
        <v>16</v>
      </c>
      <c r="R57" s="144"/>
      <c r="S57" s="116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116">
        <v>0</v>
      </c>
      <c r="AB57" s="63">
        <v>0</v>
      </c>
      <c r="AC57" s="63">
        <v>0</v>
      </c>
      <c r="AD57" s="63">
        <v>0</v>
      </c>
      <c r="AE57" s="63">
        <v>132</v>
      </c>
      <c r="AF57" s="63">
        <v>100</v>
      </c>
      <c r="AG57" s="63">
        <v>1054</v>
      </c>
      <c r="AH57" s="63">
        <v>10</v>
      </c>
      <c r="AI57" s="63">
        <v>57</v>
      </c>
      <c r="AJ57" s="116">
        <v>9</v>
      </c>
      <c r="AK57" s="63">
        <v>0</v>
      </c>
      <c r="AL57" s="118">
        <v>0</v>
      </c>
      <c r="AM57" s="63">
        <v>1</v>
      </c>
      <c r="AN57" s="119">
        <v>0</v>
      </c>
      <c r="AO57" s="120">
        <f t="shared" si="4"/>
        <v>165.4</v>
      </c>
      <c r="AP57" s="125">
        <f t="shared" si="0"/>
        <v>10.3375</v>
      </c>
    </row>
    <row r="58" spans="1:42" x14ac:dyDescent="0.2">
      <c r="A58" s="162" t="s">
        <v>218</v>
      </c>
      <c r="B58" s="47" t="s">
        <v>118</v>
      </c>
      <c r="C58" s="47" t="s">
        <v>235</v>
      </c>
      <c r="D58" s="47">
        <v>8</v>
      </c>
      <c r="E58" s="139"/>
      <c r="F58" s="49"/>
      <c r="G58" s="63">
        <v>44</v>
      </c>
      <c r="H58" s="87">
        <f t="shared" si="1"/>
        <v>0</v>
      </c>
      <c r="I58" s="63">
        <v>44</v>
      </c>
      <c r="J58" s="63">
        <v>41</v>
      </c>
      <c r="K58" s="87">
        <f t="shared" si="2"/>
        <v>3</v>
      </c>
      <c r="L58" s="63">
        <v>44</v>
      </c>
      <c r="M58" s="63">
        <v>47</v>
      </c>
      <c r="N58" s="87">
        <f t="shared" si="3"/>
        <v>3</v>
      </c>
      <c r="O58" s="63">
        <v>50</v>
      </c>
      <c r="P58" s="156">
        <v>0.97</v>
      </c>
      <c r="Q58" s="144">
        <v>15</v>
      </c>
      <c r="R58" s="144"/>
      <c r="S58" s="116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116">
        <v>273</v>
      </c>
      <c r="AB58" s="63">
        <v>1065</v>
      </c>
      <c r="AC58" s="63">
        <v>12</v>
      </c>
      <c r="AD58" s="63">
        <v>61</v>
      </c>
      <c r="AE58" s="63">
        <v>45</v>
      </c>
      <c r="AF58" s="63">
        <v>33</v>
      </c>
      <c r="AG58" s="63">
        <v>238</v>
      </c>
      <c r="AH58" s="63">
        <v>0</v>
      </c>
      <c r="AI58" s="63">
        <v>9</v>
      </c>
      <c r="AJ58" s="116">
        <v>0</v>
      </c>
      <c r="AK58" s="63">
        <v>0</v>
      </c>
      <c r="AL58" s="118">
        <v>0</v>
      </c>
      <c r="AM58" s="63">
        <v>2</v>
      </c>
      <c r="AN58" s="119">
        <v>2</v>
      </c>
      <c r="AO58" s="120">
        <f t="shared" si="4"/>
        <v>198.3</v>
      </c>
      <c r="AP58" s="125">
        <f t="shared" si="0"/>
        <v>13.22</v>
      </c>
    </row>
    <row r="59" spans="1:42" x14ac:dyDescent="0.2">
      <c r="A59" s="162" t="s">
        <v>311</v>
      </c>
      <c r="B59" s="47" t="s">
        <v>118</v>
      </c>
      <c r="C59" s="47" t="s">
        <v>112</v>
      </c>
      <c r="D59" s="47">
        <v>11</v>
      </c>
      <c r="E59" s="139" t="s">
        <v>499</v>
      </c>
      <c r="F59" s="49"/>
      <c r="G59" s="63">
        <v>53</v>
      </c>
      <c r="H59" s="87">
        <f t="shared" si="1"/>
        <v>-15</v>
      </c>
      <c r="I59" s="63">
        <v>38</v>
      </c>
      <c r="J59" s="63">
        <v>51</v>
      </c>
      <c r="K59" s="87">
        <f t="shared" si="2"/>
        <v>0</v>
      </c>
      <c r="L59" s="63">
        <v>51</v>
      </c>
      <c r="M59" s="63">
        <v>56</v>
      </c>
      <c r="N59" s="87">
        <f t="shared" si="3"/>
        <v>2</v>
      </c>
      <c r="O59" s="63">
        <v>58</v>
      </c>
      <c r="P59" s="156">
        <v>0.96</v>
      </c>
      <c r="Q59" s="144">
        <v>15</v>
      </c>
      <c r="R59" s="144"/>
      <c r="S59" s="116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116">
        <v>138</v>
      </c>
      <c r="AB59" s="63">
        <v>624</v>
      </c>
      <c r="AC59" s="63">
        <v>5</v>
      </c>
      <c r="AD59" s="63">
        <v>40</v>
      </c>
      <c r="AE59" s="63">
        <v>24</v>
      </c>
      <c r="AF59" s="63">
        <v>16</v>
      </c>
      <c r="AG59" s="63">
        <v>159</v>
      </c>
      <c r="AH59" s="63">
        <v>1</v>
      </c>
      <c r="AI59" s="63">
        <v>8</v>
      </c>
      <c r="AJ59" s="116">
        <v>0</v>
      </c>
      <c r="AK59" s="63">
        <v>0</v>
      </c>
      <c r="AL59" s="118">
        <v>0</v>
      </c>
      <c r="AM59" s="63">
        <v>0</v>
      </c>
      <c r="AN59" s="119">
        <v>0</v>
      </c>
      <c r="AO59" s="120">
        <f t="shared" si="4"/>
        <v>114.30000000000001</v>
      </c>
      <c r="AP59" s="125">
        <f t="shared" si="0"/>
        <v>7.620000000000001</v>
      </c>
    </row>
    <row r="60" spans="1:42" x14ac:dyDescent="0.2">
      <c r="A60" s="162" t="s">
        <v>309</v>
      </c>
      <c r="B60" s="47" t="s">
        <v>118</v>
      </c>
      <c r="C60" s="47" t="s">
        <v>185</v>
      </c>
      <c r="D60" s="47">
        <v>9</v>
      </c>
      <c r="E60" s="139" t="s">
        <v>499</v>
      </c>
      <c r="F60" s="49"/>
      <c r="G60" s="63">
        <v>45</v>
      </c>
      <c r="H60" s="87">
        <f t="shared" si="1"/>
        <v>-2</v>
      </c>
      <c r="I60" s="63">
        <v>43</v>
      </c>
      <c r="J60" s="63">
        <v>42</v>
      </c>
      <c r="K60" s="87">
        <f t="shared" si="2"/>
        <v>-1</v>
      </c>
      <c r="L60" s="63">
        <v>41</v>
      </c>
      <c r="M60" s="63">
        <v>32</v>
      </c>
      <c r="N60" s="87">
        <f t="shared" si="3"/>
        <v>0</v>
      </c>
      <c r="O60" s="63">
        <v>32</v>
      </c>
      <c r="P60" s="156">
        <v>0.96</v>
      </c>
      <c r="Q60" s="144">
        <v>13</v>
      </c>
      <c r="R60" s="144"/>
      <c r="S60" s="116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116">
        <v>114</v>
      </c>
      <c r="AB60" s="63">
        <v>521</v>
      </c>
      <c r="AC60" s="63">
        <v>8</v>
      </c>
      <c r="AD60" s="63">
        <v>31</v>
      </c>
      <c r="AE60" s="63">
        <v>57</v>
      </c>
      <c r="AF60" s="63">
        <v>46</v>
      </c>
      <c r="AG60" s="63">
        <v>357</v>
      </c>
      <c r="AH60" s="63">
        <v>2</v>
      </c>
      <c r="AI60" s="63">
        <v>15</v>
      </c>
      <c r="AJ60" s="116">
        <v>0</v>
      </c>
      <c r="AK60" s="63">
        <v>0</v>
      </c>
      <c r="AL60" s="118">
        <v>0</v>
      </c>
      <c r="AM60" s="63">
        <v>3</v>
      </c>
      <c r="AN60" s="119">
        <v>2</v>
      </c>
      <c r="AO60" s="120">
        <f t="shared" si="4"/>
        <v>143.80000000000001</v>
      </c>
      <c r="AP60" s="125">
        <f t="shared" si="0"/>
        <v>11.061538461538463</v>
      </c>
    </row>
    <row r="61" spans="1:42" x14ac:dyDescent="0.2">
      <c r="A61" s="162" t="s">
        <v>307</v>
      </c>
      <c r="B61" s="47" t="s">
        <v>121</v>
      </c>
      <c r="C61" s="47" t="s">
        <v>187</v>
      </c>
      <c r="D61" s="47">
        <v>13</v>
      </c>
      <c r="E61" s="139"/>
      <c r="F61" s="49"/>
      <c r="G61" s="63">
        <v>43</v>
      </c>
      <c r="H61" s="87">
        <f t="shared" si="1"/>
        <v>2</v>
      </c>
      <c r="I61" s="63">
        <v>45</v>
      </c>
      <c r="J61" s="63">
        <v>39</v>
      </c>
      <c r="K61" s="87">
        <f t="shared" si="2"/>
        <v>0</v>
      </c>
      <c r="L61" s="63">
        <v>39</v>
      </c>
      <c r="M61" s="63">
        <v>40</v>
      </c>
      <c r="N61" s="87">
        <f t="shared" si="3"/>
        <v>0</v>
      </c>
      <c r="O61" s="63">
        <v>40</v>
      </c>
      <c r="P61" s="156">
        <v>0.96</v>
      </c>
      <c r="Q61" s="144">
        <v>15</v>
      </c>
      <c r="R61" s="144"/>
      <c r="S61" s="116">
        <v>0</v>
      </c>
      <c r="T61" s="63">
        <v>1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116">
        <v>2</v>
      </c>
      <c r="AB61" s="63">
        <v>22</v>
      </c>
      <c r="AC61" s="63">
        <v>0</v>
      </c>
      <c r="AD61" s="63">
        <v>1</v>
      </c>
      <c r="AE61" s="63">
        <v>118</v>
      </c>
      <c r="AF61" s="63">
        <v>66</v>
      </c>
      <c r="AG61" s="63">
        <v>1193</v>
      </c>
      <c r="AH61" s="63">
        <v>4</v>
      </c>
      <c r="AI61" s="63">
        <v>53</v>
      </c>
      <c r="AJ61" s="116">
        <v>0</v>
      </c>
      <c r="AK61" s="63">
        <v>0</v>
      </c>
      <c r="AL61" s="118">
        <v>0</v>
      </c>
      <c r="AM61" s="63">
        <v>0</v>
      </c>
      <c r="AN61" s="119">
        <v>0</v>
      </c>
      <c r="AO61" s="120">
        <f t="shared" si="4"/>
        <v>145.5</v>
      </c>
      <c r="AP61" s="125">
        <f t="shared" si="0"/>
        <v>9.6999999999999993</v>
      </c>
    </row>
    <row r="62" spans="1:42" x14ac:dyDescent="0.2">
      <c r="A62" s="162" t="s">
        <v>310</v>
      </c>
      <c r="B62" s="47" t="s">
        <v>118</v>
      </c>
      <c r="C62" s="47" t="s">
        <v>200</v>
      </c>
      <c r="D62" s="47">
        <v>13</v>
      </c>
      <c r="E62" s="139"/>
      <c r="F62" s="49"/>
      <c r="G62" s="63">
        <v>61</v>
      </c>
      <c r="H62" s="87">
        <f t="shared" si="1"/>
        <v>-1</v>
      </c>
      <c r="I62" s="63">
        <v>60</v>
      </c>
      <c r="J62" s="63">
        <v>63</v>
      </c>
      <c r="K62" s="87">
        <f t="shared" si="2"/>
        <v>-2</v>
      </c>
      <c r="L62" s="63">
        <v>61</v>
      </c>
      <c r="M62" s="63">
        <v>57</v>
      </c>
      <c r="N62" s="87">
        <f t="shared" si="3"/>
        <v>0</v>
      </c>
      <c r="O62" s="63">
        <v>57</v>
      </c>
      <c r="P62" s="156">
        <v>0.95</v>
      </c>
      <c r="Q62" s="144">
        <v>16</v>
      </c>
      <c r="R62" s="144"/>
      <c r="S62" s="116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116">
        <v>198</v>
      </c>
      <c r="AB62" s="63">
        <v>841</v>
      </c>
      <c r="AC62" s="63">
        <v>6</v>
      </c>
      <c r="AD62" s="63">
        <v>44</v>
      </c>
      <c r="AE62" s="63">
        <v>51</v>
      </c>
      <c r="AF62" s="63">
        <v>38</v>
      </c>
      <c r="AG62" s="63">
        <v>304</v>
      </c>
      <c r="AH62" s="63">
        <v>5</v>
      </c>
      <c r="AI62" s="63">
        <v>19</v>
      </c>
      <c r="AJ62" s="116">
        <v>0</v>
      </c>
      <c r="AK62" s="63">
        <v>0</v>
      </c>
      <c r="AL62" s="118">
        <v>0</v>
      </c>
      <c r="AM62" s="63">
        <v>2</v>
      </c>
      <c r="AN62" s="119">
        <v>0</v>
      </c>
      <c r="AO62" s="120">
        <f t="shared" si="4"/>
        <v>180.5</v>
      </c>
      <c r="AP62" s="125">
        <f t="shared" si="0"/>
        <v>11.28125</v>
      </c>
    </row>
    <row r="63" spans="1:42" x14ac:dyDescent="0.2">
      <c r="A63" s="162" t="s">
        <v>241</v>
      </c>
      <c r="B63" s="47" t="s">
        <v>121</v>
      </c>
      <c r="C63" s="47" t="s">
        <v>11</v>
      </c>
      <c r="D63" s="47">
        <v>6</v>
      </c>
      <c r="E63" s="139" t="s">
        <v>499</v>
      </c>
      <c r="F63" s="49"/>
      <c r="G63" s="63">
        <v>46</v>
      </c>
      <c r="H63" s="87">
        <f t="shared" si="1"/>
        <v>1</v>
      </c>
      <c r="I63" s="63">
        <v>47</v>
      </c>
      <c r="J63" s="63">
        <v>49</v>
      </c>
      <c r="K63" s="87">
        <f t="shared" si="2"/>
        <v>0</v>
      </c>
      <c r="L63" s="63">
        <v>49</v>
      </c>
      <c r="M63" s="63">
        <v>55</v>
      </c>
      <c r="N63" s="87">
        <f t="shared" si="3"/>
        <v>1</v>
      </c>
      <c r="O63" s="63">
        <v>56</v>
      </c>
      <c r="P63" s="156">
        <v>0.95</v>
      </c>
      <c r="Q63" s="144">
        <v>12</v>
      </c>
      <c r="R63" s="144"/>
      <c r="S63" s="116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116">
        <v>6</v>
      </c>
      <c r="AB63" s="63">
        <v>77</v>
      </c>
      <c r="AC63" s="63">
        <v>2</v>
      </c>
      <c r="AD63" s="63">
        <v>3</v>
      </c>
      <c r="AE63" s="63">
        <v>96</v>
      </c>
      <c r="AF63" s="63">
        <v>60</v>
      </c>
      <c r="AG63" s="63">
        <v>748</v>
      </c>
      <c r="AH63" s="63">
        <v>5</v>
      </c>
      <c r="AI63" s="63">
        <v>43</v>
      </c>
      <c r="AJ63" s="116">
        <v>26</v>
      </c>
      <c r="AK63" s="63">
        <v>0</v>
      </c>
      <c r="AL63" s="118">
        <v>0</v>
      </c>
      <c r="AM63" s="63">
        <v>0</v>
      </c>
      <c r="AN63" s="119">
        <v>0</v>
      </c>
      <c r="AO63" s="120">
        <f t="shared" si="4"/>
        <v>124.5</v>
      </c>
      <c r="AP63" s="125">
        <f t="shared" si="0"/>
        <v>10.375</v>
      </c>
    </row>
    <row r="64" spans="1:42" x14ac:dyDescent="0.2">
      <c r="A64" s="162" t="s">
        <v>319</v>
      </c>
      <c r="B64" s="47" t="s">
        <v>127</v>
      </c>
      <c r="C64" s="47" t="s">
        <v>188</v>
      </c>
      <c r="D64" s="47">
        <v>13</v>
      </c>
      <c r="E64" s="139" t="s">
        <v>501</v>
      </c>
      <c r="F64" s="49"/>
      <c r="G64" s="63">
        <v>91</v>
      </c>
      <c r="H64" s="87">
        <f t="shared" si="1"/>
        <v>5</v>
      </c>
      <c r="I64" s="63">
        <v>96</v>
      </c>
      <c r="J64" s="63">
        <v>85</v>
      </c>
      <c r="K64" s="87">
        <f t="shared" si="2"/>
        <v>0</v>
      </c>
      <c r="L64" s="63">
        <v>85</v>
      </c>
      <c r="M64" s="63">
        <v>83</v>
      </c>
      <c r="N64" s="87">
        <f t="shared" si="3"/>
        <v>0</v>
      </c>
      <c r="O64" s="63">
        <v>83</v>
      </c>
      <c r="P64" s="156">
        <v>0.95</v>
      </c>
      <c r="Q64" s="144">
        <v>16</v>
      </c>
      <c r="R64" s="144"/>
      <c r="S64" s="116">
        <v>315</v>
      </c>
      <c r="T64" s="63">
        <v>166</v>
      </c>
      <c r="U64" s="63">
        <v>3819</v>
      </c>
      <c r="V64" s="63">
        <v>33</v>
      </c>
      <c r="W64" s="63">
        <v>7</v>
      </c>
      <c r="X64" s="63">
        <v>0</v>
      </c>
      <c r="Y64" s="63">
        <v>24</v>
      </c>
      <c r="Z64" s="63">
        <v>202</v>
      </c>
      <c r="AA64" s="116">
        <v>43</v>
      </c>
      <c r="AB64" s="63">
        <v>266</v>
      </c>
      <c r="AC64" s="63">
        <v>7</v>
      </c>
      <c r="AD64" s="63">
        <v>22</v>
      </c>
      <c r="AE64" s="63">
        <v>1</v>
      </c>
      <c r="AF64" s="63">
        <v>1</v>
      </c>
      <c r="AG64" s="63">
        <v>0</v>
      </c>
      <c r="AH64" s="63">
        <v>0</v>
      </c>
      <c r="AI64" s="63">
        <v>0</v>
      </c>
      <c r="AJ64" s="116">
        <v>0</v>
      </c>
      <c r="AK64" s="63">
        <v>0</v>
      </c>
      <c r="AL64" s="118">
        <v>3</v>
      </c>
      <c r="AM64" s="63">
        <v>6</v>
      </c>
      <c r="AN64" s="119">
        <v>1</v>
      </c>
      <c r="AO64" s="120">
        <f t="shared" si="4"/>
        <v>350.36</v>
      </c>
      <c r="AP64" s="125">
        <f t="shared" si="0"/>
        <v>21.897500000000001</v>
      </c>
    </row>
    <row r="65" spans="1:42" x14ac:dyDescent="0.2">
      <c r="A65" s="162" t="s">
        <v>313</v>
      </c>
      <c r="B65" s="47" t="s">
        <v>121</v>
      </c>
      <c r="C65" s="47" t="s">
        <v>195</v>
      </c>
      <c r="D65" s="47">
        <v>7</v>
      </c>
      <c r="E65" s="139"/>
      <c r="F65" s="49"/>
      <c r="G65" s="63">
        <v>59</v>
      </c>
      <c r="H65" s="87">
        <f t="shared" si="1"/>
        <v>-1</v>
      </c>
      <c r="I65" s="63">
        <v>58</v>
      </c>
      <c r="J65" s="63">
        <v>52</v>
      </c>
      <c r="K65" s="87">
        <f t="shared" si="2"/>
        <v>2</v>
      </c>
      <c r="L65" s="63">
        <v>54</v>
      </c>
      <c r="M65" s="63">
        <v>43</v>
      </c>
      <c r="N65" s="87">
        <f t="shared" si="3"/>
        <v>-2</v>
      </c>
      <c r="O65" s="63">
        <v>41</v>
      </c>
      <c r="P65" s="156">
        <v>0.95</v>
      </c>
      <c r="Q65" s="144">
        <v>15</v>
      </c>
      <c r="R65" s="144"/>
      <c r="S65" s="116">
        <v>0</v>
      </c>
      <c r="T65" s="63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116">
        <v>3</v>
      </c>
      <c r="AB65" s="63">
        <v>15</v>
      </c>
      <c r="AC65" s="63">
        <v>0</v>
      </c>
      <c r="AD65" s="63">
        <v>0</v>
      </c>
      <c r="AE65" s="63">
        <v>144</v>
      </c>
      <c r="AF65" s="63">
        <v>88</v>
      </c>
      <c r="AG65" s="63">
        <v>923</v>
      </c>
      <c r="AH65" s="63">
        <v>7</v>
      </c>
      <c r="AI65" s="63">
        <v>45</v>
      </c>
      <c r="AJ65" s="116">
        <v>82</v>
      </c>
      <c r="AK65" s="63">
        <v>0</v>
      </c>
      <c r="AL65" s="118">
        <v>0</v>
      </c>
      <c r="AM65" s="63">
        <v>1</v>
      </c>
      <c r="AN65" s="119">
        <v>1</v>
      </c>
      <c r="AO65" s="120">
        <f t="shared" si="4"/>
        <v>133.80000000000001</v>
      </c>
      <c r="AP65" s="125">
        <f t="shared" si="0"/>
        <v>8.92</v>
      </c>
    </row>
    <row r="66" spans="1:42" x14ac:dyDescent="0.2">
      <c r="A66" s="162" t="s">
        <v>312</v>
      </c>
      <c r="B66" s="47" t="s">
        <v>129</v>
      </c>
      <c r="C66" s="47" t="s">
        <v>112</v>
      </c>
      <c r="D66" s="47">
        <v>11</v>
      </c>
      <c r="E66" s="139"/>
      <c r="F66" s="49"/>
      <c r="G66" s="63">
        <v>78</v>
      </c>
      <c r="H66" s="87">
        <f t="shared" si="1"/>
        <v>-1</v>
      </c>
      <c r="I66" s="63">
        <v>77</v>
      </c>
      <c r="J66" s="63">
        <v>99</v>
      </c>
      <c r="K66" s="87">
        <f t="shared" si="2"/>
        <v>3</v>
      </c>
      <c r="L66" s="63">
        <v>102</v>
      </c>
      <c r="M66" s="63">
        <v>100</v>
      </c>
      <c r="N66" s="87">
        <f t="shared" si="3"/>
        <v>3</v>
      </c>
      <c r="O66" s="63">
        <v>103</v>
      </c>
      <c r="P66" s="156">
        <v>0.95</v>
      </c>
      <c r="Q66" s="144">
        <v>15</v>
      </c>
      <c r="R66" s="144"/>
      <c r="S66" s="116">
        <v>0</v>
      </c>
      <c r="T66" s="63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116">
        <v>1</v>
      </c>
      <c r="AB66" s="63">
        <v>1</v>
      </c>
      <c r="AC66" s="63">
        <v>0</v>
      </c>
      <c r="AD66" s="63">
        <v>0</v>
      </c>
      <c r="AE66" s="63">
        <v>60</v>
      </c>
      <c r="AF66" s="63">
        <v>44</v>
      </c>
      <c r="AG66" s="63">
        <v>521</v>
      </c>
      <c r="AH66" s="63">
        <v>5</v>
      </c>
      <c r="AI66" s="63">
        <v>27</v>
      </c>
      <c r="AJ66" s="116">
        <v>0</v>
      </c>
      <c r="AK66" s="63">
        <v>0</v>
      </c>
      <c r="AL66" s="118">
        <v>1</v>
      </c>
      <c r="AM66" s="63">
        <v>0</v>
      </c>
      <c r="AN66" s="119">
        <v>0</v>
      </c>
      <c r="AO66" s="120">
        <f t="shared" si="4"/>
        <v>84.2</v>
      </c>
      <c r="AP66" s="125">
        <f t="shared" si="0"/>
        <v>5.6133333333333333</v>
      </c>
    </row>
    <row r="67" spans="1:42" x14ac:dyDescent="0.2">
      <c r="A67" s="162" t="s">
        <v>315</v>
      </c>
      <c r="B67" s="47" t="s">
        <v>129</v>
      </c>
      <c r="C67" s="47" t="s">
        <v>201</v>
      </c>
      <c r="D67" s="47">
        <v>11</v>
      </c>
      <c r="E67" s="139" t="s">
        <v>499</v>
      </c>
      <c r="F67" s="49"/>
      <c r="G67" s="63">
        <v>97</v>
      </c>
      <c r="H67" s="87">
        <f t="shared" si="1"/>
        <v>0</v>
      </c>
      <c r="I67" s="63">
        <v>97</v>
      </c>
      <c r="J67" s="63">
        <v>81</v>
      </c>
      <c r="K67" s="87">
        <f t="shared" si="2"/>
        <v>1</v>
      </c>
      <c r="L67" s="63">
        <v>82</v>
      </c>
      <c r="M67" s="63">
        <v>79</v>
      </c>
      <c r="N67" s="87">
        <f t="shared" si="3"/>
        <v>-3</v>
      </c>
      <c r="O67" s="63">
        <v>76</v>
      </c>
      <c r="P67" s="156">
        <v>0.94</v>
      </c>
      <c r="Q67" s="144">
        <v>15</v>
      </c>
      <c r="R67" s="144"/>
      <c r="S67" s="116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116">
        <v>0</v>
      </c>
      <c r="AB67" s="63">
        <v>0</v>
      </c>
      <c r="AC67" s="63">
        <v>0</v>
      </c>
      <c r="AD67" s="63">
        <v>0</v>
      </c>
      <c r="AE67" s="63">
        <v>93</v>
      </c>
      <c r="AF67" s="63">
        <v>62</v>
      </c>
      <c r="AG67" s="63">
        <v>673</v>
      </c>
      <c r="AH67" s="63">
        <v>3</v>
      </c>
      <c r="AI67" s="63">
        <v>34</v>
      </c>
      <c r="AJ67" s="116">
        <v>0</v>
      </c>
      <c r="AK67" s="63">
        <v>0</v>
      </c>
      <c r="AL67" s="118">
        <v>1</v>
      </c>
      <c r="AM67" s="63">
        <v>0</v>
      </c>
      <c r="AN67" s="119">
        <v>0</v>
      </c>
      <c r="AO67" s="120">
        <f t="shared" si="4"/>
        <v>87.3</v>
      </c>
      <c r="AP67" s="125">
        <f t="shared" si="0"/>
        <v>5.8199999999999994</v>
      </c>
    </row>
    <row r="68" spans="1:42" x14ac:dyDescent="0.2">
      <c r="A68" s="162" t="s">
        <v>314</v>
      </c>
      <c r="B68" s="47" t="s">
        <v>127</v>
      </c>
      <c r="C68" s="47" t="s">
        <v>112</v>
      </c>
      <c r="D68" s="47">
        <v>11</v>
      </c>
      <c r="E68" s="139"/>
      <c r="F68" s="49"/>
      <c r="G68" s="63">
        <v>96</v>
      </c>
      <c r="H68" s="87">
        <f t="shared" si="1"/>
        <v>2</v>
      </c>
      <c r="I68" s="63">
        <v>98</v>
      </c>
      <c r="J68" s="63">
        <v>94</v>
      </c>
      <c r="K68" s="87">
        <f t="shared" si="2"/>
        <v>1</v>
      </c>
      <c r="L68" s="63">
        <v>95</v>
      </c>
      <c r="M68" s="63">
        <v>93</v>
      </c>
      <c r="N68" s="87">
        <f t="shared" si="3"/>
        <v>3</v>
      </c>
      <c r="O68" s="63">
        <v>96</v>
      </c>
      <c r="P68" s="156">
        <v>0.94</v>
      </c>
      <c r="Q68" s="144">
        <v>16</v>
      </c>
      <c r="R68" s="144"/>
      <c r="S68" s="116">
        <v>339</v>
      </c>
      <c r="T68" s="63">
        <v>189</v>
      </c>
      <c r="U68" s="63">
        <v>4084</v>
      </c>
      <c r="V68" s="63">
        <v>26</v>
      </c>
      <c r="W68" s="63">
        <v>10</v>
      </c>
      <c r="X68" s="63">
        <v>3</v>
      </c>
      <c r="Y68" s="63">
        <v>38</v>
      </c>
      <c r="Z68" s="63">
        <v>205</v>
      </c>
      <c r="AA68" s="116">
        <v>29</v>
      </c>
      <c r="AB68" s="63">
        <v>112</v>
      </c>
      <c r="AC68" s="63">
        <v>0</v>
      </c>
      <c r="AD68" s="63">
        <v>12</v>
      </c>
      <c r="AE68" s="63">
        <v>1</v>
      </c>
      <c r="AF68" s="63">
        <v>0</v>
      </c>
      <c r="AG68" s="63">
        <v>0</v>
      </c>
      <c r="AH68" s="63">
        <v>0</v>
      </c>
      <c r="AI68" s="63">
        <v>0</v>
      </c>
      <c r="AJ68" s="116">
        <v>0</v>
      </c>
      <c r="AK68" s="63">
        <v>0</v>
      </c>
      <c r="AL68" s="118">
        <v>2</v>
      </c>
      <c r="AM68" s="63">
        <v>2</v>
      </c>
      <c r="AN68" s="119">
        <v>1</v>
      </c>
      <c r="AO68" s="120">
        <f t="shared" si="4"/>
        <v>270.56</v>
      </c>
      <c r="AP68" s="125">
        <f t="shared" si="0"/>
        <v>16.91</v>
      </c>
    </row>
    <row r="69" spans="1:42" x14ac:dyDescent="0.2">
      <c r="A69" s="162" t="s">
        <v>318</v>
      </c>
      <c r="B69" s="47" t="s">
        <v>127</v>
      </c>
      <c r="C69" s="47" t="s">
        <v>194</v>
      </c>
      <c r="D69" s="47">
        <v>14</v>
      </c>
      <c r="E69" s="139"/>
      <c r="F69" s="49"/>
      <c r="G69" s="63">
        <v>80</v>
      </c>
      <c r="H69" s="87">
        <f t="shared" si="1"/>
        <v>4</v>
      </c>
      <c r="I69" s="63">
        <v>84</v>
      </c>
      <c r="J69" s="63">
        <v>89</v>
      </c>
      <c r="K69" s="87">
        <f t="shared" si="2"/>
        <v>0</v>
      </c>
      <c r="L69" s="63">
        <v>89</v>
      </c>
      <c r="M69" s="63">
        <v>90</v>
      </c>
      <c r="N69" s="87">
        <f t="shared" si="3"/>
        <v>-2</v>
      </c>
      <c r="O69" s="63">
        <v>88</v>
      </c>
      <c r="P69" s="156">
        <v>0.94</v>
      </c>
      <c r="Q69" s="144">
        <v>15</v>
      </c>
      <c r="R69" s="144"/>
      <c r="S69" s="116">
        <v>77</v>
      </c>
      <c r="T69" s="63">
        <v>71</v>
      </c>
      <c r="U69" s="63">
        <v>1061</v>
      </c>
      <c r="V69" s="63">
        <v>6</v>
      </c>
      <c r="W69" s="63">
        <v>4</v>
      </c>
      <c r="X69" s="63">
        <v>0</v>
      </c>
      <c r="Y69" s="63">
        <v>13</v>
      </c>
      <c r="Z69" s="63">
        <v>45</v>
      </c>
      <c r="AA69" s="116">
        <v>63</v>
      </c>
      <c r="AB69" s="63">
        <v>354</v>
      </c>
      <c r="AC69" s="63">
        <v>3</v>
      </c>
      <c r="AD69" s="63">
        <v>25</v>
      </c>
      <c r="AE69" s="63">
        <v>1</v>
      </c>
      <c r="AF69" s="63">
        <v>1</v>
      </c>
      <c r="AG69" s="63">
        <v>3</v>
      </c>
      <c r="AH69" s="63">
        <v>0</v>
      </c>
      <c r="AI69" s="63">
        <v>0</v>
      </c>
      <c r="AJ69" s="116">
        <v>0</v>
      </c>
      <c r="AK69" s="63">
        <v>0</v>
      </c>
      <c r="AL69" s="118">
        <v>0</v>
      </c>
      <c r="AM69" s="63">
        <v>9</v>
      </c>
      <c r="AN69" s="119">
        <v>2</v>
      </c>
      <c r="AO69" s="120">
        <f t="shared" si="4"/>
        <v>112.14</v>
      </c>
      <c r="AP69" s="125">
        <f t="shared" ref="AP69:AP132" si="5">IFERROR($AO69/$Q69,"-")</f>
        <v>7.476</v>
      </c>
    </row>
    <row r="70" spans="1:42" x14ac:dyDescent="0.2">
      <c r="A70" s="162" t="s">
        <v>215</v>
      </c>
      <c r="B70" s="47" t="s">
        <v>129</v>
      </c>
      <c r="C70" s="47" t="s">
        <v>15</v>
      </c>
      <c r="D70" s="47">
        <v>13</v>
      </c>
      <c r="E70" s="139"/>
      <c r="F70" s="49"/>
      <c r="G70" s="63">
        <v>87</v>
      </c>
      <c r="H70" s="87">
        <f t="shared" ref="H70:H133" si="6">I70-G70</f>
        <v>6</v>
      </c>
      <c r="I70" s="63">
        <v>93</v>
      </c>
      <c r="J70" s="63">
        <v>91</v>
      </c>
      <c r="K70" s="87">
        <f t="shared" ref="K70:K133" si="7">L70-J70</f>
        <v>-3</v>
      </c>
      <c r="L70" s="63">
        <v>88</v>
      </c>
      <c r="M70" s="63">
        <v>96</v>
      </c>
      <c r="N70" s="87">
        <f t="shared" ref="N70:N133" si="8">O70-M70</f>
        <v>2</v>
      </c>
      <c r="O70" s="63">
        <v>98</v>
      </c>
      <c r="P70" s="156">
        <v>0.94</v>
      </c>
      <c r="Q70" s="144">
        <v>16</v>
      </c>
      <c r="R70" s="144"/>
      <c r="S70" s="116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116">
        <v>0</v>
      </c>
      <c r="AB70" s="63">
        <v>0</v>
      </c>
      <c r="AC70" s="63">
        <v>0</v>
      </c>
      <c r="AD70" s="63">
        <v>0</v>
      </c>
      <c r="AE70" s="63">
        <v>59</v>
      </c>
      <c r="AF70" s="63">
        <v>52</v>
      </c>
      <c r="AG70" s="63">
        <v>586</v>
      </c>
      <c r="AH70" s="63">
        <v>11</v>
      </c>
      <c r="AI70" s="63">
        <v>33</v>
      </c>
      <c r="AJ70" s="116">
        <v>0</v>
      </c>
      <c r="AK70" s="63">
        <v>0</v>
      </c>
      <c r="AL70" s="118">
        <v>0</v>
      </c>
      <c r="AM70" s="63">
        <v>0</v>
      </c>
      <c r="AN70" s="119">
        <v>0</v>
      </c>
      <c r="AO70" s="120">
        <f t="shared" ref="AO70:AO133" si="9">IFERROR($S70*$S$2+$T70*$T$2+IF($U$2=0,0,$U70/$U$2)+$V70*$V$2+$W70*$W$2+$X70*$X$2+$Y70*$Y$2+$AA70*$AA$2+IF($AB$2=0,0,$AB70/$AB$2)+$AC$2*$AC70+$AF70*$AF$2+IF($AG$2=0,0,$AG70/$AG$2)+$AH70*$AH$2+IF($AJ$2=0,0,$AJ70/$AJ$2)+$AK70*$AK$2+$AL70*$AL$2+$AM70*$AM$2+$AN70*$AN$2,0)</f>
        <v>124.6</v>
      </c>
      <c r="AP70" s="125">
        <f t="shared" si="5"/>
        <v>7.7874999999999996</v>
      </c>
    </row>
    <row r="71" spans="1:42" x14ac:dyDescent="0.2">
      <c r="A71" s="162" t="s">
        <v>320</v>
      </c>
      <c r="B71" s="47" t="s">
        <v>118</v>
      </c>
      <c r="C71" s="47" t="s">
        <v>198</v>
      </c>
      <c r="D71" s="47">
        <v>14</v>
      </c>
      <c r="E71" s="139"/>
      <c r="F71" s="49"/>
      <c r="G71" s="63">
        <v>62</v>
      </c>
      <c r="H71" s="87">
        <f t="shared" si="6"/>
        <v>0</v>
      </c>
      <c r="I71" s="63">
        <v>62</v>
      </c>
      <c r="J71" s="63">
        <v>64</v>
      </c>
      <c r="K71" s="87">
        <f t="shared" si="7"/>
        <v>-1</v>
      </c>
      <c r="L71" s="63">
        <v>63</v>
      </c>
      <c r="M71" s="63">
        <v>58</v>
      </c>
      <c r="N71" s="87">
        <f t="shared" si="8"/>
        <v>1</v>
      </c>
      <c r="O71" s="63">
        <v>59</v>
      </c>
      <c r="P71" s="156">
        <v>0.94</v>
      </c>
      <c r="Q71" s="144">
        <v>10</v>
      </c>
      <c r="R71" s="144"/>
      <c r="S71" s="116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116">
        <v>142</v>
      </c>
      <c r="AB71" s="63">
        <v>584</v>
      </c>
      <c r="AC71" s="63">
        <v>3</v>
      </c>
      <c r="AD71" s="63">
        <v>27</v>
      </c>
      <c r="AE71" s="63">
        <v>47</v>
      </c>
      <c r="AF71" s="63">
        <v>41</v>
      </c>
      <c r="AG71" s="63">
        <v>388</v>
      </c>
      <c r="AH71" s="63">
        <v>2</v>
      </c>
      <c r="AI71" s="63">
        <v>12</v>
      </c>
      <c r="AJ71" s="116">
        <v>0</v>
      </c>
      <c r="AK71" s="63">
        <v>0</v>
      </c>
      <c r="AL71" s="118">
        <v>0</v>
      </c>
      <c r="AM71" s="63">
        <v>2</v>
      </c>
      <c r="AN71" s="119">
        <v>2</v>
      </c>
      <c r="AO71" s="120">
        <f t="shared" si="9"/>
        <v>123.2</v>
      </c>
      <c r="AP71" s="125">
        <f t="shared" si="5"/>
        <v>12.32</v>
      </c>
    </row>
    <row r="72" spans="1:42" x14ac:dyDescent="0.2">
      <c r="A72" s="162" t="s">
        <v>316</v>
      </c>
      <c r="B72" s="47" t="s">
        <v>121</v>
      </c>
      <c r="C72" s="47" t="s">
        <v>200</v>
      </c>
      <c r="D72" s="47">
        <v>13</v>
      </c>
      <c r="E72" s="139" t="s">
        <v>499</v>
      </c>
      <c r="F72" s="49"/>
      <c r="G72" s="63">
        <v>67</v>
      </c>
      <c r="H72" s="87">
        <f t="shared" si="6"/>
        <v>-1</v>
      </c>
      <c r="I72" s="63">
        <v>66</v>
      </c>
      <c r="J72" s="63">
        <v>59</v>
      </c>
      <c r="K72" s="87">
        <f t="shared" si="7"/>
        <v>-1</v>
      </c>
      <c r="L72" s="63">
        <v>58</v>
      </c>
      <c r="M72" s="63">
        <v>62</v>
      </c>
      <c r="N72" s="87">
        <f t="shared" si="8"/>
        <v>-1</v>
      </c>
      <c r="O72" s="63">
        <v>61</v>
      </c>
      <c r="P72" s="156">
        <v>0.94</v>
      </c>
      <c r="Q72" s="144">
        <v>7</v>
      </c>
      <c r="R72" s="144"/>
      <c r="S72" s="116">
        <v>1</v>
      </c>
      <c r="T72" s="63">
        <v>0</v>
      </c>
      <c r="U72" s="63">
        <v>18</v>
      </c>
      <c r="V72" s="63">
        <v>0</v>
      </c>
      <c r="W72" s="63">
        <v>0</v>
      </c>
      <c r="X72" s="63">
        <v>0</v>
      </c>
      <c r="Y72" s="63">
        <v>0</v>
      </c>
      <c r="Z72" s="63">
        <v>1</v>
      </c>
      <c r="AA72" s="116">
        <v>3</v>
      </c>
      <c r="AB72" s="63">
        <v>72</v>
      </c>
      <c r="AC72" s="63">
        <v>1</v>
      </c>
      <c r="AD72" s="63">
        <v>2</v>
      </c>
      <c r="AE72" s="63">
        <v>43</v>
      </c>
      <c r="AF72" s="63">
        <v>23</v>
      </c>
      <c r="AG72" s="63">
        <v>319</v>
      </c>
      <c r="AH72" s="63">
        <v>3</v>
      </c>
      <c r="AI72" s="63">
        <v>17</v>
      </c>
      <c r="AJ72" s="116">
        <v>0</v>
      </c>
      <c r="AK72" s="63">
        <v>0</v>
      </c>
      <c r="AL72" s="118">
        <v>0</v>
      </c>
      <c r="AM72" s="63">
        <v>0</v>
      </c>
      <c r="AN72" s="119">
        <v>0</v>
      </c>
      <c r="AO72" s="120">
        <f t="shared" si="9"/>
        <v>63.82</v>
      </c>
      <c r="AP72" s="125">
        <f t="shared" si="5"/>
        <v>9.1171428571428574</v>
      </c>
    </row>
    <row r="73" spans="1:42" x14ac:dyDescent="0.2">
      <c r="A73" s="162" t="s">
        <v>317</v>
      </c>
      <c r="B73" s="47" t="s">
        <v>118</v>
      </c>
      <c r="C73" s="47" t="s">
        <v>191</v>
      </c>
      <c r="D73" s="47">
        <v>7</v>
      </c>
      <c r="E73" s="139"/>
      <c r="F73" s="49"/>
      <c r="G73" s="63">
        <v>32</v>
      </c>
      <c r="H73" s="87">
        <f t="shared" si="6"/>
        <v>1</v>
      </c>
      <c r="I73" s="63">
        <v>33</v>
      </c>
      <c r="J73" s="63">
        <v>40</v>
      </c>
      <c r="K73" s="87">
        <f t="shared" si="7"/>
        <v>2</v>
      </c>
      <c r="L73" s="63">
        <v>42</v>
      </c>
      <c r="M73" s="63">
        <v>39</v>
      </c>
      <c r="N73" s="87">
        <f t="shared" si="8"/>
        <v>3</v>
      </c>
      <c r="O73" s="63">
        <v>42</v>
      </c>
      <c r="P73" s="156">
        <v>0.93</v>
      </c>
      <c r="Q73" s="144">
        <v>14</v>
      </c>
      <c r="R73" s="144"/>
      <c r="S73" s="116">
        <v>0</v>
      </c>
      <c r="T73" s="63">
        <v>0</v>
      </c>
      <c r="U73" s="63">
        <v>0</v>
      </c>
      <c r="V73" s="63">
        <v>0</v>
      </c>
      <c r="W73" s="63">
        <v>0</v>
      </c>
      <c r="X73" s="63">
        <v>0</v>
      </c>
      <c r="Y73" s="63">
        <v>1</v>
      </c>
      <c r="Z73" s="63">
        <v>0</v>
      </c>
      <c r="AA73" s="116">
        <v>240</v>
      </c>
      <c r="AB73" s="63">
        <v>1070</v>
      </c>
      <c r="AC73" s="63">
        <v>7</v>
      </c>
      <c r="AD73" s="63">
        <v>54</v>
      </c>
      <c r="AE73" s="63">
        <v>60</v>
      </c>
      <c r="AF73" s="63">
        <v>49</v>
      </c>
      <c r="AG73" s="63">
        <v>344</v>
      </c>
      <c r="AH73" s="63">
        <v>3</v>
      </c>
      <c r="AI73" s="63">
        <v>15</v>
      </c>
      <c r="AJ73" s="116">
        <v>0</v>
      </c>
      <c r="AK73" s="63">
        <v>0</v>
      </c>
      <c r="AL73" s="118">
        <v>1</v>
      </c>
      <c r="AM73" s="63">
        <v>3</v>
      </c>
      <c r="AN73" s="119">
        <v>1</v>
      </c>
      <c r="AO73" s="120">
        <f t="shared" si="9"/>
        <v>201.4</v>
      </c>
      <c r="AP73" s="125">
        <f t="shared" si="5"/>
        <v>14.385714285714286</v>
      </c>
    </row>
    <row r="74" spans="1:42" x14ac:dyDescent="0.2">
      <c r="A74" s="162" t="s">
        <v>324</v>
      </c>
      <c r="B74" s="47" t="s">
        <v>121</v>
      </c>
      <c r="C74" s="47" t="s">
        <v>195</v>
      </c>
      <c r="D74" s="47">
        <v>7</v>
      </c>
      <c r="E74" s="139"/>
      <c r="F74" s="49"/>
      <c r="G74" s="63">
        <v>63</v>
      </c>
      <c r="H74" s="87">
        <f t="shared" si="6"/>
        <v>0</v>
      </c>
      <c r="I74" s="63">
        <v>63</v>
      </c>
      <c r="J74" s="63">
        <v>58</v>
      </c>
      <c r="K74" s="87">
        <f t="shared" si="7"/>
        <v>2</v>
      </c>
      <c r="L74" s="63">
        <v>60</v>
      </c>
      <c r="M74" s="63">
        <v>61</v>
      </c>
      <c r="N74" s="87">
        <f t="shared" si="8"/>
        <v>2</v>
      </c>
      <c r="O74" s="63">
        <v>63</v>
      </c>
      <c r="P74" s="156">
        <v>0.93</v>
      </c>
      <c r="Q74" s="144">
        <v>16</v>
      </c>
      <c r="R74" s="144"/>
      <c r="S74" s="116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116">
        <v>10</v>
      </c>
      <c r="AB74" s="63">
        <v>16</v>
      </c>
      <c r="AC74" s="63">
        <v>2</v>
      </c>
      <c r="AD74" s="63">
        <v>4</v>
      </c>
      <c r="AE74" s="63">
        <v>109</v>
      </c>
      <c r="AF74" s="63">
        <v>62</v>
      </c>
      <c r="AG74" s="63">
        <v>873</v>
      </c>
      <c r="AH74" s="63">
        <v>9</v>
      </c>
      <c r="AI74" s="63">
        <v>41</v>
      </c>
      <c r="AJ74" s="116">
        <v>0</v>
      </c>
      <c r="AK74" s="63">
        <v>0</v>
      </c>
      <c r="AL74" s="118">
        <v>0</v>
      </c>
      <c r="AM74" s="63">
        <v>3</v>
      </c>
      <c r="AN74" s="119">
        <v>1</v>
      </c>
      <c r="AO74" s="120">
        <f t="shared" si="9"/>
        <v>152.89999999999998</v>
      </c>
      <c r="AP74" s="125">
        <f t="shared" si="5"/>
        <v>9.5562499999999986</v>
      </c>
    </row>
    <row r="75" spans="1:42" x14ac:dyDescent="0.2">
      <c r="A75" s="162" t="s">
        <v>321</v>
      </c>
      <c r="B75" s="47" t="s">
        <v>118</v>
      </c>
      <c r="C75" s="47" t="s">
        <v>182</v>
      </c>
      <c r="D75" s="47">
        <v>6</v>
      </c>
      <c r="E75" s="139"/>
      <c r="F75" s="49"/>
      <c r="G75" s="63">
        <v>51</v>
      </c>
      <c r="H75" s="87">
        <f t="shared" si="6"/>
        <v>4</v>
      </c>
      <c r="I75" s="63">
        <v>55</v>
      </c>
      <c r="J75" s="63">
        <v>57</v>
      </c>
      <c r="K75" s="87">
        <f t="shared" si="7"/>
        <v>2</v>
      </c>
      <c r="L75" s="63">
        <v>59</v>
      </c>
      <c r="M75" s="63">
        <v>52</v>
      </c>
      <c r="N75" s="87">
        <f t="shared" si="8"/>
        <v>2</v>
      </c>
      <c r="O75" s="63">
        <v>54</v>
      </c>
      <c r="P75" s="156">
        <v>0.93</v>
      </c>
      <c r="Q75" s="144">
        <v>15</v>
      </c>
      <c r="R75" s="144"/>
      <c r="S75" s="116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116">
        <v>165</v>
      </c>
      <c r="AB75" s="63">
        <v>642</v>
      </c>
      <c r="AC75" s="63">
        <v>6</v>
      </c>
      <c r="AD75" s="63">
        <v>38</v>
      </c>
      <c r="AE75" s="63">
        <v>70</v>
      </c>
      <c r="AF75" s="63">
        <v>59</v>
      </c>
      <c r="AG75" s="63">
        <v>373</v>
      </c>
      <c r="AH75" s="63">
        <v>2</v>
      </c>
      <c r="AI75" s="63">
        <v>17</v>
      </c>
      <c r="AJ75" s="116">
        <v>0</v>
      </c>
      <c r="AK75" s="63">
        <v>0</v>
      </c>
      <c r="AL75" s="118">
        <v>0</v>
      </c>
      <c r="AM75" s="63">
        <v>1</v>
      </c>
      <c r="AN75" s="119">
        <v>1</v>
      </c>
      <c r="AO75" s="120">
        <f t="shared" si="9"/>
        <v>147.5</v>
      </c>
      <c r="AP75" s="125">
        <f t="shared" si="5"/>
        <v>9.8333333333333339</v>
      </c>
    </row>
    <row r="76" spans="1:42" x14ac:dyDescent="0.2">
      <c r="A76" s="162" t="s">
        <v>325</v>
      </c>
      <c r="B76" s="47" t="s">
        <v>121</v>
      </c>
      <c r="C76" s="47" t="s">
        <v>189</v>
      </c>
      <c r="D76" s="47">
        <v>10</v>
      </c>
      <c r="E76" s="139"/>
      <c r="F76" s="49"/>
      <c r="G76" s="63">
        <v>58</v>
      </c>
      <c r="H76" s="87">
        <f t="shared" si="6"/>
        <v>1</v>
      </c>
      <c r="I76" s="63">
        <v>59</v>
      </c>
      <c r="J76" s="63">
        <v>54</v>
      </c>
      <c r="K76" s="87">
        <f t="shared" si="7"/>
        <v>-1</v>
      </c>
      <c r="L76" s="63">
        <v>53</v>
      </c>
      <c r="M76" s="63">
        <v>48</v>
      </c>
      <c r="N76" s="87">
        <f t="shared" si="8"/>
        <v>1</v>
      </c>
      <c r="O76" s="63">
        <v>49</v>
      </c>
      <c r="P76" s="156">
        <v>0.93</v>
      </c>
      <c r="Q76" s="144">
        <v>16</v>
      </c>
      <c r="R76" s="144"/>
      <c r="S76" s="116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116">
        <v>5</v>
      </c>
      <c r="AB76" s="63">
        <v>28</v>
      </c>
      <c r="AC76" s="63">
        <v>0</v>
      </c>
      <c r="AD76" s="63">
        <v>1</v>
      </c>
      <c r="AE76" s="63">
        <v>108</v>
      </c>
      <c r="AF76" s="63">
        <v>67</v>
      </c>
      <c r="AG76" s="63">
        <v>908</v>
      </c>
      <c r="AH76" s="63">
        <v>6</v>
      </c>
      <c r="AI76" s="63">
        <v>52</v>
      </c>
      <c r="AJ76" s="116">
        <v>0</v>
      </c>
      <c r="AK76" s="63">
        <v>0</v>
      </c>
      <c r="AL76" s="118">
        <v>0</v>
      </c>
      <c r="AM76" s="63">
        <v>1</v>
      </c>
      <c r="AN76" s="119">
        <v>1</v>
      </c>
      <c r="AO76" s="120">
        <f t="shared" si="9"/>
        <v>127.6</v>
      </c>
      <c r="AP76" s="125">
        <f t="shared" si="5"/>
        <v>7.9749999999999996</v>
      </c>
    </row>
    <row r="77" spans="1:42" x14ac:dyDescent="0.2">
      <c r="A77" s="162" t="s">
        <v>322</v>
      </c>
      <c r="B77" s="47" t="s">
        <v>129</v>
      </c>
      <c r="C77" s="47" t="s">
        <v>194</v>
      </c>
      <c r="D77" s="47">
        <v>14</v>
      </c>
      <c r="E77" s="139"/>
      <c r="F77" s="49"/>
      <c r="G77" s="63">
        <v>94</v>
      </c>
      <c r="H77" s="87">
        <f t="shared" si="6"/>
        <v>-4</v>
      </c>
      <c r="I77" s="63">
        <v>90</v>
      </c>
      <c r="J77" s="63">
        <v>95</v>
      </c>
      <c r="K77" s="87">
        <f t="shared" si="7"/>
        <v>-2</v>
      </c>
      <c r="L77" s="63">
        <v>93</v>
      </c>
      <c r="M77" s="63">
        <v>94</v>
      </c>
      <c r="N77" s="87">
        <f t="shared" si="8"/>
        <v>-2</v>
      </c>
      <c r="O77" s="63">
        <v>92</v>
      </c>
      <c r="P77" s="156">
        <v>0.93</v>
      </c>
      <c r="Q77" s="144">
        <v>11</v>
      </c>
      <c r="R77" s="144"/>
      <c r="S77" s="116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116">
        <v>0</v>
      </c>
      <c r="AB77" s="63">
        <v>0</v>
      </c>
      <c r="AC77" s="63">
        <v>0</v>
      </c>
      <c r="AD77" s="63">
        <v>0</v>
      </c>
      <c r="AE77" s="63">
        <v>65</v>
      </c>
      <c r="AF77" s="63">
        <v>46</v>
      </c>
      <c r="AG77" s="63">
        <v>524</v>
      </c>
      <c r="AH77" s="63">
        <v>3</v>
      </c>
      <c r="AI77" s="63">
        <v>28</v>
      </c>
      <c r="AJ77" s="116">
        <v>0</v>
      </c>
      <c r="AK77" s="63">
        <v>0</v>
      </c>
      <c r="AL77" s="118">
        <v>0</v>
      </c>
      <c r="AM77" s="63">
        <v>0</v>
      </c>
      <c r="AN77" s="119">
        <v>0</v>
      </c>
      <c r="AO77" s="120">
        <f t="shared" si="9"/>
        <v>70.400000000000006</v>
      </c>
      <c r="AP77" s="125">
        <f t="shared" si="5"/>
        <v>6.4</v>
      </c>
    </row>
    <row r="78" spans="1:42" x14ac:dyDescent="0.2">
      <c r="A78" s="162" t="s">
        <v>328</v>
      </c>
      <c r="B78" s="47" t="s">
        <v>118</v>
      </c>
      <c r="C78" s="47" t="s">
        <v>193</v>
      </c>
      <c r="D78" s="47">
        <v>12</v>
      </c>
      <c r="E78" s="139"/>
      <c r="F78" s="49"/>
      <c r="G78" s="63">
        <v>68</v>
      </c>
      <c r="H78" s="87">
        <f t="shared" si="6"/>
        <v>-1</v>
      </c>
      <c r="I78" s="63">
        <v>67</v>
      </c>
      <c r="J78" s="63">
        <v>73</v>
      </c>
      <c r="K78" s="87">
        <f t="shared" si="7"/>
        <v>0</v>
      </c>
      <c r="L78" s="63">
        <v>73</v>
      </c>
      <c r="M78" s="63">
        <v>65</v>
      </c>
      <c r="N78" s="87">
        <f t="shared" si="8"/>
        <v>0</v>
      </c>
      <c r="O78" s="63">
        <v>65</v>
      </c>
      <c r="P78" s="156">
        <v>0.92</v>
      </c>
      <c r="Q78" s="144">
        <v>16</v>
      </c>
      <c r="R78" s="144"/>
      <c r="S78" s="116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116">
        <v>97</v>
      </c>
      <c r="AB78" s="63">
        <v>448</v>
      </c>
      <c r="AC78" s="63">
        <v>1</v>
      </c>
      <c r="AD78" s="63">
        <v>22</v>
      </c>
      <c r="AE78" s="63">
        <v>67</v>
      </c>
      <c r="AF78" s="63">
        <v>53</v>
      </c>
      <c r="AG78" s="63">
        <v>402</v>
      </c>
      <c r="AH78" s="63">
        <v>4</v>
      </c>
      <c r="AI78" s="63">
        <v>21</v>
      </c>
      <c r="AJ78" s="116">
        <v>417</v>
      </c>
      <c r="AK78" s="63">
        <v>0</v>
      </c>
      <c r="AL78" s="118">
        <v>0</v>
      </c>
      <c r="AM78" s="63">
        <v>2</v>
      </c>
      <c r="AN78" s="119">
        <v>0</v>
      </c>
      <c r="AO78" s="120">
        <f t="shared" si="9"/>
        <v>115</v>
      </c>
      <c r="AP78" s="125">
        <f t="shared" si="5"/>
        <v>7.1875</v>
      </c>
    </row>
    <row r="79" spans="1:42" x14ac:dyDescent="0.2">
      <c r="A79" s="162" t="s">
        <v>323</v>
      </c>
      <c r="B79" s="47" t="s">
        <v>129</v>
      </c>
      <c r="C79" s="47" t="s">
        <v>184</v>
      </c>
      <c r="D79" s="47">
        <v>9</v>
      </c>
      <c r="E79" s="139"/>
      <c r="F79" s="49"/>
      <c r="G79" s="63">
        <v>75</v>
      </c>
      <c r="H79" s="87">
        <f t="shared" si="6"/>
        <v>-2</v>
      </c>
      <c r="I79" s="63">
        <v>73</v>
      </c>
      <c r="J79" s="63">
        <v>86</v>
      </c>
      <c r="K79" s="87">
        <f t="shared" si="7"/>
        <v>0</v>
      </c>
      <c r="L79" s="63">
        <v>86</v>
      </c>
      <c r="M79" s="63">
        <v>80</v>
      </c>
      <c r="N79" s="87">
        <f t="shared" si="8"/>
        <v>-1</v>
      </c>
      <c r="O79" s="63">
        <v>79</v>
      </c>
      <c r="P79" s="156">
        <v>0.92</v>
      </c>
      <c r="Q79" s="144">
        <v>16</v>
      </c>
      <c r="R79" s="144"/>
      <c r="S79" s="116">
        <v>1</v>
      </c>
      <c r="T79" s="63">
        <v>0</v>
      </c>
      <c r="U79" s="63">
        <v>28</v>
      </c>
      <c r="V79" s="63">
        <v>0</v>
      </c>
      <c r="W79" s="63">
        <v>0</v>
      </c>
      <c r="X79" s="63">
        <v>0</v>
      </c>
      <c r="Y79" s="63">
        <v>0</v>
      </c>
      <c r="Z79" s="63">
        <v>1</v>
      </c>
      <c r="AA79" s="116">
        <v>3</v>
      </c>
      <c r="AB79" s="63">
        <v>5</v>
      </c>
      <c r="AC79" s="63">
        <v>0</v>
      </c>
      <c r="AD79" s="63">
        <v>2</v>
      </c>
      <c r="AE79" s="63">
        <v>109</v>
      </c>
      <c r="AF79" s="63">
        <v>72</v>
      </c>
      <c r="AG79" s="63">
        <v>670</v>
      </c>
      <c r="AH79" s="63">
        <v>6</v>
      </c>
      <c r="AI79" s="63">
        <v>36</v>
      </c>
      <c r="AJ79" s="116">
        <v>0</v>
      </c>
      <c r="AK79" s="63">
        <v>0</v>
      </c>
      <c r="AL79" s="118">
        <v>0</v>
      </c>
      <c r="AM79" s="63">
        <v>0</v>
      </c>
      <c r="AN79" s="119">
        <v>0</v>
      </c>
      <c r="AO79" s="120">
        <f t="shared" si="9"/>
        <v>104.62</v>
      </c>
      <c r="AP79" s="125">
        <f t="shared" si="5"/>
        <v>6.5387500000000003</v>
      </c>
    </row>
    <row r="80" spans="1:42" x14ac:dyDescent="0.2">
      <c r="A80" s="162" t="s">
        <v>327</v>
      </c>
      <c r="B80" s="47" t="s">
        <v>121</v>
      </c>
      <c r="C80" s="47" t="s">
        <v>187</v>
      </c>
      <c r="D80" s="47">
        <v>13</v>
      </c>
      <c r="E80" s="139"/>
      <c r="F80" s="49"/>
      <c r="G80" s="63">
        <v>65</v>
      </c>
      <c r="H80" s="87">
        <f t="shared" si="6"/>
        <v>-1</v>
      </c>
      <c r="I80" s="63">
        <v>64</v>
      </c>
      <c r="J80" s="63">
        <v>75</v>
      </c>
      <c r="K80" s="87">
        <f t="shared" si="7"/>
        <v>-1</v>
      </c>
      <c r="L80" s="63">
        <v>74</v>
      </c>
      <c r="M80" s="63">
        <v>71</v>
      </c>
      <c r="N80" s="87">
        <f t="shared" si="8"/>
        <v>-1</v>
      </c>
      <c r="O80" s="63">
        <v>70</v>
      </c>
      <c r="P80" s="156">
        <v>0.92</v>
      </c>
      <c r="Q80" s="144">
        <v>16</v>
      </c>
      <c r="R80" s="144"/>
      <c r="S80" s="116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116">
        <v>4</v>
      </c>
      <c r="AB80" s="63">
        <v>15</v>
      </c>
      <c r="AC80" s="63">
        <v>0</v>
      </c>
      <c r="AD80" s="63">
        <v>1</v>
      </c>
      <c r="AE80" s="63">
        <v>136</v>
      </c>
      <c r="AF80" s="63">
        <v>95</v>
      </c>
      <c r="AG80" s="63">
        <v>1096</v>
      </c>
      <c r="AH80" s="63">
        <v>3</v>
      </c>
      <c r="AI80" s="63">
        <v>49</v>
      </c>
      <c r="AJ80" s="116">
        <v>0</v>
      </c>
      <c r="AK80" s="63">
        <v>0</v>
      </c>
      <c r="AL80" s="118">
        <v>1</v>
      </c>
      <c r="AM80" s="63">
        <v>1</v>
      </c>
      <c r="AN80" s="119">
        <v>1</v>
      </c>
      <c r="AO80" s="120">
        <f t="shared" si="9"/>
        <v>129.1</v>
      </c>
      <c r="AP80" s="125">
        <f t="shared" si="5"/>
        <v>8.0687499999999996</v>
      </c>
    </row>
    <row r="81" spans="1:42" x14ac:dyDescent="0.2">
      <c r="A81" s="162" t="s">
        <v>329</v>
      </c>
      <c r="B81" s="47" t="s">
        <v>121</v>
      </c>
      <c r="C81" s="47" t="s">
        <v>17</v>
      </c>
      <c r="D81" s="47">
        <v>10</v>
      </c>
      <c r="E81" s="139" t="s">
        <v>499</v>
      </c>
      <c r="F81" s="49"/>
      <c r="G81" s="63">
        <v>82</v>
      </c>
      <c r="H81" s="87">
        <f t="shared" si="6"/>
        <v>-2</v>
      </c>
      <c r="I81" s="63">
        <v>80</v>
      </c>
      <c r="J81" s="63">
        <v>61</v>
      </c>
      <c r="K81" s="87">
        <f t="shared" si="7"/>
        <v>-5</v>
      </c>
      <c r="L81" s="63">
        <v>56</v>
      </c>
      <c r="M81" s="63">
        <v>68</v>
      </c>
      <c r="N81" s="87">
        <f t="shared" si="8"/>
        <v>-6</v>
      </c>
      <c r="O81" s="63">
        <v>62</v>
      </c>
      <c r="P81" s="156">
        <v>0.91</v>
      </c>
      <c r="Q81" s="144">
        <v>5</v>
      </c>
      <c r="R81" s="144"/>
      <c r="S81" s="116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116">
        <v>0</v>
      </c>
      <c r="AB81" s="63">
        <v>0</v>
      </c>
      <c r="AC81" s="63">
        <v>0</v>
      </c>
      <c r="AD81" s="63">
        <v>0</v>
      </c>
      <c r="AE81" s="63">
        <v>32</v>
      </c>
      <c r="AF81" s="63">
        <v>20</v>
      </c>
      <c r="AG81" s="63">
        <v>338</v>
      </c>
      <c r="AH81" s="63">
        <v>2</v>
      </c>
      <c r="AI81" s="63">
        <v>16</v>
      </c>
      <c r="AJ81" s="116">
        <v>0</v>
      </c>
      <c r="AK81" s="63">
        <v>0</v>
      </c>
      <c r="AL81" s="118">
        <v>0</v>
      </c>
      <c r="AM81" s="63">
        <v>0</v>
      </c>
      <c r="AN81" s="119">
        <v>0</v>
      </c>
      <c r="AO81" s="120">
        <f t="shared" si="9"/>
        <v>45.8</v>
      </c>
      <c r="AP81" s="125">
        <f t="shared" si="5"/>
        <v>9.16</v>
      </c>
    </row>
    <row r="82" spans="1:42" x14ac:dyDescent="0.2">
      <c r="A82" s="162" t="s">
        <v>331</v>
      </c>
      <c r="B82" s="47" t="s">
        <v>121</v>
      </c>
      <c r="C82" s="47" t="s">
        <v>189</v>
      </c>
      <c r="D82" s="47">
        <v>10</v>
      </c>
      <c r="E82" s="139"/>
      <c r="F82" s="49"/>
      <c r="G82" s="63">
        <v>73</v>
      </c>
      <c r="H82" s="87">
        <f t="shared" si="6"/>
        <v>5</v>
      </c>
      <c r="I82" s="63">
        <v>78</v>
      </c>
      <c r="J82" s="63">
        <v>67</v>
      </c>
      <c r="K82" s="87">
        <f t="shared" si="7"/>
        <v>-3</v>
      </c>
      <c r="L82" s="63">
        <v>64</v>
      </c>
      <c r="M82" s="63">
        <v>67</v>
      </c>
      <c r="N82" s="87">
        <f t="shared" si="8"/>
        <v>-1</v>
      </c>
      <c r="O82" s="63">
        <v>66</v>
      </c>
      <c r="P82" s="156">
        <v>0.91</v>
      </c>
      <c r="Q82" s="144" t="s">
        <v>263</v>
      </c>
      <c r="R82" s="144"/>
      <c r="S82" s="116" t="s">
        <v>263</v>
      </c>
      <c r="T82" s="63" t="s">
        <v>263</v>
      </c>
      <c r="U82" s="63" t="s">
        <v>263</v>
      </c>
      <c r="V82" s="63" t="s">
        <v>263</v>
      </c>
      <c r="W82" s="63" t="s">
        <v>263</v>
      </c>
      <c r="X82" s="63" t="s">
        <v>263</v>
      </c>
      <c r="Y82" s="63" t="s">
        <v>263</v>
      </c>
      <c r="Z82" s="63" t="s">
        <v>263</v>
      </c>
      <c r="AA82" s="116" t="s">
        <v>263</v>
      </c>
      <c r="AB82" s="63" t="s">
        <v>263</v>
      </c>
      <c r="AC82" s="63" t="s">
        <v>263</v>
      </c>
      <c r="AD82" s="63" t="s">
        <v>263</v>
      </c>
      <c r="AE82" s="63" t="s">
        <v>263</v>
      </c>
      <c r="AF82" s="63" t="s">
        <v>263</v>
      </c>
      <c r="AG82" s="63" t="s">
        <v>263</v>
      </c>
      <c r="AH82" s="63" t="s">
        <v>263</v>
      </c>
      <c r="AI82" s="63" t="s">
        <v>263</v>
      </c>
      <c r="AJ82" s="116" t="s">
        <v>263</v>
      </c>
      <c r="AK82" s="63" t="s">
        <v>263</v>
      </c>
      <c r="AL82" s="118" t="s">
        <v>263</v>
      </c>
      <c r="AM82" s="63" t="s">
        <v>263</v>
      </c>
      <c r="AN82" s="119" t="s">
        <v>263</v>
      </c>
      <c r="AO82" s="120">
        <f t="shared" si="9"/>
        <v>0</v>
      </c>
      <c r="AP82" s="125" t="str">
        <f t="shared" si="5"/>
        <v>-</v>
      </c>
    </row>
    <row r="83" spans="1:42" x14ac:dyDescent="0.2">
      <c r="A83" s="162" t="s">
        <v>326</v>
      </c>
      <c r="B83" s="47" t="s">
        <v>121</v>
      </c>
      <c r="C83" s="47" t="s">
        <v>195</v>
      </c>
      <c r="D83" s="47">
        <v>7</v>
      </c>
      <c r="E83" s="139"/>
      <c r="F83" s="49"/>
      <c r="G83" s="63">
        <v>83</v>
      </c>
      <c r="H83" s="87">
        <f t="shared" si="6"/>
        <v>2</v>
      </c>
      <c r="I83" s="63">
        <v>85</v>
      </c>
      <c r="J83" s="63">
        <v>74</v>
      </c>
      <c r="K83" s="87">
        <f t="shared" si="7"/>
        <v>-2</v>
      </c>
      <c r="L83" s="63">
        <v>72</v>
      </c>
      <c r="M83" s="63">
        <v>64</v>
      </c>
      <c r="N83" s="87">
        <f t="shared" si="8"/>
        <v>0</v>
      </c>
      <c r="O83" s="63">
        <v>64</v>
      </c>
      <c r="P83" s="156">
        <v>0.91</v>
      </c>
      <c r="Q83" s="144">
        <v>16</v>
      </c>
      <c r="R83" s="144"/>
      <c r="S83" s="116">
        <v>0</v>
      </c>
      <c r="T83" s="63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116">
        <v>0</v>
      </c>
      <c r="AB83" s="63">
        <v>0</v>
      </c>
      <c r="AC83" s="63">
        <v>0</v>
      </c>
      <c r="AD83" s="63">
        <v>0</v>
      </c>
      <c r="AE83" s="63">
        <v>128</v>
      </c>
      <c r="AF83" s="63">
        <v>97</v>
      </c>
      <c r="AG83" s="63">
        <v>831</v>
      </c>
      <c r="AH83" s="63">
        <v>9</v>
      </c>
      <c r="AI83" s="63">
        <v>48</v>
      </c>
      <c r="AJ83" s="116">
        <v>0</v>
      </c>
      <c r="AK83" s="63">
        <v>0</v>
      </c>
      <c r="AL83" s="118">
        <v>1</v>
      </c>
      <c r="AM83" s="63">
        <v>3</v>
      </c>
      <c r="AN83" s="119">
        <v>1</v>
      </c>
      <c r="AO83" s="120">
        <f t="shared" si="9"/>
        <v>137.1</v>
      </c>
      <c r="AP83" s="125">
        <f t="shared" si="5"/>
        <v>8.5687499999999996</v>
      </c>
    </row>
    <row r="84" spans="1:42" x14ac:dyDescent="0.2">
      <c r="A84" s="162" t="s">
        <v>214</v>
      </c>
      <c r="B84" s="47" t="s">
        <v>118</v>
      </c>
      <c r="C84" s="47" t="s">
        <v>11</v>
      </c>
      <c r="D84" s="47">
        <v>6</v>
      </c>
      <c r="E84" s="139"/>
      <c r="F84" s="49"/>
      <c r="G84" s="63">
        <v>71</v>
      </c>
      <c r="H84" s="87">
        <f t="shared" si="6"/>
        <v>0</v>
      </c>
      <c r="I84" s="63">
        <v>71</v>
      </c>
      <c r="J84" s="63">
        <v>72</v>
      </c>
      <c r="K84" s="87">
        <f t="shared" si="7"/>
        <v>3</v>
      </c>
      <c r="L84" s="63">
        <v>75</v>
      </c>
      <c r="M84" s="63">
        <v>78</v>
      </c>
      <c r="N84" s="87">
        <f t="shared" si="8"/>
        <v>2</v>
      </c>
      <c r="O84" s="63">
        <v>80</v>
      </c>
      <c r="P84" s="156">
        <v>0.91</v>
      </c>
      <c r="Q84" s="144">
        <v>8</v>
      </c>
      <c r="R84" s="144"/>
      <c r="S84" s="116">
        <v>0</v>
      </c>
      <c r="T84" s="63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116">
        <v>104</v>
      </c>
      <c r="AB84" s="63">
        <v>521</v>
      </c>
      <c r="AC84" s="63">
        <v>2</v>
      </c>
      <c r="AD84" s="63">
        <v>22</v>
      </c>
      <c r="AE84" s="63">
        <v>19</v>
      </c>
      <c r="AF84" s="63">
        <v>16</v>
      </c>
      <c r="AG84" s="63">
        <v>156</v>
      </c>
      <c r="AH84" s="63">
        <v>1</v>
      </c>
      <c r="AI84" s="63">
        <v>5</v>
      </c>
      <c r="AJ84" s="116">
        <v>0</v>
      </c>
      <c r="AK84" s="63">
        <v>0</v>
      </c>
      <c r="AL84" s="118">
        <v>0</v>
      </c>
      <c r="AM84" s="63">
        <v>1</v>
      </c>
      <c r="AN84" s="119">
        <v>1</v>
      </c>
      <c r="AO84" s="120">
        <f t="shared" si="9"/>
        <v>83.699999999999989</v>
      </c>
      <c r="AP84" s="125">
        <f t="shared" si="5"/>
        <v>10.462499999999999</v>
      </c>
    </row>
    <row r="85" spans="1:42" x14ac:dyDescent="0.2">
      <c r="A85" s="162" t="s">
        <v>204</v>
      </c>
      <c r="B85" s="47" t="s">
        <v>118</v>
      </c>
      <c r="C85" s="47" t="s">
        <v>19</v>
      </c>
      <c r="D85" s="47">
        <v>9</v>
      </c>
      <c r="E85" s="139"/>
      <c r="F85" s="49"/>
      <c r="G85" s="63">
        <v>81</v>
      </c>
      <c r="H85" s="87">
        <f t="shared" si="6"/>
        <v>0</v>
      </c>
      <c r="I85" s="63">
        <v>81</v>
      </c>
      <c r="J85" s="63">
        <v>76</v>
      </c>
      <c r="K85" s="87">
        <f t="shared" si="7"/>
        <v>0</v>
      </c>
      <c r="L85" s="63">
        <v>76</v>
      </c>
      <c r="M85" s="63">
        <v>95</v>
      </c>
      <c r="N85" s="87">
        <f t="shared" si="8"/>
        <v>-1</v>
      </c>
      <c r="O85" s="63">
        <v>94</v>
      </c>
      <c r="P85" s="156">
        <v>0.91</v>
      </c>
      <c r="Q85" s="144">
        <v>14</v>
      </c>
      <c r="R85" s="144"/>
      <c r="S85" s="116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116">
        <v>192</v>
      </c>
      <c r="AB85" s="63">
        <v>978</v>
      </c>
      <c r="AC85" s="63">
        <v>7</v>
      </c>
      <c r="AD85" s="63">
        <v>48</v>
      </c>
      <c r="AE85" s="63">
        <v>42</v>
      </c>
      <c r="AF85" s="63">
        <v>28</v>
      </c>
      <c r="AG85" s="63">
        <v>165</v>
      </c>
      <c r="AH85" s="63">
        <v>1</v>
      </c>
      <c r="AI85" s="63">
        <v>2</v>
      </c>
      <c r="AJ85" s="116">
        <v>0</v>
      </c>
      <c r="AK85" s="63">
        <v>0</v>
      </c>
      <c r="AL85" s="118">
        <v>0</v>
      </c>
      <c r="AM85" s="63">
        <v>2</v>
      </c>
      <c r="AN85" s="119">
        <v>2</v>
      </c>
      <c r="AO85" s="120">
        <f t="shared" si="9"/>
        <v>158.30000000000001</v>
      </c>
      <c r="AP85" s="125">
        <f t="shared" si="5"/>
        <v>11.307142857142859</v>
      </c>
    </row>
    <row r="86" spans="1:42" x14ac:dyDescent="0.2">
      <c r="A86" s="162" t="s">
        <v>206</v>
      </c>
      <c r="B86" s="47" t="s">
        <v>118</v>
      </c>
      <c r="C86" s="47" t="s">
        <v>13</v>
      </c>
      <c r="D86" s="47">
        <v>14</v>
      </c>
      <c r="E86" s="139"/>
      <c r="F86" s="49"/>
      <c r="G86" s="63">
        <v>52</v>
      </c>
      <c r="H86" s="87">
        <f t="shared" si="6"/>
        <v>4</v>
      </c>
      <c r="I86" s="63">
        <v>56</v>
      </c>
      <c r="J86" s="63">
        <v>60</v>
      </c>
      <c r="K86" s="87">
        <f t="shared" si="7"/>
        <v>5</v>
      </c>
      <c r="L86" s="63">
        <v>65</v>
      </c>
      <c r="M86" s="63">
        <v>70</v>
      </c>
      <c r="N86" s="87">
        <f t="shared" si="8"/>
        <v>5</v>
      </c>
      <c r="O86" s="63">
        <v>75</v>
      </c>
      <c r="P86" s="156">
        <v>0.9</v>
      </c>
      <c r="Q86" s="144">
        <v>10</v>
      </c>
      <c r="R86" s="144"/>
      <c r="S86" s="116">
        <v>0</v>
      </c>
      <c r="T86" s="63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116">
        <v>137</v>
      </c>
      <c r="AB86" s="63">
        <v>691</v>
      </c>
      <c r="AC86" s="63">
        <v>2</v>
      </c>
      <c r="AD86" s="63">
        <v>30</v>
      </c>
      <c r="AE86" s="63">
        <v>7</v>
      </c>
      <c r="AF86" s="63">
        <v>5</v>
      </c>
      <c r="AG86" s="63">
        <v>52</v>
      </c>
      <c r="AH86" s="63">
        <v>0</v>
      </c>
      <c r="AI86" s="63">
        <v>4</v>
      </c>
      <c r="AJ86" s="116">
        <v>0</v>
      </c>
      <c r="AK86" s="63">
        <v>0</v>
      </c>
      <c r="AL86" s="118">
        <v>0</v>
      </c>
      <c r="AM86" s="63">
        <v>1</v>
      </c>
      <c r="AN86" s="119">
        <v>0</v>
      </c>
      <c r="AO86" s="120">
        <f t="shared" si="9"/>
        <v>86.3</v>
      </c>
      <c r="AP86" s="125">
        <f t="shared" si="5"/>
        <v>8.629999999999999</v>
      </c>
    </row>
    <row r="87" spans="1:42" x14ac:dyDescent="0.2">
      <c r="A87" s="162" t="s">
        <v>330</v>
      </c>
      <c r="B87" s="47" t="s">
        <v>121</v>
      </c>
      <c r="C87" s="47" t="s">
        <v>201</v>
      </c>
      <c r="D87" s="47">
        <v>11</v>
      </c>
      <c r="E87" s="139"/>
      <c r="F87" s="49"/>
      <c r="G87" s="63">
        <v>64</v>
      </c>
      <c r="H87" s="87">
        <f t="shared" si="6"/>
        <v>5</v>
      </c>
      <c r="I87" s="63">
        <v>69</v>
      </c>
      <c r="J87" s="63">
        <v>65</v>
      </c>
      <c r="K87" s="87">
        <f t="shared" si="7"/>
        <v>1</v>
      </c>
      <c r="L87" s="63">
        <v>66</v>
      </c>
      <c r="M87" s="63">
        <v>63</v>
      </c>
      <c r="N87" s="87">
        <f t="shared" si="8"/>
        <v>5</v>
      </c>
      <c r="O87" s="63">
        <v>68</v>
      </c>
      <c r="P87" s="156">
        <v>0.9</v>
      </c>
      <c r="Q87" s="144">
        <v>16</v>
      </c>
      <c r="R87" s="144"/>
      <c r="S87" s="116">
        <v>0</v>
      </c>
      <c r="T87" s="63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116">
        <v>0</v>
      </c>
      <c r="AB87" s="63">
        <v>0</v>
      </c>
      <c r="AC87" s="63">
        <v>0</v>
      </c>
      <c r="AD87" s="63">
        <v>0</v>
      </c>
      <c r="AE87" s="63">
        <v>113</v>
      </c>
      <c r="AF87" s="63">
        <v>52</v>
      </c>
      <c r="AG87" s="63">
        <v>856</v>
      </c>
      <c r="AH87" s="63">
        <v>3</v>
      </c>
      <c r="AI87" s="63">
        <v>39</v>
      </c>
      <c r="AJ87" s="116">
        <v>0</v>
      </c>
      <c r="AK87" s="63">
        <v>0</v>
      </c>
      <c r="AL87" s="118">
        <v>1</v>
      </c>
      <c r="AM87" s="63">
        <v>2</v>
      </c>
      <c r="AN87" s="119">
        <v>0</v>
      </c>
      <c r="AO87" s="120">
        <f t="shared" si="9"/>
        <v>105.6</v>
      </c>
      <c r="AP87" s="125">
        <f t="shared" si="5"/>
        <v>6.6</v>
      </c>
    </row>
    <row r="88" spans="1:42" x14ac:dyDescent="0.2">
      <c r="A88" s="162" t="s">
        <v>220</v>
      </c>
      <c r="B88" s="47" t="s">
        <v>121</v>
      </c>
      <c r="C88" s="47" t="s">
        <v>11</v>
      </c>
      <c r="D88" s="47">
        <v>6</v>
      </c>
      <c r="E88" s="139"/>
      <c r="F88" s="49"/>
      <c r="G88" s="63">
        <v>86</v>
      </c>
      <c r="H88" s="87">
        <f t="shared" si="6"/>
        <v>2</v>
      </c>
      <c r="I88" s="63">
        <v>88</v>
      </c>
      <c r="J88" s="63">
        <v>77</v>
      </c>
      <c r="K88" s="87">
        <f t="shared" si="7"/>
        <v>0</v>
      </c>
      <c r="L88" s="63">
        <v>77</v>
      </c>
      <c r="M88" s="63">
        <v>77</v>
      </c>
      <c r="N88" s="87">
        <f t="shared" si="8"/>
        <v>0</v>
      </c>
      <c r="O88" s="63">
        <v>77</v>
      </c>
      <c r="P88" s="156">
        <v>0.89</v>
      </c>
      <c r="Q88" s="144">
        <v>7</v>
      </c>
      <c r="R88" s="144"/>
      <c r="S88" s="116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116">
        <v>8</v>
      </c>
      <c r="AB88" s="63">
        <v>26</v>
      </c>
      <c r="AC88" s="63">
        <v>0</v>
      </c>
      <c r="AD88" s="63">
        <v>1</v>
      </c>
      <c r="AE88" s="63">
        <v>44</v>
      </c>
      <c r="AF88" s="63">
        <v>33</v>
      </c>
      <c r="AG88" s="63">
        <v>391</v>
      </c>
      <c r="AH88" s="63">
        <v>1</v>
      </c>
      <c r="AI88" s="63">
        <v>19</v>
      </c>
      <c r="AJ88" s="116">
        <v>0</v>
      </c>
      <c r="AK88" s="63">
        <v>0</v>
      </c>
      <c r="AL88" s="118">
        <v>0</v>
      </c>
      <c r="AM88" s="63">
        <v>0</v>
      </c>
      <c r="AN88" s="119">
        <v>0</v>
      </c>
      <c r="AO88" s="120">
        <f t="shared" si="9"/>
        <v>47.7</v>
      </c>
      <c r="AP88" s="125">
        <f t="shared" si="5"/>
        <v>6.8142857142857149</v>
      </c>
    </row>
    <row r="89" spans="1:42" x14ac:dyDescent="0.2">
      <c r="A89" s="162" t="s">
        <v>125</v>
      </c>
      <c r="B89" s="47" t="s">
        <v>118</v>
      </c>
      <c r="C89" s="47" t="s">
        <v>19</v>
      </c>
      <c r="D89" s="47">
        <v>9</v>
      </c>
      <c r="E89" s="139"/>
      <c r="F89" s="49"/>
      <c r="G89" s="63">
        <v>88</v>
      </c>
      <c r="H89" s="87">
        <f t="shared" si="6"/>
        <v>-6</v>
      </c>
      <c r="I89" s="63">
        <v>82</v>
      </c>
      <c r="J89" s="63">
        <v>101</v>
      </c>
      <c r="K89" s="87">
        <f t="shared" si="7"/>
        <v>3</v>
      </c>
      <c r="L89" s="63">
        <v>104</v>
      </c>
      <c r="M89" s="63">
        <v>110</v>
      </c>
      <c r="N89" s="87">
        <f t="shared" si="8"/>
        <v>-4</v>
      </c>
      <c r="O89" s="63">
        <v>106</v>
      </c>
      <c r="P89" s="156">
        <v>0.89</v>
      </c>
      <c r="Q89" s="144">
        <v>13</v>
      </c>
      <c r="R89" s="144"/>
      <c r="S89" s="116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116">
        <v>97</v>
      </c>
      <c r="AB89" s="63">
        <v>367</v>
      </c>
      <c r="AC89" s="63">
        <v>6</v>
      </c>
      <c r="AD89" s="63">
        <v>21</v>
      </c>
      <c r="AE89" s="63">
        <v>47</v>
      </c>
      <c r="AF89" s="63">
        <v>36</v>
      </c>
      <c r="AG89" s="63">
        <v>233</v>
      </c>
      <c r="AH89" s="63">
        <v>0</v>
      </c>
      <c r="AI89" s="63">
        <v>9</v>
      </c>
      <c r="AJ89" s="116">
        <v>0</v>
      </c>
      <c r="AK89" s="63">
        <v>0</v>
      </c>
      <c r="AL89" s="118">
        <v>0</v>
      </c>
      <c r="AM89" s="63">
        <v>0</v>
      </c>
      <c r="AN89" s="119">
        <v>0</v>
      </c>
      <c r="AO89" s="120">
        <f t="shared" si="9"/>
        <v>96</v>
      </c>
      <c r="AP89" s="125">
        <f t="shared" si="5"/>
        <v>7.384615384615385</v>
      </c>
    </row>
    <row r="90" spans="1:42" x14ac:dyDescent="0.2">
      <c r="A90" s="162" t="s">
        <v>242</v>
      </c>
      <c r="B90" s="47" t="s">
        <v>118</v>
      </c>
      <c r="C90" s="47" t="s">
        <v>11</v>
      </c>
      <c r="D90" s="47">
        <v>6</v>
      </c>
      <c r="E90" s="139"/>
      <c r="F90" s="49"/>
      <c r="G90" s="63">
        <v>60</v>
      </c>
      <c r="H90" s="87">
        <f t="shared" si="6"/>
        <v>1</v>
      </c>
      <c r="I90" s="63">
        <v>61</v>
      </c>
      <c r="J90" s="63">
        <v>90</v>
      </c>
      <c r="K90" s="87">
        <f t="shared" si="7"/>
        <v>0</v>
      </c>
      <c r="L90" s="63">
        <v>90</v>
      </c>
      <c r="M90" s="63">
        <v>91</v>
      </c>
      <c r="N90" s="87">
        <f t="shared" si="8"/>
        <v>2</v>
      </c>
      <c r="O90" s="63">
        <v>93</v>
      </c>
      <c r="P90" s="156">
        <v>0.88</v>
      </c>
      <c r="Q90" s="144" t="s">
        <v>263</v>
      </c>
      <c r="R90" s="144"/>
      <c r="S90" s="116" t="s">
        <v>263</v>
      </c>
      <c r="T90" s="63" t="s">
        <v>263</v>
      </c>
      <c r="U90" s="63" t="s">
        <v>263</v>
      </c>
      <c r="V90" s="63" t="s">
        <v>263</v>
      </c>
      <c r="W90" s="63" t="s">
        <v>263</v>
      </c>
      <c r="X90" s="63" t="s">
        <v>263</v>
      </c>
      <c r="Y90" s="63" t="s">
        <v>263</v>
      </c>
      <c r="Z90" s="63" t="s">
        <v>263</v>
      </c>
      <c r="AA90" s="116" t="s">
        <v>263</v>
      </c>
      <c r="AB90" s="63" t="s">
        <v>263</v>
      </c>
      <c r="AC90" s="63" t="s">
        <v>263</v>
      </c>
      <c r="AD90" s="63" t="s">
        <v>263</v>
      </c>
      <c r="AE90" s="63" t="s">
        <v>263</v>
      </c>
      <c r="AF90" s="63" t="s">
        <v>263</v>
      </c>
      <c r="AG90" s="63" t="s">
        <v>263</v>
      </c>
      <c r="AH90" s="63" t="s">
        <v>263</v>
      </c>
      <c r="AI90" s="63" t="s">
        <v>263</v>
      </c>
      <c r="AJ90" s="116" t="s">
        <v>263</v>
      </c>
      <c r="AK90" s="63" t="s">
        <v>263</v>
      </c>
      <c r="AL90" s="118" t="s">
        <v>263</v>
      </c>
      <c r="AM90" s="63" t="s">
        <v>263</v>
      </c>
      <c r="AN90" s="119" t="s">
        <v>263</v>
      </c>
      <c r="AO90" s="120">
        <f t="shared" si="9"/>
        <v>0</v>
      </c>
      <c r="AP90" s="125" t="str">
        <f t="shared" si="5"/>
        <v>-</v>
      </c>
    </row>
    <row r="91" spans="1:42" x14ac:dyDescent="0.2">
      <c r="A91" s="162" t="s">
        <v>332</v>
      </c>
      <c r="B91" s="47" t="s">
        <v>118</v>
      </c>
      <c r="C91" s="47" t="s">
        <v>201</v>
      </c>
      <c r="D91" s="47">
        <v>11</v>
      </c>
      <c r="E91" s="139"/>
      <c r="F91" s="49"/>
      <c r="G91" s="63">
        <v>70</v>
      </c>
      <c r="H91" s="87">
        <f t="shared" si="6"/>
        <v>-2</v>
      </c>
      <c r="I91" s="63">
        <v>68</v>
      </c>
      <c r="J91" s="63">
        <v>70</v>
      </c>
      <c r="K91" s="87">
        <f t="shared" si="7"/>
        <v>0</v>
      </c>
      <c r="L91" s="63">
        <v>70</v>
      </c>
      <c r="M91" s="63">
        <v>75</v>
      </c>
      <c r="N91" s="87">
        <f t="shared" si="8"/>
        <v>-2</v>
      </c>
      <c r="O91" s="63">
        <v>73</v>
      </c>
      <c r="P91" s="156">
        <v>0.88</v>
      </c>
      <c r="Q91" s="144" t="s">
        <v>263</v>
      </c>
      <c r="R91" s="144"/>
      <c r="S91" s="116" t="s">
        <v>263</v>
      </c>
      <c r="T91" s="63" t="s">
        <v>263</v>
      </c>
      <c r="U91" s="63" t="s">
        <v>263</v>
      </c>
      <c r="V91" s="63" t="s">
        <v>263</v>
      </c>
      <c r="W91" s="63" t="s">
        <v>263</v>
      </c>
      <c r="X91" s="63" t="s">
        <v>263</v>
      </c>
      <c r="Y91" s="63" t="s">
        <v>263</v>
      </c>
      <c r="Z91" s="63" t="s">
        <v>263</v>
      </c>
      <c r="AA91" s="116" t="s">
        <v>263</v>
      </c>
      <c r="AB91" s="63" t="s">
        <v>263</v>
      </c>
      <c r="AC91" s="63" t="s">
        <v>263</v>
      </c>
      <c r="AD91" s="63" t="s">
        <v>263</v>
      </c>
      <c r="AE91" s="63" t="s">
        <v>263</v>
      </c>
      <c r="AF91" s="63" t="s">
        <v>263</v>
      </c>
      <c r="AG91" s="63" t="s">
        <v>263</v>
      </c>
      <c r="AH91" s="63" t="s">
        <v>263</v>
      </c>
      <c r="AI91" s="63" t="s">
        <v>263</v>
      </c>
      <c r="AJ91" s="116" t="s">
        <v>263</v>
      </c>
      <c r="AK91" s="63" t="s">
        <v>263</v>
      </c>
      <c r="AL91" s="118" t="s">
        <v>263</v>
      </c>
      <c r="AM91" s="63" t="s">
        <v>263</v>
      </c>
      <c r="AN91" s="119" t="s">
        <v>263</v>
      </c>
      <c r="AO91" s="120">
        <f t="shared" si="9"/>
        <v>0</v>
      </c>
      <c r="AP91" s="125" t="str">
        <f t="shared" si="5"/>
        <v>-</v>
      </c>
    </row>
    <row r="92" spans="1:42" x14ac:dyDescent="0.2">
      <c r="A92" s="162" t="s">
        <v>333</v>
      </c>
      <c r="B92" s="47" t="s">
        <v>129</v>
      </c>
      <c r="C92" s="47" t="s">
        <v>198</v>
      </c>
      <c r="D92" s="47">
        <v>14</v>
      </c>
      <c r="E92" s="139"/>
      <c r="F92" s="49"/>
      <c r="G92" s="63">
        <v>117</v>
      </c>
      <c r="H92" s="87">
        <f t="shared" si="6"/>
        <v>-1</v>
      </c>
      <c r="I92" s="63">
        <v>116</v>
      </c>
      <c r="J92" s="63">
        <v>107</v>
      </c>
      <c r="K92" s="87">
        <f t="shared" si="7"/>
        <v>2</v>
      </c>
      <c r="L92" s="63">
        <v>109</v>
      </c>
      <c r="M92" s="63">
        <v>106</v>
      </c>
      <c r="N92" s="87">
        <f t="shared" si="8"/>
        <v>4</v>
      </c>
      <c r="O92" s="63">
        <v>110</v>
      </c>
      <c r="P92" s="156">
        <v>0.87</v>
      </c>
      <c r="Q92" s="144">
        <v>15</v>
      </c>
      <c r="R92" s="144"/>
      <c r="S92" s="116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116">
        <v>0</v>
      </c>
      <c r="AB92" s="63">
        <v>0</v>
      </c>
      <c r="AC92" s="63">
        <v>0</v>
      </c>
      <c r="AD92" s="63">
        <v>0</v>
      </c>
      <c r="AE92" s="63">
        <v>85</v>
      </c>
      <c r="AF92" s="63">
        <v>53</v>
      </c>
      <c r="AG92" s="63">
        <v>703</v>
      </c>
      <c r="AH92" s="63">
        <v>6</v>
      </c>
      <c r="AI92" s="63">
        <v>36</v>
      </c>
      <c r="AJ92" s="116">
        <v>0</v>
      </c>
      <c r="AK92" s="63">
        <v>0</v>
      </c>
      <c r="AL92" s="118">
        <v>0</v>
      </c>
      <c r="AM92" s="63">
        <v>0</v>
      </c>
      <c r="AN92" s="119">
        <v>0</v>
      </c>
      <c r="AO92" s="120">
        <f t="shared" si="9"/>
        <v>106.3</v>
      </c>
      <c r="AP92" s="125">
        <f t="shared" si="5"/>
        <v>7.0866666666666669</v>
      </c>
    </row>
    <row r="93" spans="1:42" x14ac:dyDescent="0.2">
      <c r="A93" s="162" t="s">
        <v>336</v>
      </c>
      <c r="B93" s="47" t="s">
        <v>127</v>
      </c>
      <c r="C93" s="47" t="s">
        <v>189</v>
      </c>
      <c r="D93" s="47">
        <v>10</v>
      </c>
      <c r="E93" s="139"/>
      <c r="F93" s="49"/>
      <c r="G93" s="63">
        <v>104</v>
      </c>
      <c r="H93" s="87">
        <f t="shared" si="6"/>
        <v>3</v>
      </c>
      <c r="I93" s="63">
        <v>107</v>
      </c>
      <c r="J93" s="63">
        <v>106</v>
      </c>
      <c r="K93" s="87">
        <f t="shared" si="7"/>
        <v>1</v>
      </c>
      <c r="L93" s="63">
        <v>107</v>
      </c>
      <c r="M93" s="63">
        <v>103</v>
      </c>
      <c r="N93" s="87">
        <f t="shared" si="8"/>
        <v>1</v>
      </c>
      <c r="O93" s="63">
        <v>104</v>
      </c>
      <c r="P93" s="156">
        <v>0.87</v>
      </c>
      <c r="Q93" s="144">
        <v>10</v>
      </c>
      <c r="R93" s="144"/>
      <c r="S93" s="116">
        <v>264</v>
      </c>
      <c r="T93" s="63">
        <v>140</v>
      </c>
      <c r="U93" s="63">
        <v>2688</v>
      </c>
      <c r="V93" s="63">
        <v>13</v>
      </c>
      <c r="W93" s="63">
        <v>5</v>
      </c>
      <c r="X93" s="63">
        <v>0</v>
      </c>
      <c r="Y93" s="63">
        <v>32</v>
      </c>
      <c r="Z93" s="63">
        <v>150</v>
      </c>
      <c r="AA93" s="116">
        <v>37</v>
      </c>
      <c r="AB93" s="63">
        <v>142</v>
      </c>
      <c r="AC93" s="63">
        <v>3</v>
      </c>
      <c r="AD93" s="63">
        <v>14</v>
      </c>
      <c r="AE93" s="63">
        <v>0</v>
      </c>
      <c r="AF93" s="63">
        <v>0</v>
      </c>
      <c r="AG93" s="63">
        <v>0</v>
      </c>
      <c r="AH93" s="63">
        <v>0</v>
      </c>
      <c r="AI93" s="63">
        <v>0</v>
      </c>
      <c r="AJ93" s="116">
        <v>0</v>
      </c>
      <c r="AK93" s="63">
        <v>0</v>
      </c>
      <c r="AL93" s="118">
        <v>0</v>
      </c>
      <c r="AM93" s="63">
        <v>9</v>
      </c>
      <c r="AN93" s="119">
        <v>4</v>
      </c>
      <c r="AO93" s="120">
        <f t="shared" si="9"/>
        <v>178.71999999999997</v>
      </c>
      <c r="AP93" s="125">
        <f t="shared" si="5"/>
        <v>17.871999999999996</v>
      </c>
    </row>
    <row r="94" spans="1:42" x14ac:dyDescent="0.2">
      <c r="A94" s="162" t="s">
        <v>334</v>
      </c>
      <c r="B94" s="47" t="s">
        <v>121</v>
      </c>
      <c r="C94" s="47" t="s">
        <v>201</v>
      </c>
      <c r="D94" s="47">
        <v>11</v>
      </c>
      <c r="E94" s="139"/>
      <c r="F94" s="49"/>
      <c r="G94" s="63">
        <v>85</v>
      </c>
      <c r="H94" s="87">
        <f t="shared" si="6"/>
        <v>-2</v>
      </c>
      <c r="I94" s="63">
        <v>83</v>
      </c>
      <c r="J94" s="63">
        <v>66</v>
      </c>
      <c r="K94" s="87">
        <f t="shared" si="7"/>
        <v>1</v>
      </c>
      <c r="L94" s="63">
        <v>67</v>
      </c>
      <c r="M94" s="63">
        <v>73</v>
      </c>
      <c r="N94" s="87">
        <f t="shared" si="8"/>
        <v>-1</v>
      </c>
      <c r="O94" s="63">
        <v>72</v>
      </c>
      <c r="P94" s="156">
        <v>0.87</v>
      </c>
      <c r="Q94" s="144">
        <v>1</v>
      </c>
      <c r="R94" s="144"/>
      <c r="S94" s="116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116">
        <v>0</v>
      </c>
      <c r="AB94" s="63">
        <v>0</v>
      </c>
      <c r="AC94" s="63">
        <v>0</v>
      </c>
      <c r="AD94" s="63">
        <v>0</v>
      </c>
      <c r="AE94" s="63">
        <v>6</v>
      </c>
      <c r="AF94" s="63">
        <v>3</v>
      </c>
      <c r="AG94" s="63">
        <v>66</v>
      </c>
      <c r="AH94" s="63">
        <v>0</v>
      </c>
      <c r="AI94" s="63">
        <v>2</v>
      </c>
      <c r="AJ94" s="116">
        <v>0</v>
      </c>
      <c r="AK94" s="63">
        <v>0</v>
      </c>
      <c r="AL94" s="118">
        <v>0</v>
      </c>
      <c r="AM94" s="63">
        <v>0</v>
      </c>
      <c r="AN94" s="119">
        <v>0</v>
      </c>
      <c r="AO94" s="120">
        <f t="shared" si="9"/>
        <v>6.6</v>
      </c>
      <c r="AP94" s="125">
        <f t="shared" si="5"/>
        <v>6.6</v>
      </c>
    </row>
    <row r="95" spans="1:42" x14ac:dyDescent="0.2">
      <c r="A95" s="162" t="s">
        <v>335</v>
      </c>
      <c r="B95" s="47" t="s">
        <v>118</v>
      </c>
      <c r="C95" s="47" t="s">
        <v>201</v>
      </c>
      <c r="D95" s="47">
        <v>11</v>
      </c>
      <c r="E95" s="139"/>
      <c r="F95" s="49"/>
      <c r="G95" s="63">
        <v>72</v>
      </c>
      <c r="H95" s="87">
        <f t="shared" si="6"/>
        <v>-2</v>
      </c>
      <c r="I95" s="63">
        <v>70</v>
      </c>
      <c r="J95" s="63">
        <v>79</v>
      </c>
      <c r="K95" s="87">
        <f t="shared" si="7"/>
        <v>-1</v>
      </c>
      <c r="L95" s="63">
        <v>78</v>
      </c>
      <c r="M95" s="63">
        <v>84</v>
      </c>
      <c r="N95" s="87">
        <f t="shared" si="8"/>
        <v>-2</v>
      </c>
      <c r="O95" s="63">
        <v>82</v>
      </c>
      <c r="P95" s="156">
        <v>0.87</v>
      </c>
      <c r="Q95" s="144">
        <v>15</v>
      </c>
      <c r="R95" s="144"/>
      <c r="S95" s="116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116">
        <v>215</v>
      </c>
      <c r="AB95" s="63">
        <v>986</v>
      </c>
      <c r="AC95" s="63">
        <v>9</v>
      </c>
      <c r="AD95" s="63">
        <v>46</v>
      </c>
      <c r="AE95" s="63">
        <v>44</v>
      </c>
      <c r="AF95" s="63">
        <v>32</v>
      </c>
      <c r="AG95" s="63">
        <v>158</v>
      </c>
      <c r="AH95" s="63">
        <v>1</v>
      </c>
      <c r="AI95" s="63">
        <v>7</v>
      </c>
      <c r="AJ95" s="116">
        <v>0</v>
      </c>
      <c r="AK95" s="63">
        <v>0</v>
      </c>
      <c r="AL95" s="118">
        <v>0</v>
      </c>
      <c r="AM95" s="63">
        <v>4</v>
      </c>
      <c r="AN95" s="119">
        <v>4</v>
      </c>
      <c r="AO95" s="120">
        <f t="shared" si="9"/>
        <v>166.4</v>
      </c>
      <c r="AP95" s="125">
        <f t="shared" si="5"/>
        <v>11.093333333333334</v>
      </c>
    </row>
    <row r="96" spans="1:42" x14ac:dyDescent="0.2">
      <c r="A96" s="162" t="s">
        <v>337</v>
      </c>
      <c r="B96" s="47" t="s">
        <v>121</v>
      </c>
      <c r="C96" s="47" t="s">
        <v>189</v>
      </c>
      <c r="D96" s="47">
        <v>10</v>
      </c>
      <c r="E96" s="139"/>
      <c r="F96" s="49"/>
      <c r="G96" s="63">
        <v>69</v>
      </c>
      <c r="H96" s="87">
        <f t="shared" si="6"/>
        <v>3</v>
      </c>
      <c r="I96" s="63">
        <v>72</v>
      </c>
      <c r="J96" s="63">
        <v>80</v>
      </c>
      <c r="K96" s="87">
        <f t="shared" si="7"/>
        <v>0</v>
      </c>
      <c r="L96" s="63">
        <v>80</v>
      </c>
      <c r="M96" s="63">
        <v>69</v>
      </c>
      <c r="N96" s="87">
        <f t="shared" si="8"/>
        <v>0</v>
      </c>
      <c r="O96" s="63">
        <v>69</v>
      </c>
      <c r="P96" s="156">
        <v>0.84</v>
      </c>
      <c r="Q96" s="144">
        <v>15</v>
      </c>
      <c r="R96" s="144"/>
      <c r="S96" s="116">
        <v>1</v>
      </c>
      <c r="T96" s="63">
        <v>1</v>
      </c>
      <c r="U96" s="63">
        <v>16</v>
      </c>
      <c r="V96" s="63">
        <v>0</v>
      </c>
      <c r="W96" s="63">
        <v>0</v>
      </c>
      <c r="X96" s="63">
        <v>0</v>
      </c>
      <c r="Y96" s="63">
        <v>0</v>
      </c>
      <c r="Z96" s="63">
        <v>1</v>
      </c>
      <c r="AA96" s="116">
        <v>5</v>
      </c>
      <c r="AB96" s="63">
        <v>49</v>
      </c>
      <c r="AC96" s="63">
        <v>0</v>
      </c>
      <c r="AD96" s="63">
        <v>2</v>
      </c>
      <c r="AE96" s="63">
        <v>110</v>
      </c>
      <c r="AF96" s="63">
        <v>79</v>
      </c>
      <c r="AG96" s="63">
        <v>841</v>
      </c>
      <c r="AH96" s="63">
        <v>4</v>
      </c>
      <c r="AI96" s="63">
        <v>43</v>
      </c>
      <c r="AJ96" s="116">
        <v>0</v>
      </c>
      <c r="AK96" s="63">
        <v>0</v>
      </c>
      <c r="AL96" s="118">
        <v>0</v>
      </c>
      <c r="AM96" s="63">
        <v>1</v>
      </c>
      <c r="AN96" s="119">
        <v>0</v>
      </c>
      <c r="AO96" s="120">
        <f t="shared" si="9"/>
        <v>113.64</v>
      </c>
      <c r="AP96" s="125">
        <f t="shared" si="5"/>
        <v>7.5759999999999996</v>
      </c>
    </row>
    <row r="97" spans="1:42" x14ac:dyDescent="0.2">
      <c r="A97" s="162" t="s">
        <v>339</v>
      </c>
      <c r="B97" s="47" t="s">
        <v>121</v>
      </c>
      <c r="C97" s="47" t="s">
        <v>199</v>
      </c>
      <c r="D97" s="47">
        <v>10</v>
      </c>
      <c r="E97" s="139"/>
      <c r="F97" s="49"/>
      <c r="G97" s="63">
        <v>93</v>
      </c>
      <c r="H97" s="87">
        <f t="shared" si="6"/>
        <v>2</v>
      </c>
      <c r="I97" s="63">
        <v>95</v>
      </c>
      <c r="J97" s="63">
        <v>78</v>
      </c>
      <c r="K97" s="87">
        <f t="shared" si="7"/>
        <v>1</v>
      </c>
      <c r="L97" s="63">
        <v>79</v>
      </c>
      <c r="M97" s="63">
        <v>76</v>
      </c>
      <c r="N97" s="87">
        <f t="shared" si="8"/>
        <v>2</v>
      </c>
      <c r="O97" s="63">
        <v>78</v>
      </c>
      <c r="P97" s="156">
        <v>0.83</v>
      </c>
      <c r="Q97" s="144">
        <v>15</v>
      </c>
      <c r="R97" s="144"/>
      <c r="S97" s="116">
        <v>0</v>
      </c>
      <c r="T97" s="63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3">
        <v>0</v>
      </c>
      <c r="AA97" s="116">
        <v>0</v>
      </c>
      <c r="AB97" s="63">
        <v>0</v>
      </c>
      <c r="AC97" s="63">
        <v>0</v>
      </c>
      <c r="AD97" s="63">
        <v>0</v>
      </c>
      <c r="AE97" s="63">
        <v>119</v>
      </c>
      <c r="AF97" s="63">
        <v>81</v>
      </c>
      <c r="AG97" s="63">
        <v>1150</v>
      </c>
      <c r="AH97" s="63">
        <v>6</v>
      </c>
      <c r="AI97" s="63">
        <v>51</v>
      </c>
      <c r="AJ97" s="116">
        <v>0</v>
      </c>
      <c r="AK97" s="63">
        <v>0</v>
      </c>
      <c r="AL97" s="118">
        <v>0</v>
      </c>
      <c r="AM97" s="63">
        <v>0</v>
      </c>
      <c r="AN97" s="119">
        <v>0</v>
      </c>
      <c r="AO97" s="120">
        <f t="shared" si="9"/>
        <v>151</v>
      </c>
      <c r="AP97" s="125">
        <f t="shared" si="5"/>
        <v>10.066666666666666</v>
      </c>
    </row>
    <row r="98" spans="1:42" x14ac:dyDescent="0.2">
      <c r="A98" s="162" t="s">
        <v>338</v>
      </c>
      <c r="B98" s="47" t="s">
        <v>118</v>
      </c>
      <c r="C98" s="47" t="s">
        <v>193</v>
      </c>
      <c r="D98" s="47">
        <v>12</v>
      </c>
      <c r="E98" s="139"/>
      <c r="F98" s="49"/>
      <c r="G98" s="63">
        <v>90</v>
      </c>
      <c r="H98" s="87">
        <f t="shared" si="6"/>
        <v>-3</v>
      </c>
      <c r="I98" s="63">
        <v>87</v>
      </c>
      <c r="J98" s="63">
        <v>93</v>
      </c>
      <c r="K98" s="87">
        <f t="shared" si="7"/>
        <v>4</v>
      </c>
      <c r="L98" s="63">
        <v>97</v>
      </c>
      <c r="M98" s="63">
        <v>104</v>
      </c>
      <c r="N98" s="87">
        <f t="shared" si="8"/>
        <v>-3</v>
      </c>
      <c r="O98" s="63">
        <v>101</v>
      </c>
      <c r="P98" s="156">
        <v>0.83</v>
      </c>
      <c r="Q98" s="144">
        <v>13</v>
      </c>
      <c r="R98" s="144"/>
      <c r="S98" s="116">
        <v>0</v>
      </c>
      <c r="T98" s="63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116">
        <v>169</v>
      </c>
      <c r="AB98" s="63">
        <v>721</v>
      </c>
      <c r="AC98" s="63">
        <v>6</v>
      </c>
      <c r="AD98" s="63">
        <v>42</v>
      </c>
      <c r="AE98" s="63">
        <v>43</v>
      </c>
      <c r="AF98" s="63">
        <v>35</v>
      </c>
      <c r="AG98" s="63">
        <v>215</v>
      </c>
      <c r="AH98" s="63">
        <v>0</v>
      </c>
      <c r="AI98" s="63">
        <v>10</v>
      </c>
      <c r="AJ98" s="116">
        <v>0</v>
      </c>
      <c r="AK98" s="63">
        <v>0</v>
      </c>
      <c r="AL98" s="118">
        <v>0</v>
      </c>
      <c r="AM98" s="63">
        <v>2</v>
      </c>
      <c r="AN98" s="119">
        <v>0</v>
      </c>
      <c r="AO98" s="120">
        <f t="shared" si="9"/>
        <v>129.6</v>
      </c>
      <c r="AP98" s="125">
        <f t="shared" si="5"/>
        <v>9.9692307692307693</v>
      </c>
    </row>
    <row r="99" spans="1:42" x14ac:dyDescent="0.2">
      <c r="A99" s="162" t="s">
        <v>120</v>
      </c>
      <c r="B99" s="47" t="s">
        <v>121</v>
      </c>
      <c r="C99" s="47" t="s">
        <v>19</v>
      </c>
      <c r="D99" s="47">
        <v>9</v>
      </c>
      <c r="E99" s="139"/>
      <c r="F99" s="49"/>
      <c r="G99" s="63">
        <v>84</v>
      </c>
      <c r="H99" s="87">
        <f t="shared" si="6"/>
        <v>2</v>
      </c>
      <c r="I99" s="63">
        <v>86</v>
      </c>
      <c r="J99" s="63">
        <v>92</v>
      </c>
      <c r="K99" s="87">
        <f t="shared" si="7"/>
        <v>0</v>
      </c>
      <c r="L99" s="63">
        <v>92</v>
      </c>
      <c r="M99" s="63">
        <v>86</v>
      </c>
      <c r="N99" s="87">
        <f t="shared" si="8"/>
        <v>5</v>
      </c>
      <c r="O99" s="63">
        <v>91</v>
      </c>
      <c r="P99" s="156">
        <v>0.83</v>
      </c>
      <c r="Q99" s="144">
        <v>8</v>
      </c>
      <c r="R99" s="144"/>
      <c r="S99" s="116">
        <v>0</v>
      </c>
      <c r="T99" s="63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0</v>
      </c>
      <c r="AA99" s="116">
        <v>2</v>
      </c>
      <c r="AB99" s="63">
        <v>-2</v>
      </c>
      <c r="AC99" s="63">
        <v>0</v>
      </c>
      <c r="AD99" s="63">
        <v>0</v>
      </c>
      <c r="AE99" s="63">
        <v>62</v>
      </c>
      <c r="AF99" s="63">
        <v>45</v>
      </c>
      <c r="AG99" s="63">
        <v>483</v>
      </c>
      <c r="AH99" s="63">
        <v>4</v>
      </c>
      <c r="AI99" s="63">
        <v>27</v>
      </c>
      <c r="AJ99" s="116">
        <v>2</v>
      </c>
      <c r="AK99" s="63">
        <v>0</v>
      </c>
      <c r="AL99" s="118">
        <v>0</v>
      </c>
      <c r="AM99" s="63">
        <v>0</v>
      </c>
      <c r="AN99" s="119">
        <v>0</v>
      </c>
      <c r="AO99" s="120">
        <f t="shared" si="9"/>
        <v>72.099999999999994</v>
      </c>
      <c r="AP99" s="125">
        <f t="shared" si="5"/>
        <v>9.0124999999999993</v>
      </c>
    </row>
    <row r="100" spans="1:42" x14ac:dyDescent="0.2">
      <c r="A100" s="162" t="s">
        <v>341</v>
      </c>
      <c r="B100" s="47" t="s">
        <v>121</v>
      </c>
      <c r="C100" s="47" t="s">
        <v>191</v>
      </c>
      <c r="D100" s="47">
        <v>7</v>
      </c>
      <c r="E100" s="139" t="s">
        <v>499</v>
      </c>
      <c r="F100" s="49"/>
      <c r="G100" s="63">
        <v>103</v>
      </c>
      <c r="H100" s="87">
        <f t="shared" si="6"/>
        <v>-1</v>
      </c>
      <c r="I100" s="63">
        <v>102</v>
      </c>
      <c r="J100" s="63">
        <v>83</v>
      </c>
      <c r="K100" s="87">
        <f t="shared" si="7"/>
        <v>-2</v>
      </c>
      <c r="L100" s="63">
        <v>81</v>
      </c>
      <c r="M100" s="63">
        <v>89</v>
      </c>
      <c r="N100" s="87">
        <f t="shared" si="8"/>
        <v>-5</v>
      </c>
      <c r="O100" s="63">
        <v>84</v>
      </c>
      <c r="P100" s="156">
        <v>0.83</v>
      </c>
      <c r="Q100" s="144">
        <v>13</v>
      </c>
      <c r="R100" s="144"/>
      <c r="S100" s="116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116">
        <v>0</v>
      </c>
      <c r="AB100" s="63">
        <v>0</v>
      </c>
      <c r="AC100" s="63">
        <v>0</v>
      </c>
      <c r="AD100" s="63">
        <v>0</v>
      </c>
      <c r="AE100" s="63">
        <v>93</v>
      </c>
      <c r="AF100" s="63">
        <v>53</v>
      </c>
      <c r="AG100" s="63">
        <v>706</v>
      </c>
      <c r="AH100" s="63">
        <v>5</v>
      </c>
      <c r="AI100" s="63">
        <v>37</v>
      </c>
      <c r="AJ100" s="116">
        <v>0</v>
      </c>
      <c r="AK100" s="63">
        <v>0</v>
      </c>
      <c r="AL100" s="118">
        <v>0</v>
      </c>
      <c r="AM100" s="63">
        <v>0</v>
      </c>
      <c r="AN100" s="119">
        <v>0</v>
      </c>
      <c r="AO100" s="120">
        <f t="shared" si="9"/>
        <v>100.6</v>
      </c>
      <c r="AP100" s="125">
        <f t="shared" si="5"/>
        <v>7.7384615384615376</v>
      </c>
    </row>
    <row r="101" spans="1:42" x14ac:dyDescent="0.2">
      <c r="A101" s="162" t="s">
        <v>340</v>
      </c>
      <c r="B101" s="47" t="s">
        <v>129</v>
      </c>
      <c r="C101" s="47" t="s">
        <v>196</v>
      </c>
      <c r="D101" s="47">
        <v>7</v>
      </c>
      <c r="E101" s="139" t="s">
        <v>500</v>
      </c>
      <c r="F101" s="49"/>
      <c r="G101" s="63">
        <v>300</v>
      </c>
      <c r="H101" s="87">
        <f t="shared" si="6"/>
        <v>-187</v>
      </c>
      <c r="I101" s="63">
        <v>113</v>
      </c>
      <c r="J101" s="63">
        <v>500</v>
      </c>
      <c r="K101" s="87">
        <f t="shared" si="7"/>
        <v>-389</v>
      </c>
      <c r="L101" s="63">
        <v>111</v>
      </c>
      <c r="M101" s="63">
        <v>500</v>
      </c>
      <c r="N101" s="87">
        <f t="shared" si="8"/>
        <v>-385</v>
      </c>
      <c r="O101" s="63">
        <v>115</v>
      </c>
      <c r="P101" s="156">
        <v>0.82</v>
      </c>
      <c r="Q101" s="144">
        <v>13</v>
      </c>
      <c r="R101" s="144"/>
      <c r="S101" s="116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116">
        <v>0</v>
      </c>
      <c r="AB101" s="63">
        <v>0</v>
      </c>
      <c r="AC101" s="63">
        <v>0</v>
      </c>
      <c r="AD101" s="63">
        <v>0</v>
      </c>
      <c r="AE101" s="63">
        <v>43</v>
      </c>
      <c r="AF101" s="63">
        <v>30</v>
      </c>
      <c r="AG101" s="63">
        <v>365</v>
      </c>
      <c r="AH101" s="63">
        <v>5</v>
      </c>
      <c r="AI101" s="63">
        <v>22</v>
      </c>
      <c r="AJ101" s="116">
        <v>0</v>
      </c>
      <c r="AK101" s="63">
        <v>0</v>
      </c>
      <c r="AL101" s="118">
        <v>1</v>
      </c>
      <c r="AM101" s="63">
        <v>0</v>
      </c>
      <c r="AN101" s="119">
        <v>0</v>
      </c>
      <c r="AO101" s="120">
        <f t="shared" si="9"/>
        <v>68.5</v>
      </c>
      <c r="AP101" s="125">
        <f t="shared" si="5"/>
        <v>5.2692307692307692</v>
      </c>
    </row>
    <row r="102" spans="1:42" x14ac:dyDescent="0.2">
      <c r="A102" s="162" t="s">
        <v>342</v>
      </c>
      <c r="B102" s="47" t="s">
        <v>118</v>
      </c>
      <c r="C102" s="47" t="s">
        <v>190</v>
      </c>
      <c r="D102" s="47">
        <v>7</v>
      </c>
      <c r="E102" s="139"/>
      <c r="F102" s="49"/>
      <c r="G102" s="63">
        <v>89</v>
      </c>
      <c r="H102" s="87">
        <f t="shared" si="6"/>
        <v>3</v>
      </c>
      <c r="I102" s="63">
        <v>92</v>
      </c>
      <c r="J102" s="63">
        <v>97</v>
      </c>
      <c r="K102" s="87">
        <f t="shared" si="7"/>
        <v>1</v>
      </c>
      <c r="L102" s="63">
        <v>98</v>
      </c>
      <c r="M102" s="63">
        <v>101</v>
      </c>
      <c r="N102" s="87">
        <f t="shared" si="8"/>
        <v>1</v>
      </c>
      <c r="O102" s="63">
        <v>102</v>
      </c>
      <c r="P102" s="156">
        <v>0.81</v>
      </c>
      <c r="Q102" s="144">
        <v>13</v>
      </c>
      <c r="R102" s="144"/>
      <c r="S102" s="116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116">
        <v>112</v>
      </c>
      <c r="AB102" s="63">
        <v>481</v>
      </c>
      <c r="AC102" s="63">
        <v>4</v>
      </c>
      <c r="AD102" s="63">
        <v>30</v>
      </c>
      <c r="AE102" s="63">
        <v>18</v>
      </c>
      <c r="AF102" s="63">
        <v>14</v>
      </c>
      <c r="AG102" s="63">
        <v>95</v>
      </c>
      <c r="AH102" s="63">
        <v>1</v>
      </c>
      <c r="AI102" s="63">
        <v>5</v>
      </c>
      <c r="AJ102" s="116">
        <v>0</v>
      </c>
      <c r="AK102" s="63">
        <v>0</v>
      </c>
      <c r="AL102" s="118">
        <v>0</v>
      </c>
      <c r="AM102" s="63">
        <v>0</v>
      </c>
      <c r="AN102" s="119">
        <v>0</v>
      </c>
      <c r="AO102" s="120">
        <f t="shared" si="9"/>
        <v>87.6</v>
      </c>
      <c r="AP102" s="125">
        <f t="shared" si="5"/>
        <v>6.7384615384615376</v>
      </c>
    </row>
    <row r="103" spans="1:42" x14ac:dyDescent="0.2">
      <c r="A103" s="162" t="s">
        <v>124</v>
      </c>
      <c r="B103" s="47" t="s">
        <v>121</v>
      </c>
      <c r="C103" s="47" t="s">
        <v>14</v>
      </c>
      <c r="D103" s="47">
        <v>6</v>
      </c>
      <c r="E103" s="139" t="s">
        <v>502</v>
      </c>
      <c r="F103" s="49"/>
      <c r="G103" s="63">
        <v>147</v>
      </c>
      <c r="H103" s="87">
        <f t="shared" si="6"/>
        <v>-3</v>
      </c>
      <c r="I103" s="63">
        <v>144</v>
      </c>
      <c r="J103" s="63">
        <v>125</v>
      </c>
      <c r="K103" s="87">
        <f t="shared" si="7"/>
        <v>-11</v>
      </c>
      <c r="L103" s="63">
        <v>114</v>
      </c>
      <c r="M103" s="63">
        <v>118</v>
      </c>
      <c r="N103" s="87">
        <f t="shared" si="8"/>
        <v>-10</v>
      </c>
      <c r="O103" s="63">
        <v>108</v>
      </c>
      <c r="P103" s="156">
        <v>0.81</v>
      </c>
      <c r="Q103" s="144">
        <v>7</v>
      </c>
      <c r="R103" s="144"/>
      <c r="S103" s="116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116">
        <v>1</v>
      </c>
      <c r="AB103" s="63">
        <v>1</v>
      </c>
      <c r="AC103" s="63">
        <v>0</v>
      </c>
      <c r="AD103" s="63">
        <v>0</v>
      </c>
      <c r="AE103" s="63">
        <v>55</v>
      </c>
      <c r="AF103" s="63">
        <v>40</v>
      </c>
      <c r="AG103" s="63">
        <v>438</v>
      </c>
      <c r="AH103" s="63">
        <v>0</v>
      </c>
      <c r="AI103" s="63">
        <v>25</v>
      </c>
      <c r="AJ103" s="116">
        <v>0</v>
      </c>
      <c r="AK103" s="63">
        <v>0</v>
      </c>
      <c r="AL103" s="118">
        <v>0</v>
      </c>
      <c r="AM103" s="63">
        <v>0</v>
      </c>
      <c r="AN103" s="119">
        <v>0</v>
      </c>
      <c r="AO103" s="120">
        <f t="shared" si="9"/>
        <v>43.9</v>
      </c>
      <c r="AP103" s="125">
        <f t="shared" si="5"/>
        <v>6.2714285714285714</v>
      </c>
    </row>
    <row r="104" spans="1:42" x14ac:dyDescent="0.2">
      <c r="A104" s="162" t="s">
        <v>243</v>
      </c>
      <c r="B104" s="47" t="s">
        <v>118</v>
      </c>
      <c r="C104" s="47" t="s">
        <v>15</v>
      </c>
      <c r="D104" s="47">
        <v>13</v>
      </c>
      <c r="E104" s="139"/>
      <c r="F104" s="49"/>
      <c r="G104" s="63">
        <v>74</v>
      </c>
      <c r="H104" s="87">
        <f t="shared" si="6"/>
        <v>1</v>
      </c>
      <c r="I104" s="63">
        <v>75</v>
      </c>
      <c r="J104" s="63">
        <v>102</v>
      </c>
      <c r="K104" s="87">
        <f t="shared" si="7"/>
        <v>3</v>
      </c>
      <c r="L104" s="63">
        <v>105</v>
      </c>
      <c r="M104" s="63">
        <v>112</v>
      </c>
      <c r="N104" s="87">
        <f t="shared" si="8"/>
        <v>1</v>
      </c>
      <c r="O104" s="63">
        <v>113</v>
      </c>
      <c r="P104" s="156">
        <v>0.78</v>
      </c>
      <c r="Q104" s="144">
        <v>11</v>
      </c>
      <c r="R104" s="144"/>
      <c r="S104" s="116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116">
        <v>46</v>
      </c>
      <c r="AB104" s="63">
        <v>242</v>
      </c>
      <c r="AC104" s="63">
        <v>2</v>
      </c>
      <c r="AD104" s="63">
        <v>11</v>
      </c>
      <c r="AE104" s="63">
        <v>2</v>
      </c>
      <c r="AF104" s="63">
        <v>2</v>
      </c>
      <c r="AG104" s="63">
        <v>21</v>
      </c>
      <c r="AH104" s="63">
        <v>0</v>
      </c>
      <c r="AI104" s="63">
        <v>1</v>
      </c>
      <c r="AJ104" s="116">
        <v>0</v>
      </c>
      <c r="AK104" s="63">
        <v>0</v>
      </c>
      <c r="AL104" s="118">
        <v>0</v>
      </c>
      <c r="AM104" s="63">
        <v>0</v>
      </c>
      <c r="AN104" s="119">
        <v>0</v>
      </c>
      <c r="AO104" s="120">
        <f t="shared" si="9"/>
        <v>38.300000000000004</v>
      </c>
      <c r="AP104" s="125">
        <f t="shared" si="5"/>
        <v>3.4818181818181824</v>
      </c>
    </row>
    <row r="105" spans="1:42" x14ac:dyDescent="0.2">
      <c r="A105" s="162" t="s">
        <v>128</v>
      </c>
      <c r="B105" s="47" t="s">
        <v>129</v>
      </c>
      <c r="C105" s="47" t="s">
        <v>19</v>
      </c>
      <c r="D105" s="47">
        <v>9</v>
      </c>
      <c r="E105" s="139"/>
      <c r="F105" s="49"/>
      <c r="G105" s="63">
        <v>142</v>
      </c>
      <c r="H105" s="87">
        <f t="shared" si="6"/>
        <v>11</v>
      </c>
      <c r="I105" s="63">
        <v>153</v>
      </c>
      <c r="J105" s="63">
        <v>121</v>
      </c>
      <c r="K105" s="87">
        <f t="shared" si="7"/>
        <v>5</v>
      </c>
      <c r="L105" s="63">
        <v>126</v>
      </c>
      <c r="M105" s="63">
        <v>134</v>
      </c>
      <c r="N105" s="87">
        <f t="shared" si="8"/>
        <v>0</v>
      </c>
      <c r="O105" s="63">
        <v>134</v>
      </c>
      <c r="P105" s="156">
        <v>0.78</v>
      </c>
      <c r="Q105" s="144">
        <v>16</v>
      </c>
      <c r="R105" s="144"/>
      <c r="S105" s="116">
        <v>0</v>
      </c>
      <c r="T105" s="63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116">
        <v>0</v>
      </c>
      <c r="AB105" s="63">
        <v>0</v>
      </c>
      <c r="AC105" s="63">
        <v>0</v>
      </c>
      <c r="AD105" s="63">
        <v>0</v>
      </c>
      <c r="AE105" s="63">
        <v>77</v>
      </c>
      <c r="AF105" s="63">
        <v>45</v>
      </c>
      <c r="AG105" s="63">
        <v>623</v>
      </c>
      <c r="AH105" s="63">
        <v>7</v>
      </c>
      <c r="AI105" s="63">
        <v>29</v>
      </c>
      <c r="AJ105" s="116">
        <v>0</v>
      </c>
      <c r="AK105" s="63">
        <v>0</v>
      </c>
      <c r="AL105" s="118">
        <v>0</v>
      </c>
      <c r="AM105" s="63">
        <v>1</v>
      </c>
      <c r="AN105" s="119">
        <v>0</v>
      </c>
      <c r="AO105" s="120">
        <f t="shared" si="9"/>
        <v>104.3</v>
      </c>
      <c r="AP105" s="125">
        <f t="shared" si="5"/>
        <v>6.5187499999999998</v>
      </c>
    </row>
    <row r="106" spans="1:42" x14ac:dyDescent="0.2">
      <c r="A106" s="162" t="s">
        <v>344</v>
      </c>
      <c r="B106" s="47" t="s">
        <v>121</v>
      </c>
      <c r="C106" s="47" t="s">
        <v>200</v>
      </c>
      <c r="D106" s="47">
        <v>13</v>
      </c>
      <c r="E106" s="139"/>
      <c r="F106" s="49"/>
      <c r="G106" s="63">
        <v>121</v>
      </c>
      <c r="H106" s="87">
        <f t="shared" si="6"/>
        <v>-1</v>
      </c>
      <c r="I106" s="63">
        <v>120</v>
      </c>
      <c r="J106" s="63">
        <v>103</v>
      </c>
      <c r="K106" s="87">
        <f t="shared" si="7"/>
        <v>-2</v>
      </c>
      <c r="L106" s="63">
        <v>101</v>
      </c>
      <c r="M106" s="63">
        <v>92</v>
      </c>
      <c r="N106" s="87">
        <f t="shared" si="8"/>
        <v>-5</v>
      </c>
      <c r="O106" s="63">
        <v>87</v>
      </c>
      <c r="P106" s="156">
        <v>0.78</v>
      </c>
      <c r="Q106" s="144">
        <v>15</v>
      </c>
      <c r="R106" s="144"/>
      <c r="S106" s="116">
        <v>4</v>
      </c>
      <c r="T106" s="63">
        <v>0</v>
      </c>
      <c r="U106" s="63">
        <v>74</v>
      </c>
      <c r="V106" s="63">
        <v>1</v>
      </c>
      <c r="W106" s="63">
        <v>0</v>
      </c>
      <c r="X106" s="63">
        <v>0</v>
      </c>
      <c r="Y106" s="63">
        <v>0</v>
      </c>
      <c r="Z106" s="63">
        <v>4</v>
      </c>
      <c r="AA106" s="116">
        <v>4</v>
      </c>
      <c r="AB106" s="63">
        <v>10</v>
      </c>
      <c r="AC106" s="63">
        <v>1</v>
      </c>
      <c r="AD106" s="63">
        <v>3</v>
      </c>
      <c r="AE106" s="63">
        <v>101</v>
      </c>
      <c r="AF106" s="63">
        <v>72</v>
      </c>
      <c r="AG106" s="63">
        <v>840</v>
      </c>
      <c r="AH106" s="63">
        <v>3</v>
      </c>
      <c r="AI106" s="63">
        <v>46</v>
      </c>
      <c r="AJ106" s="116">
        <v>0</v>
      </c>
      <c r="AK106" s="63">
        <v>0</v>
      </c>
      <c r="AL106" s="118">
        <v>0</v>
      </c>
      <c r="AM106" s="63">
        <v>2</v>
      </c>
      <c r="AN106" s="119">
        <v>0</v>
      </c>
      <c r="AO106" s="120">
        <f t="shared" si="9"/>
        <v>115.96000000000001</v>
      </c>
      <c r="AP106" s="125">
        <f t="shared" si="5"/>
        <v>7.730666666666667</v>
      </c>
    </row>
    <row r="107" spans="1:42" x14ac:dyDescent="0.2">
      <c r="A107" s="162" t="s">
        <v>345</v>
      </c>
      <c r="B107" s="47" t="s">
        <v>127</v>
      </c>
      <c r="C107" s="47" t="s">
        <v>191</v>
      </c>
      <c r="D107" s="47">
        <v>7</v>
      </c>
      <c r="E107" s="139"/>
      <c r="F107" s="49"/>
      <c r="G107" s="63">
        <v>111</v>
      </c>
      <c r="H107" s="87">
        <f t="shared" si="6"/>
        <v>-2</v>
      </c>
      <c r="I107" s="63">
        <v>109</v>
      </c>
      <c r="J107" s="63">
        <v>119</v>
      </c>
      <c r="K107" s="87">
        <f t="shared" si="7"/>
        <v>4</v>
      </c>
      <c r="L107" s="63">
        <v>123</v>
      </c>
      <c r="M107" s="63">
        <v>120</v>
      </c>
      <c r="N107" s="87">
        <f t="shared" si="8"/>
        <v>3</v>
      </c>
      <c r="O107" s="63">
        <v>123</v>
      </c>
      <c r="P107" s="156">
        <v>0.77</v>
      </c>
      <c r="Q107" s="144" t="s">
        <v>263</v>
      </c>
      <c r="R107" s="144"/>
      <c r="S107" s="116" t="s">
        <v>263</v>
      </c>
      <c r="T107" s="63" t="s">
        <v>263</v>
      </c>
      <c r="U107" s="63" t="s">
        <v>263</v>
      </c>
      <c r="V107" s="63" t="s">
        <v>263</v>
      </c>
      <c r="W107" s="63" t="s">
        <v>263</v>
      </c>
      <c r="X107" s="63" t="s">
        <v>263</v>
      </c>
      <c r="Y107" s="63" t="s">
        <v>263</v>
      </c>
      <c r="Z107" s="63" t="s">
        <v>263</v>
      </c>
      <c r="AA107" s="116" t="s">
        <v>263</v>
      </c>
      <c r="AB107" s="63" t="s">
        <v>263</v>
      </c>
      <c r="AC107" s="63" t="s">
        <v>263</v>
      </c>
      <c r="AD107" s="63" t="s">
        <v>263</v>
      </c>
      <c r="AE107" s="63" t="s">
        <v>263</v>
      </c>
      <c r="AF107" s="63" t="s">
        <v>263</v>
      </c>
      <c r="AG107" s="63" t="s">
        <v>263</v>
      </c>
      <c r="AH107" s="63" t="s">
        <v>263</v>
      </c>
      <c r="AI107" s="63" t="s">
        <v>263</v>
      </c>
      <c r="AJ107" s="116" t="s">
        <v>263</v>
      </c>
      <c r="AK107" s="63" t="s">
        <v>263</v>
      </c>
      <c r="AL107" s="118" t="s">
        <v>263</v>
      </c>
      <c r="AM107" s="63" t="s">
        <v>263</v>
      </c>
      <c r="AN107" s="119" t="s">
        <v>263</v>
      </c>
      <c r="AO107" s="120">
        <f t="shared" si="9"/>
        <v>0</v>
      </c>
      <c r="AP107" s="125" t="str">
        <f t="shared" si="5"/>
        <v>-</v>
      </c>
    </row>
    <row r="108" spans="1:42" x14ac:dyDescent="0.2">
      <c r="A108" s="162" t="s">
        <v>343</v>
      </c>
      <c r="B108" s="47" t="s">
        <v>121</v>
      </c>
      <c r="C108" s="47" t="s">
        <v>12</v>
      </c>
      <c r="D108" s="47">
        <v>6</v>
      </c>
      <c r="E108" s="139"/>
      <c r="F108" s="49"/>
      <c r="G108" s="63">
        <v>102</v>
      </c>
      <c r="H108" s="87">
        <f t="shared" si="6"/>
        <v>4</v>
      </c>
      <c r="I108" s="63">
        <v>106</v>
      </c>
      <c r="J108" s="63">
        <v>87</v>
      </c>
      <c r="K108" s="87">
        <f t="shared" si="7"/>
        <v>4</v>
      </c>
      <c r="L108" s="63">
        <v>91</v>
      </c>
      <c r="M108" s="63">
        <v>81</v>
      </c>
      <c r="N108" s="87">
        <f t="shared" si="8"/>
        <v>5</v>
      </c>
      <c r="O108" s="63">
        <v>86</v>
      </c>
      <c r="P108" s="156">
        <v>0.77</v>
      </c>
      <c r="Q108" s="144">
        <v>14</v>
      </c>
      <c r="R108" s="144"/>
      <c r="S108" s="116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116">
        <v>0</v>
      </c>
      <c r="AB108" s="63">
        <v>0</v>
      </c>
      <c r="AC108" s="63">
        <v>0</v>
      </c>
      <c r="AD108" s="63">
        <v>0</v>
      </c>
      <c r="AE108" s="63">
        <v>92</v>
      </c>
      <c r="AF108" s="63">
        <v>65</v>
      </c>
      <c r="AG108" s="63">
        <v>984</v>
      </c>
      <c r="AH108" s="63">
        <v>5</v>
      </c>
      <c r="AI108" s="63">
        <v>49</v>
      </c>
      <c r="AJ108" s="116">
        <v>0</v>
      </c>
      <c r="AK108" s="63">
        <v>0</v>
      </c>
      <c r="AL108" s="118">
        <v>0</v>
      </c>
      <c r="AM108" s="63">
        <v>1</v>
      </c>
      <c r="AN108" s="119">
        <v>1</v>
      </c>
      <c r="AO108" s="120">
        <f t="shared" si="9"/>
        <v>126.4</v>
      </c>
      <c r="AP108" s="125">
        <f t="shared" si="5"/>
        <v>9.0285714285714285</v>
      </c>
    </row>
    <row r="109" spans="1:42" x14ac:dyDescent="0.2">
      <c r="A109" s="162" t="s">
        <v>147</v>
      </c>
      <c r="B109" s="47" t="s">
        <v>118</v>
      </c>
      <c r="C109" s="47" t="s">
        <v>235</v>
      </c>
      <c r="D109" s="47">
        <v>8</v>
      </c>
      <c r="E109" s="139"/>
      <c r="F109" s="49"/>
      <c r="G109" s="63">
        <v>100</v>
      </c>
      <c r="H109" s="87">
        <f t="shared" si="6"/>
        <v>0</v>
      </c>
      <c r="I109" s="63">
        <v>100</v>
      </c>
      <c r="J109" s="63">
        <v>111</v>
      </c>
      <c r="K109" s="87">
        <f t="shared" si="7"/>
        <v>-1</v>
      </c>
      <c r="L109" s="63">
        <v>110</v>
      </c>
      <c r="M109" s="63">
        <v>98</v>
      </c>
      <c r="N109" s="87">
        <f t="shared" si="8"/>
        <v>2</v>
      </c>
      <c r="O109" s="63">
        <v>100</v>
      </c>
      <c r="P109" s="156">
        <v>0.75</v>
      </c>
      <c r="Q109" s="144">
        <v>15</v>
      </c>
      <c r="R109" s="144"/>
      <c r="S109" s="116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116">
        <v>239</v>
      </c>
      <c r="AB109" s="63">
        <v>955</v>
      </c>
      <c r="AC109" s="63">
        <v>10</v>
      </c>
      <c r="AD109" s="63">
        <v>59</v>
      </c>
      <c r="AE109" s="63">
        <v>31</v>
      </c>
      <c r="AF109" s="63">
        <v>25</v>
      </c>
      <c r="AG109" s="63">
        <v>137</v>
      </c>
      <c r="AH109" s="63">
        <v>0</v>
      </c>
      <c r="AI109" s="63">
        <v>5</v>
      </c>
      <c r="AJ109" s="116">
        <v>0</v>
      </c>
      <c r="AK109" s="63">
        <v>0</v>
      </c>
      <c r="AL109" s="118">
        <v>0</v>
      </c>
      <c r="AM109" s="63">
        <v>3</v>
      </c>
      <c r="AN109" s="119">
        <v>1</v>
      </c>
      <c r="AO109" s="120">
        <f t="shared" si="9"/>
        <v>167.2</v>
      </c>
      <c r="AP109" s="125">
        <f t="shared" si="5"/>
        <v>11.146666666666667</v>
      </c>
    </row>
    <row r="110" spans="1:42" x14ac:dyDescent="0.2">
      <c r="A110" s="162" t="s">
        <v>350</v>
      </c>
      <c r="B110" s="47" t="s">
        <v>118</v>
      </c>
      <c r="C110" s="47" t="s">
        <v>12</v>
      </c>
      <c r="D110" s="47">
        <v>6</v>
      </c>
      <c r="E110" s="139" t="s">
        <v>499</v>
      </c>
      <c r="F110" s="49"/>
      <c r="G110" s="63">
        <v>105</v>
      </c>
      <c r="H110" s="87">
        <f t="shared" si="6"/>
        <v>-11</v>
      </c>
      <c r="I110" s="63">
        <v>94</v>
      </c>
      <c r="J110" s="63">
        <v>108</v>
      </c>
      <c r="K110" s="87">
        <f t="shared" si="7"/>
        <v>-2</v>
      </c>
      <c r="L110" s="63">
        <v>106</v>
      </c>
      <c r="M110" s="63">
        <v>97</v>
      </c>
      <c r="N110" s="87">
        <f t="shared" si="8"/>
        <v>-2</v>
      </c>
      <c r="O110" s="63">
        <v>95</v>
      </c>
      <c r="P110" s="156">
        <v>0.75</v>
      </c>
      <c r="Q110" s="144" t="s">
        <v>263</v>
      </c>
      <c r="R110" s="144"/>
      <c r="S110" s="116" t="s">
        <v>263</v>
      </c>
      <c r="T110" s="63" t="s">
        <v>263</v>
      </c>
      <c r="U110" s="63" t="s">
        <v>263</v>
      </c>
      <c r="V110" s="63" t="s">
        <v>263</v>
      </c>
      <c r="W110" s="63" t="s">
        <v>263</v>
      </c>
      <c r="X110" s="63" t="s">
        <v>263</v>
      </c>
      <c r="Y110" s="63" t="s">
        <v>263</v>
      </c>
      <c r="Z110" s="63" t="s">
        <v>263</v>
      </c>
      <c r="AA110" s="116" t="s">
        <v>263</v>
      </c>
      <c r="AB110" s="63" t="s">
        <v>263</v>
      </c>
      <c r="AC110" s="63" t="s">
        <v>263</v>
      </c>
      <c r="AD110" s="63" t="s">
        <v>263</v>
      </c>
      <c r="AE110" s="63" t="s">
        <v>263</v>
      </c>
      <c r="AF110" s="63" t="s">
        <v>263</v>
      </c>
      <c r="AG110" s="63" t="s">
        <v>263</v>
      </c>
      <c r="AH110" s="63" t="s">
        <v>263</v>
      </c>
      <c r="AI110" s="63" t="s">
        <v>263</v>
      </c>
      <c r="AJ110" s="116" t="s">
        <v>263</v>
      </c>
      <c r="AK110" s="63" t="s">
        <v>263</v>
      </c>
      <c r="AL110" s="118" t="s">
        <v>263</v>
      </c>
      <c r="AM110" s="63" t="s">
        <v>263</v>
      </c>
      <c r="AN110" s="119" t="s">
        <v>263</v>
      </c>
      <c r="AO110" s="120">
        <f t="shared" si="9"/>
        <v>0</v>
      </c>
      <c r="AP110" s="125" t="str">
        <f t="shared" si="5"/>
        <v>-</v>
      </c>
    </row>
    <row r="111" spans="1:42" x14ac:dyDescent="0.2">
      <c r="A111" s="162" t="s">
        <v>346</v>
      </c>
      <c r="B111" s="47" t="s">
        <v>127</v>
      </c>
      <c r="C111" s="47" t="s">
        <v>182</v>
      </c>
      <c r="D111" s="47">
        <v>6</v>
      </c>
      <c r="E111" s="139"/>
      <c r="F111" s="49"/>
      <c r="G111" s="63">
        <v>107</v>
      </c>
      <c r="H111" s="87">
        <f t="shared" si="6"/>
        <v>1</v>
      </c>
      <c r="I111" s="63">
        <v>108</v>
      </c>
      <c r="J111" s="63">
        <v>117</v>
      </c>
      <c r="K111" s="87">
        <f t="shared" si="7"/>
        <v>-1</v>
      </c>
      <c r="L111" s="63">
        <v>116</v>
      </c>
      <c r="M111" s="63">
        <v>116</v>
      </c>
      <c r="N111" s="87">
        <f t="shared" si="8"/>
        <v>2</v>
      </c>
      <c r="O111" s="63">
        <v>118</v>
      </c>
      <c r="P111" s="156">
        <v>0.75</v>
      </c>
      <c r="Q111" s="144">
        <v>16</v>
      </c>
      <c r="R111" s="144"/>
      <c r="S111" s="116">
        <v>407</v>
      </c>
      <c r="T111" s="63">
        <v>219</v>
      </c>
      <c r="U111" s="63">
        <v>4581</v>
      </c>
      <c r="V111" s="63">
        <v>26</v>
      </c>
      <c r="W111" s="63">
        <v>11</v>
      </c>
      <c r="X111" s="63">
        <v>0</v>
      </c>
      <c r="Y111" s="63">
        <v>41</v>
      </c>
      <c r="Z111" s="63">
        <v>242</v>
      </c>
      <c r="AA111" s="116">
        <v>29</v>
      </c>
      <c r="AB111" s="63">
        <v>92</v>
      </c>
      <c r="AC111" s="63">
        <v>2</v>
      </c>
      <c r="AD111" s="63">
        <v>8</v>
      </c>
      <c r="AE111" s="63">
        <v>0</v>
      </c>
      <c r="AF111" s="63">
        <v>0</v>
      </c>
      <c r="AG111" s="63">
        <v>0</v>
      </c>
      <c r="AH111" s="63">
        <v>0</v>
      </c>
      <c r="AI111" s="63">
        <v>0</v>
      </c>
      <c r="AJ111" s="116">
        <v>0</v>
      </c>
      <c r="AK111" s="63">
        <v>0</v>
      </c>
      <c r="AL111" s="118">
        <v>1</v>
      </c>
      <c r="AM111" s="63">
        <v>6</v>
      </c>
      <c r="AN111" s="119">
        <v>3</v>
      </c>
      <c r="AO111" s="120">
        <f t="shared" si="9"/>
        <v>293.44</v>
      </c>
      <c r="AP111" s="125">
        <f t="shared" si="5"/>
        <v>18.34</v>
      </c>
    </row>
    <row r="112" spans="1:42" x14ac:dyDescent="0.2">
      <c r="A112" s="162" t="s">
        <v>347</v>
      </c>
      <c r="B112" s="47" t="s">
        <v>121</v>
      </c>
      <c r="C112" s="47" t="s">
        <v>194</v>
      </c>
      <c r="D112" s="47">
        <v>14</v>
      </c>
      <c r="E112" s="139"/>
      <c r="F112" s="49"/>
      <c r="G112" s="63">
        <v>99</v>
      </c>
      <c r="H112" s="87">
        <f t="shared" si="6"/>
        <v>4</v>
      </c>
      <c r="I112" s="63">
        <v>103</v>
      </c>
      <c r="J112" s="63">
        <v>88</v>
      </c>
      <c r="K112" s="87">
        <f t="shared" si="7"/>
        <v>-1</v>
      </c>
      <c r="L112" s="63">
        <v>87</v>
      </c>
      <c r="M112" s="63">
        <v>88</v>
      </c>
      <c r="N112" s="87">
        <f t="shared" si="8"/>
        <v>2</v>
      </c>
      <c r="O112" s="63">
        <v>90</v>
      </c>
      <c r="P112" s="156">
        <v>0.74</v>
      </c>
      <c r="Q112" s="144" t="s">
        <v>263</v>
      </c>
      <c r="R112" s="144"/>
      <c r="S112" s="116" t="s">
        <v>263</v>
      </c>
      <c r="T112" s="63" t="s">
        <v>263</v>
      </c>
      <c r="U112" s="63" t="s">
        <v>263</v>
      </c>
      <c r="V112" s="63" t="s">
        <v>263</v>
      </c>
      <c r="W112" s="63" t="s">
        <v>263</v>
      </c>
      <c r="X112" s="63" t="s">
        <v>263</v>
      </c>
      <c r="Y112" s="63" t="s">
        <v>263</v>
      </c>
      <c r="Z112" s="63" t="s">
        <v>263</v>
      </c>
      <c r="AA112" s="116" t="s">
        <v>263</v>
      </c>
      <c r="AB112" s="63" t="s">
        <v>263</v>
      </c>
      <c r="AC112" s="63" t="s">
        <v>263</v>
      </c>
      <c r="AD112" s="63" t="s">
        <v>263</v>
      </c>
      <c r="AE112" s="63" t="s">
        <v>263</v>
      </c>
      <c r="AF112" s="63" t="s">
        <v>263</v>
      </c>
      <c r="AG112" s="63" t="s">
        <v>263</v>
      </c>
      <c r="AH112" s="63" t="s">
        <v>263</v>
      </c>
      <c r="AI112" s="63" t="s">
        <v>263</v>
      </c>
      <c r="AJ112" s="116" t="s">
        <v>263</v>
      </c>
      <c r="AK112" s="63" t="s">
        <v>263</v>
      </c>
      <c r="AL112" s="118" t="s">
        <v>263</v>
      </c>
      <c r="AM112" s="63" t="s">
        <v>263</v>
      </c>
      <c r="AN112" s="119" t="s">
        <v>263</v>
      </c>
      <c r="AO112" s="120">
        <f t="shared" si="9"/>
        <v>0</v>
      </c>
      <c r="AP112" s="125" t="str">
        <f t="shared" si="5"/>
        <v>-</v>
      </c>
    </row>
    <row r="113" spans="1:42" x14ac:dyDescent="0.2">
      <c r="A113" s="162" t="s">
        <v>313</v>
      </c>
      <c r="B113" s="47" t="s">
        <v>118</v>
      </c>
      <c r="C113" s="47" t="s">
        <v>199</v>
      </c>
      <c r="D113" s="47">
        <v>10</v>
      </c>
      <c r="E113" s="139"/>
      <c r="F113" s="49"/>
      <c r="G113" s="63">
        <v>124</v>
      </c>
      <c r="H113" s="87">
        <f t="shared" si="6"/>
        <v>-19</v>
      </c>
      <c r="I113" s="63">
        <v>105</v>
      </c>
      <c r="J113" s="63">
        <v>122</v>
      </c>
      <c r="K113" s="87">
        <f t="shared" si="7"/>
        <v>-5</v>
      </c>
      <c r="L113" s="63">
        <v>117</v>
      </c>
      <c r="M113" s="63">
        <v>121</v>
      </c>
      <c r="N113" s="87">
        <f t="shared" si="8"/>
        <v>-9</v>
      </c>
      <c r="O113" s="63">
        <v>112</v>
      </c>
      <c r="P113" s="156">
        <v>0.74</v>
      </c>
      <c r="Q113" s="144">
        <v>12</v>
      </c>
      <c r="R113" s="144"/>
      <c r="S113" s="116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116">
        <v>147</v>
      </c>
      <c r="AB113" s="63">
        <v>691</v>
      </c>
      <c r="AC113" s="63">
        <v>6</v>
      </c>
      <c r="AD113" s="63">
        <v>38</v>
      </c>
      <c r="AE113" s="63">
        <v>46</v>
      </c>
      <c r="AF113" s="63">
        <v>33</v>
      </c>
      <c r="AG113" s="63">
        <v>314</v>
      </c>
      <c r="AH113" s="63">
        <v>2</v>
      </c>
      <c r="AI113" s="63">
        <v>16</v>
      </c>
      <c r="AJ113" s="116">
        <v>0</v>
      </c>
      <c r="AK113" s="63">
        <v>0</v>
      </c>
      <c r="AL113" s="118">
        <v>0</v>
      </c>
      <c r="AM113" s="63">
        <v>2</v>
      </c>
      <c r="AN113" s="119">
        <v>1</v>
      </c>
      <c r="AO113" s="120">
        <f t="shared" si="9"/>
        <v>146.5</v>
      </c>
      <c r="AP113" s="125">
        <f t="shared" si="5"/>
        <v>12.208333333333334</v>
      </c>
    </row>
    <row r="114" spans="1:42" x14ac:dyDescent="0.2">
      <c r="A114" s="162" t="s">
        <v>351</v>
      </c>
      <c r="B114" s="47" t="s">
        <v>127</v>
      </c>
      <c r="C114" s="47" t="s">
        <v>196</v>
      </c>
      <c r="D114" s="47">
        <v>7</v>
      </c>
      <c r="E114" s="139"/>
      <c r="F114" s="49"/>
      <c r="G114" s="63">
        <v>109</v>
      </c>
      <c r="H114" s="87">
        <f t="shared" si="6"/>
        <v>1</v>
      </c>
      <c r="I114" s="63">
        <v>110</v>
      </c>
      <c r="J114" s="63">
        <v>120</v>
      </c>
      <c r="K114" s="87">
        <f t="shared" si="7"/>
        <v>1</v>
      </c>
      <c r="L114" s="63">
        <v>121</v>
      </c>
      <c r="M114" s="63">
        <v>123</v>
      </c>
      <c r="N114" s="87">
        <f t="shared" si="8"/>
        <v>-2</v>
      </c>
      <c r="O114" s="63">
        <v>121</v>
      </c>
      <c r="P114" s="156">
        <v>0.73</v>
      </c>
      <c r="Q114" s="144">
        <v>16</v>
      </c>
      <c r="R114" s="144"/>
      <c r="S114" s="116">
        <v>349</v>
      </c>
      <c r="T114" s="63">
        <v>167</v>
      </c>
      <c r="U114" s="63">
        <v>4265</v>
      </c>
      <c r="V114" s="63">
        <v>35</v>
      </c>
      <c r="W114" s="63">
        <v>13</v>
      </c>
      <c r="X114" s="63">
        <v>1</v>
      </c>
      <c r="Y114" s="63">
        <v>39</v>
      </c>
      <c r="Z114" s="63">
        <v>212</v>
      </c>
      <c r="AA114" s="116">
        <v>32</v>
      </c>
      <c r="AB114" s="63">
        <v>156</v>
      </c>
      <c r="AC114" s="63">
        <v>1</v>
      </c>
      <c r="AD114" s="63">
        <v>16</v>
      </c>
      <c r="AE114" s="63">
        <v>0</v>
      </c>
      <c r="AF114" s="63">
        <v>0</v>
      </c>
      <c r="AG114" s="63">
        <v>0</v>
      </c>
      <c r="AH114" s="63">
        <v>0</v>
      </c>
      <c r="AI114" s="63">
        <v>0</v>
      </c>
      <c r="AJ114" s="116">
        <v>0</v>
      </c>
      <c r="AK114" s="63">
        <v>0</v>
      </c>
      <c r="AL114" s="118">
        <v>5</v>
      </c>
      <c r="AM114" s="63">
        <v>9</v>
      </c>
      <c r="AN114" s="119">
        <v>5</v>
      </c>
      <c r="AO114" s="120">
        <f t="shared" si="9"/>
        <v>319.20000000000005</v>
      </c>
      <c r="AP114" s="125">
        <f t="shared" si="5"/>
        <v>19.950000000000003</v>
      </c>
    </row>
    <row r="115" spans="1:42" x14ac:dyDescent="0.2">
      <c r="A115" s="162" t="s">
        <v>349</v>
      </c>
      <c r="B115" s="47" t="s">
        <v>127</v>
      </c>
      <c r="C115" s="47" t="s">
        <v>200</v>
      </c>
      <c r="D115" s="47">
        <v>13</v>
      </c>
      <c r="E115" s="139"/>
      <c r="F115" s="49"/>
      <c r="G115" s="63">
        <v>128</v>
      </c>
      <c r="H115" s="87">
        <f t="shared" si="6"/>
        <v>0</v>
      </c>
      <c r="I115" s="63">
        <v>128</v>
      </c>
      <c r="J115" s="63">
        <v>133</v>
      </c>
      <c r="K115" s="87">
        <f t="shared" si="7"/>
        <v>-1</v>
      </c>
      <c r="L115" s="63">
        <v>132</v>
      </c>
      <c r="M115" s="63">
        <v>130</v>
      </c>
      <c r="N115" s="87">
        <f t="shared" si="8"/>
        <v>2</v>
      </c>
      <c r="O115" s="63">
        <v>132</v>
      </c>
      <c r="P115" s="156">
        <v>0.72</v>
      </c>
      <c r="Q115" s="144">
        <v>16</v>
      </c>
      <c r="R115" s="144"/>
      <c r="S115" s="116">
        <v>305</v>
      </c>
      <c r="T115" s="63">
        <v>181</v>
      </c>
      <c r="U115" s="63">
        <v>3563</v>
      </c>
      <c r="V115" s="63">
        <v>26</v>
      </c>
      <c r="W115" s="63">
        <v>8</v>
      </c>
      <c r="X115" s="63">
        <v>1</v>
      </c>
      <c r="Y115" s="63">
        <v>26</v>
      </c>
      <c r="Z115" s="63">
        <v>188</v>
      </c>
      <c r="AA115" s="116">
        <v>54</v>
      </c>
      <c r="AB115" s="63">
        <v>165</v>
      </c>
      <c r="AC115" s="63">
        <v>1</v>
      </c>
      <c r="AD115" s="63">
        <v>18</v>
      </c>
      <c r="AE115" s="63">
        <v>1</v>
      </c>
      <c r="AF115" s="63">
        <v>1</v>
      </c>
      <c r="AG115" s="63">
        <v>6</v>
      </c>
      <c r="AH115" s="63">
        <v>0</v>
      </c>
      <c r="AI115" s="63">
        <v>1</v>
      </c>
      <c r="AJ115" s="116">
        <v>0</v>
      </c>
      <c r="AK115" s="63">
        <v>0</v>
      </c>
      <c r="AL115" s="118">
        <v>1</v>
      </c>
      <c r="AM115" s="63">
        <v>8</v>
      </c>
      <c r="AN115" s="119">
        <v>4</v>
      </c>
      <c r="AO115" s="120">
        <f t="shared" si="9"/>
        <v>255.62</v>
      </c>
      <c r="AP115" s="125">
        <f t="shared" si="5"/>
        <v>15.97625</v>
      </c>
    </row>
    <row r="116" spans="1:42" x14ac:dyDescent="0.2">
      <c r="A116" s="162" t="s">
        <v>348</v>
      </c>
      <c r="B116" s="47" t="s">
        <v>118</v>
      </c>
      <c r="C116" s="47" t="s">
        <v>190</v>
      </c>
      <c r="D116" s="47">
        <v>7</v>
      </c>
      <c r="E116" s="139"/>
      <c r="F116" s="49"/>
      <c r="G116" s="63">
        <v>110</v>
      </c>
      <c r="H116" s="87">
        <f t="shared" si="6"/>
        <v>7</v>
      </c>
      <c r="I116" s="63">
        <v>117</v>
      </c>
      <c r="J116" s="63">
        <v>112</v>
      </c>
      <c r="K116" s="87">
        <f t="shared" si="7"/>
        <v>3</v>
      </c>
      <c r="L116" s="63">
        <v>115</v>
      </c>
      <c r="M116" s="63">
        <v>113</v>
      </c>
      <c r="N116" s="87">
        <f t="shared" si="8"/>
        <v>1</v>
      </c>
      <c r="O116" s="63">
        <v>114</v>
      </c>
      <c r="P116" s="156">
        <v>0.72</v>
      </c>
      <c r="Q116" s="144">
        <v>16</v>
      </c>
      <c r="R116" s="144"/>
      <c r="S116" s="116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116">
        <v>156</v>
      </c>
      <c r="AB116" s="63">
        <v>687</v>
      </c>
      <c r="AC116" s="63">
        <v>2</v>
      </c>
      <c r="AD116" s="63">
        <v>40</v>
      </c>
      <c r="AE116" s="63">
        <v>50</v>
      </c>
      <c r="AF116" s="63">
        <v>38</v>
      </c>
      <c r="AG116" s="63">
        <v>269</v>
      </c>
      <c r="AH116" s="63">
        <v>0</v>
      </c>
      <c r="AI116" s="63">
        <v>8</v>
      </c>
      <c r="AJ116" s="116">
        <v>0</v>
      </c>
      <c r="AK116" s="63">
        <v>0</v>
      </c>
      <c r="AL116" s="118">
        <v>0</v>
      </c>
      <c r="AM116" s="63">
        <v>1</v>
      </c>
      <c r="AN116" s="119">
        <v>1</v>
      </c>
      <c r="AO116" s="120">
        <f t="shared" si="9"/>
        <v>105.6</v>
      </c>
      <c r="AP116" s="125">
        <f t="shared" si="5"/>
        <v>6.6</v>
      </c>
    </row>
    <row r="117" spans="1:42" x14ac:dyDescent="0.2">
      <c r="A117" s="162" t="s">
        <v>353</v>
      </c>
      <c r="B117" s="47" t="s">
        <v>121</v>
      </c>
      <c r="C117" s="47" t="s">
        <v>198</v>
      </c>
      <c r="D117" s="47">
        <v>14</v>
      </c>
      <c r="E117" s="139" t="s">
        <v>503</v>
      </c>
      <c r="F117" s="49"/>
      <c r="G117" s="63">
        <v>101</v>
      </c>
      <c r="H117" s="87">
        <f t="shared" si="6"/>
        <v>0</v>
      </c>
      <c r="I117" s="63">
        <v>101</v>
      </c>
      <c r="J117" s="63">
        <v>84</v>
      </c>
      <c r="K117" s="87">
        <f t="shared" si="7"/>
        <v>-1</v>
      </c>
      <c r="L117" s="63">
        <v>83</v>
      </c>
      <c r="M117" s="63">
        <v>87</v>
      </c>
      <c r="N117" s="87">
        <f t="shared" si="8"/>
        <v>-2</v>
      </c>
      <c r="O117" s="63">
        <v>85</v>
      </c>
      <c r="P117" s="156">
        <v>0.7</v>
      </c>
      <c r="Q117" s="144">
        <v>11</v>
      </c>
      <c r="R117" s="144"/>
      <c r="S117" s="116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116">
        <v>1</v>
      </c>
      <c r="AB117" s="63">
        <v>0</v>
      </c>
      <c r="AC117" s="63">
        <v>0</v>
      </c>
      <c r="AD117" s="63">
        <v>0</v>
      </c>
      <c r="AE117" s="63">
        <v>75</v>
      </c>
      <c r="AF117" s="63">
        <v>53</v>
      </c>
      <c r="AG117" s="63">
        <v>879</v>
      </c>
      <c r="AH117" s="63">
        <v>8</v>
      </c>
      <c r="AI117" s="63">
        <v>38</v>
      </c>
      <c r="AJ117" s="116">
        <v>14</v>
      </c>
      <c r="AK117" s="63">
        <v>0</v>
      </c>
      <c r="AL117" s="118">
        <v>0</v>
      </c>
      <c r="AM117" s="63">
        <v>0</v>
      </c>
      <c r="AN117" s="119">
        <v>0</v>
      </c>
      <c r="AO117" s="120">
        <f t="shared" si="9"/>
        <v>135.9</v>
      </c>
      <c r="AP117" s="125">
        <f t="shared" si="5"/>
        <v>12.354545454545455</v>
      </c>
    </row>
    <row r="118" spans="1:42" x14ac:dyDescent="0.2">
      <c r="A118" s="162" t="s">
        <v>352</v>
      </c>
      <c r="B118" s="47" t="s">
        <v>118</v>
      </c>
      <c r="C118" s="47" t="s">
        <v>192</v>
      </c>
      <c r="D118" s="47">
        <v>8</v>
      </c>
      <c r="E118" s="139"/>
      <c r="F118" s="49"/>
      <c r="G118" s="63">
        <v>38</v>
      </c>
      <c r="H118" s="87">
        <f t="shared" si="6"/>
        <v>53</v>
      </c>
      <c r="I118" s="63">
        <v>91</v>
      </c>
      <c r="J118" s="63">
        <v>47</v>
      </c>
      <c r="K118" s="87">
        <f t="shared" si="7"/>
        <v>56</v>
      </c>
      <c r="L118" s="63">
        <v>103</v>
      </c>
      <c r="M118" s="63">
        <v>59</v>
      </c>
      <c r="N118" s="87">
        <f t="shared" si="8"/>
        <v>66</v>
      </c>
      <c r="O118" s="63">
        <v>125</v>
      </c>
      <c r="P118" s="156">
        <v>0.69</v>
      </c>
      <c r="Q118" s="144">
        <v>16</v>
      </c>
      <c r="R118" s="144"/>
      <c r="S118" s="116">
        <v>0</v>
      </c>
      <c r="T118" s="63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116">
        <v>144</v>
      </c>
      <c r="AB118" s="63">
        <v>723</v>
      </c>
      <c r="AC118" s="63">
        <v>6</v>
      </c>
      <c r="AD118" s="63">
        <v>45</v>
      </c>
      <c r="AE118" s="63">
        <v>13</v>
      </c>
      <c r="AF118" s="63">
        <v>9</v>
      </c>
      <c r="AG118" s="63">
        <v>129</v>
      </c>
      <c r="AH118" s="63">
        <v>0</v>
      </c>
      <c r="AI118" s="63">
        <v>4</v>
      </c>
      <c r="AJ118" s="116">
        <v>0</v>
      </c>
      <c r="AK118" s="63">
        <v>0</v>
      </c>
      <c r="AL118" s="118">
        <v>0</v>
      </c>
      <c r="AM118" s="63">
        <v>1</v>
      </c>
      <c r="AN118" s="119">
        <v>1</v>
      </c>
      <c r="AO118" s="120">
        <f t="shared" si="9"/>
        <v>119.2</v>
      </c>
      <c r="AP118" s="125">
        <f t="shared" si="5"/>
        <v>7.45</v>
      </c>
    </row>
    <row r="119" spans="1:42" x14ac:dyDescent="0.2">
      <c r="A119" s="162" t="s">
        <v>217</v>
      </c>
      <c r="B119" s="47" t="s">
        <v>129</v>
      </c>
      <c r="C119" s="47" t="s">
        <v>13</v>
      </c>
      <c r="D119" s="47">
        <v>14</v>
      </c>
      <c r="E119" s="139" t="s">
        <v>499</v>
      </c>
      <c r="F119" s="49"/>
      <c r="G119" s="63">
        <v>137</v>
      </c>
      <c r="H119" s="87">
        <f t="shared" si="6"/>
        <v>-2</v>
      </c>
      <c r="I119" s="63">
        <v>135</v>
      </c>
      <c r="J119" s="63">
        <v>131</v>
      </c>
      <c r="K119" s="87">
        <f t="shared" si="7"/>
        <v>3</v>
      </c>
      <c r="L119" s="63">
        <v>134</v>
      </c>
      <c r="M119" s="63">
        <v>132</v>
      </c>
      <c r="N119" s="87">
        <f t="shared" si="8"/>
        <v>1</v>
      </c>
      <c r="O119" s="63">
        <v>133</v>
      </c>
      <c r="P119" s="156">
        <v>0.69</v>
      </c>
      <c r="Q119" s="144">
        <v>14</v>
      </c>
      <c r="R119" s="144"/>
      <c r="S119" s="116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116">
        <v>0</v>
      </c>
      <c r="AB119" s="63">
        <v>0</v>
      </c>
      <c r="AC119" s="63">
        <v>0</v>
      </c>
      <c r="AD119" s="63">
        <v>0</v>
      </c>
      <c r="AE119" s="63">
        <v>93</v>
      </c>
      <c r="AF119" s="63">
        <v>60</v>
      </c>
      <c r="AG119" s="63">
        <v>613</v>
      </c>
      <c r="AH119" s="63">
        <v>4</v>
      </c>
      <c r="AI119" s="63">
        <v>35</v>
      </c>
      <c r="AJ119" s="116">
        <v>0</v>
      </c>
      <c r="AK119" s="63">
        <v>0</v>
      </c>
      <c r="AL119" s="118">
        <v>0</v>
      </c>
      <c r="AM119" s="63">
        <v>0</v>
      </c>
      <c r="AN119" s="119">
        <v>0</v>
      </c>
      <c r="AO119" s="120">
        <f t="shared" si="9"/>
        <v>85.3</v>
      </c>
      <c r="AP119" s="125">
        <f t="shared" si="5"/>
        <v>6.0928571428571425</v>
      </c>
    </row>
    <row r="120" spans="1:42" x14ac:dyDescent="0.2">
      <c r="A120" s="162" t="s">
        <v>355</v>
      </c>
      <c r="B120" s="47" t="s">
        <v>121</v>
      </c>
      <c r="C120" s="47" t="s">
        <v>186</v>
      </c>
      <c r="D120" s="47">
        <v>7</v>
      </c>
      <c r="E120" s="139"/>
      <c r="F120" s="49"/>
      <c r="G120" s="63">
        <v>98</v>
      </c>
      <c r="H120" s="87">
        <f t="shared" si="6"/>
        <v>1</v>
      </c>
      <c r="I120" s="63">
        <v>99</v>
      </c>
      <c r="J120" s="63">
        <v>100</v>
      </c>
      <c r="K120" s="87">
        <f t="shared" si="7"/>
        <v>-1</v>
      </c>
      <c r="L120" s="63">
        <v>99</v>
      </c>
      <c r="M120" s="63">
        <v>105</v>
      </c>
      <c r="N120" s="87">
        <f t="shared" si="8"/>
        <v>0</v>
      </c>
      <c r="O120" s="63">
        <v>105</v>
      </c>
      <c r="P120" s="156">
        <v>0.68</v>
      </c>
      <c r="Q120" s="144">
        <v>16</v>
      </c>
      <c r="R120" s="144"/>
      <c r="S120" s="116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116">
        <v>0</v>
      </c>
      <c r="AB120" s="63">
        <v>0</v>
      </c>
      <c r="AC120" s="63">
        <v>0</v>
      </c>
      <c r="AD120" s="63">
        <v>0</v>
      </c>
      <c r="AE120" s="63">
        <v>105</v>
      </c>
      <c r="AF120" s="63">
        <v>59</v>
      </c>
      <c r="AG120" s="63">
        <v>843</v>
      </c>
      <c r="AH120" s="63">
        <v>5</v>
      </c>
      <c r="AI120" s="63">
        <v>44</v>
      </c>
      <c r="AJ120" s="116">
        <v>0</v>
      </c>
      <c r="AK120" s="63">
        <v>0</v>
      </c>
      <c r="AL120" s="118">
        <v>0</v>
      </c>
      <c r="AM120" s="63">
        <v>0</v>
      </c>
      <c r="AN120" s="119">
        <v>0</v>
      </c>
      <c r="AO120" s="120">
        <f t="shared" si="9"/>
        <v>114.3</v>
      </c>
      <c r="AP120" s="125">
        <f t="shared" si="5"/>
        <v>7.1437499999999998</v>
      </c>
    </row>
    <row r="121" spans="1:42" x14ac:dyDescent="0.2">
      <c r="A121" s="162" t="s">
        <v>354</v>
      </c>
      <c r="B121" s="47" t="s">
        <v>121</v>
      </c>
      <c r="C121" s="47" t="s">
        <v>116</v>
      </c>
      <c r="D121" s="47">
        <v>7</v>
      </c>
      <c r="E121" s="139"/>
      <c r="F121" s="49"/>
      <c r="G121" s="63">
        <v>113</v>
      </c>
      <c r="H121" s="87">
        <f t="shared" si="6"/>
        <v>-9</v>
      </c>
      <c r="I121" s="63">
        <v>104</v>
      </c>
      <c r="J121" s="63">
        <v>96</v>
      </c>
      <c r="K121" s="87">
        <f t="shared" si="7"/>
        <v>0</v>
      </c>
      <c r="L121" s="63">
        <v>96</v>
      </c>
      <c r="M121" s="63">
        <v>107</v>
      </c>
      <c r="N121" s="87">
        <f t="shared" si="8"/>
        <v>0</v>
      </c>
      <c r="O121" s="63">
        <v>107</v>
      </c>
      <c r="P121" s="156">
        <v>0.67</v>
      </c>
      <c r="Q121" s="144">
        <v>15</v>
      </c>
      <c r="R121" s="144"/>
      <c r="S121" s="116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116">
        <v>1</v>
      </c>
      <c r="AB121" s="63">
        <v>1</v>
      </c>
      <c r="AC121" s="63">
        <v>0</v>
      </c>
      <c r="AD121" s="63">
        <v>0</v>
      </c>
      <c r="AE121" s="63">
        <v>85</v>
      </c>
      <c r="AF121" s="63">
        <v>48</v>
      </c>
      <c r="AG121" s="63">
        <v>756</v>
      </c>
      <c r="AH121" s="63">
        <v>5</v>
      </c>
      <c r="AI121" s="63">
        <v>35</v>
      </c>
      <c r="AJ121" s="116">
        <v>0</v>
      </c>
      <c r="AK121" s="63">
        <v>0</v>
      </c>
      <c r="AL121" s="118">
        <v>0</v>
      </c>
      <c r="AM121" s="63">
        <v>0</v>
      </c>
      <c r="AN121" s="119">
        <v>0</v>
      </c>
      <c r="AO121" s="120">
        <f t="shared" si="9"/>
        <v>105.69999999999999</v>
      </c>
      <c r="AP121" s="125">
        <f t="shared" si="5"/>
        <v>7.046666666666666</v>
      </c>
    </row>
    <row r="122" spans="1:42" x14ac:dyDescent="0.2">
      <c r="A122" s="162" t="s">
        <v>357</v>
      </c>
      <c r="B122" s="47" t="s">
        <v>118</v>
      </c>
      <c r="C122" s="47" t="s">
        <v>181</v>
      </c>
      <c r="D122" s="47">
        <v>14</v>
      </c>
      <c r="E122" s="139"/>
      <c r="F122" s="49"/>
      <c r="G122" s="63">
        <v>118</v>
      </c>
      <c r="H122" s="87">
        <f t="shared" si="6"/>
        <v>1</v>
      </c>
      <c r="I122" s="63">
        <v>119</v>
      </c>
      <c r="J122" s="63">
        <v>127</v>
      </c>
      <c r="K122" s="87">
        <f t="shared" si="7"/>
        <v>3</v>
      </c>
      <c r="L122" s="63">
        <v>130</v>
      </c>
      <c r="M122" s="63">
        <v>99</v>
      </c>
      <c r="N122" s="87">
        <f t="shared" si="8"/>
        <v>0</v>
      </c>
      <c r="O122" s="63">
        <v>99</v>
      </c>
      <c r="P122" s="156">
        <v>0.63</v>
      </c>
      <c r="Q122" s="144">
        <v>16</v>
      </c>
      <c r="R122" s="144"/>
      <c r="S122" s="116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116">
        <v>89</v>
      </c>
      <c r="AB122" s="63">
        <v>380</v>
      </c>
      <c r="AC122" s="63">
        <v>3</v>
      </c>
      <c r="AD122" s="63">
        <v>24</v>
      </c>
      <c r="AE122" s="63">
        <v>76</v>
      </c>
      <c r="AF122" s="63">
        <v>63</v>
      </c>
      <c r="AG122" s="63">
        <v>482</v>
      </c>
      <c r="AH122" s="63">
        <v>4</v>
      </c>
      <c r="AI122" s="63">
        <v>24</v>
      </c>
      <c r="AJ122" s="116">
        <v>370</v>
      </c>
      <c r="AK122" s="63">
        <v>0</v>
      </c>
      <c r="AL122" s="118">
        <v>1</v>
      </c>
      <c r="AM122" s="63">
        <v>0</v>
      </c>
      <c r="AN122" s="119">
        <v>0</v>
      </c>
      <c r="AO122" s="120">
        <f t="shared" si="9"/>
        <v>130.19999999999999</v>
      </c>
      <c r="AP122" s="125">
        <f t="shared" si="5"/>
        <v>8.1374999999999993</v>
      </c>
    </row>
    <row r="123" spans="1:42" x14ac:dyDescent="0.2">
      <c r="A123" s="162" t="s">
        <v>356</v>
      </c>
      <c r="B123" s="47" t="s">
        <v>121</v>
      </c>
      <c r="C123" s="47" t="s">
        <v>191</v>
      </c>
      <c r="D123" s="47">
        <v>7</v>
      </c>
      <c r="E123" s="139"/>
      <c r="F123" s="49"/>
      <c r="G123" s="63">
        <v>106</v>
      </c>
      <c r="H123" s="87">
        <f t="shared" si="6"/>
        <v>6</v>
      </c>
      <c r="I123" s="63">
        <v>112</v>
      </c>
      <c r="J123" s="63">
        <v>98</v>
      </c>
      <c r="K123" s="87">
        <f t="shared" si="7"/>
        <v>2</v>
      </c>
      <c r="L123" s="63">
        <v>100</v>
      </c>
      <c r="M123" s="63">
        <v>85</v>
      </c>
      <c r="N123" s="87">
        <f t="shared" si="8"/>
        <v>4</v>
      </c>
      <c r="O123" s="63">
        <v>89</v>
      </c>
      <c r="P123" s="156">
        <v>0.62</v>
      </c>
      <c r="Q123" s="144">
        <v>14</v>
      </c>
      <c r="R123" s="144"/>
      <c r="S123" s="116">
        <v>0</v>
      </c>
      <c r="T123" s="63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116">
        <v>18</v>
      </c>
      <c r="AB123" s="63">
        <v>91</v>
      </c>
      <c r="AC123" s="63">
        <v>0</v>
      </c>
      <c r="AD123" s="63">
        <v>6</v>
      </c>
      <c r="AE123" s="63">
        <v>79</v>
      </c>
      <c r="AF123" s="63">
        <v>58</v>
      </c>
      <c r="AG123" s="63">
        <v>600</v>
      </c>
      <c r="AH123" s="63">
        <v>5</v>
      </c>
      <c r="AI123" s="63">
        <v>33</v>
      </c>
      <c r="AJ123" s="116">
        <v>0</v>
      </c>
      <c r="AK123" s="63">
        <v>0</v>
      </c>
      <c r="AL123" s="118">
        <v>0</v>
      </c>
      <c r="AM123" s="63">
        <v>0</v>
      </c>
      <c r="AN123" s="119">
        <v>0</v>
      </c>
      <c r="AO123" s="120">
        <f t="shared" si="9"/>
        <v>99.1</v>
      </c>
      <c r="AP123" s="125">
        <f t="shared" si="5"/>
        <v>7.0785714285714283</v>
      </c>
    </row>
    <row r="124" spans="1:42" x14ac:dyDescent="0.2">
      <c r="A124" s="162" t="s">
        <v>207</v>
      </c>
      <c r="B124" s="47" t="s">
        <v>129</v>
      </c>
      <c r="C124" s="47" t="s">
        <v>13</v>
      </c>
      <c r="D124" s="47">
        <v>14</v>
      </c>
      <c r="E124" s="139"/>
      <c r="F124" s="49"/>
      <c r="G124" s="63">
        <v>122</v>
      </c>
      <c r="H124" s="87">
        <f t="shared" si="6"/>
        <v>0</v>
      </c>
      <c r="I124" s="63">
        <v>122</v>
      </c>
      <c r="J124" s="63">
        <v>113</v>
      </c>
      <c r="K124" s="87">
        <f t="shared" si="7"/>
        <v>9</v>
      </c>
      <c r="L124" s="63">
        <v>122</v>
      </c>
      <c r="M124" s="63">
        <v>114</v>
      </c>
      <c r="N124" s="87">
        <f t="shared" si="8"/>
        <v>5</v>
      </c>
      <c r="O124" s="63">
        <v>119</v>
      </c>
      <c r="P124" s="156">
        <v>0.61</v>
      </c>
      <c r="Q124" s="144">
        <v>15</v>
      </c>
      <c r="R124" s="144"/>
      <c r="S124" s="116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116">
        <v>2</v>
      </c>
      <c r="AB124" s="63">
        <v>4</v>
      </c>
      <c r="AC124" s="63">
        <v>1</v>
      </c>
      <c r="AD124" s="63">
        <v>1</v>
      </c>
      <c r="AE124" s="63">
        <v>65</v>
      </c>
      <c r="AF124" s="63">
        <v>41</v>
      </c>
      <c r="AG124" s="63">
        <v>448</v>
      </c>
      <c r="AH124" s="63">
        <v>8</v>
      </c>
      <c r="AI124" s="63">
        <v>25</v>
      </c>
      <c r="AJ124" s="116">
        <v>0</v>
      </c>
      <c r="AK124" s="63">
        <v>0</v>
      </c>
      <c r="AL124" s="118">
        <v>0</v>
      </c>
      <c r="AM124" s="63">
        <v>0</v>
      </c>
      <c r="AN124" s="119">
        <v>0</v>
      </c>
      <c r="AO124" s="120">
        <f t="shared" si="9"/>
        <v>99.199999999999989</v>
      </c>
      <c r="AP124" s="125">
        <f t="shared" si="5"/>
        <v>6.6133333333333324</v>
      </c>
    </row>
    <row r="125" spans="1:42" x14ac:dyDescent="0.2">
      <c r="A125" s="162" t="s">
        <v>359</v>
      </c>
      <c r="B125" s="47" t="s">
        <v>121</v>
      </c>
      <c r="C125" s="47" t="s">
        <v>184</v>
      </c>
      <c r="D125" s="47">
        <v>9</v>
      </c>
      <c r="E125" s="139" t="s">
        <v>499</v>
      </c>
      <c r="F125" s="49"/>
      <c r="G125" s="63">
        <v>123</v>
      </c>
      <c r="H125" s="87">
        <f t="shared" si="6"/>
        <v>-2</v>
      </c>
      <c r="I125" s="63">
        <v>121</v>
      </c>
      <c r="J125" s="63">
        <v>104</v>
      </c>
      <c r="K125" s="87">
        <f t="shared" si="7"/>
        <v>-10</v>
      </c>
      <c r="L125" s="63">
        <v>94</v>
      </c>
      <c r="M125" s="63">
        <v>102</v>
      </c>
      <c r="N125" s="87">
        <f t="shared" si="8"/>
        <v>-5</v>
      </c>
      <c r="O125" s="63">
        <v>97</v>
      </c>
      <c r="P125" s="156">
        <v>0.6</v>
      </c>
      <c r="Q125" s="144">
        <v>15</v>
      </c>
      <c r="R125" s="144"/>
      <c r="S125" s="116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116">
        <v>41</v>
      </c>
      <c r="AB125" s="63">
        <v>200</v>
      </c>
      <c r="AC125" s="63">
        <v>2</v>
      </c>
      <c r="AD125" s="63">
        <v>10</v>
      </c>
      <c r="AE125" s="63">
        <v>97</v>
      </c>
      <c r="AF125" s="63">
        <v>77</v>
      </c>
      <c r="AG125" s="63">
        <v>851</v>
      </c>
      <c r="AH125" s="63">
        <v>3</v>
      </c>
      <c r="AI125" s="63">
        <v>39</v>
      </c>
      <c r="AJ125" s="116">
        <v>0</v>
      </c>
      <c r="AK125" s="63">
        <v>0</v>
      </c>
      <c r="AL125" s="118">
        <v>0</v>
      </c>
      <c r="AM125" s="63">
        <v>1</v>
      </c>
      <c r="AN125" s="119">
        <v>0</v>
      </c>
      <c r="AO125" s="120">
        <f t="shared" si="9"/>
        <v>135.1</v>
      </c>
      <c r="AP125" s="125">
        <f t="shared" si="5"/>
        <v>9.0066666666666659</v>
      </c>
    </row>
    <row r="126" spans="1:42" x14ac:dyDescent="0.2">
      <c r="A126" s="162" t="s">
        <v>358</v>
      </c>
      <c r="B126" s="47" t="s">
        <v>121</v>
      </c>
      <c r="C126" s="47" t="s">
        <v>198</v>
      </c>
      <c r="D126" s="47">
        <v>14</v>
      </c>
      <c r="E126" s="139"/>
      <c r="F126" s="49"/>
      <c r="G126" s="63">
        <v>139</v>
      </c>
      <c r="H126" s="87">
        <f t="shared" si="6"/>
        <v>-5</v>
      </c>
      <c r="I126" s="63">
        <v>134</v>
      </c>
      <c r="J126" s="63">
        <v>114</v>
      </c>
      <c r="K126" s="87">
        <f t="shared" si="7"/>
        <v>4</v>
      </c>
      <c r="L126" s="63">
        <v>118</v>
      </c>
      <c r="M126" s="63">
        <v>115</v>
      </c>
      <c r="N126" s="87">
        <f t="shared" si="8"/>
        <v>9</v>
      </c>
      <c r="O126" s="63">
        <v>124</v>
      </c>
      <c r="P126" s="156">
        <v>0.59</v>
      </c>
      <c r="Q126" s="144" t="s">
        <v>263</v>
      </c>
      <c r="R126" s="144"/>
      <c r="S126" s="116" t="s">
        <v>263</v>
      </c>
      <c r="T126" s="63" t="s">
        <v>263</v>
      </c>
      <c r="U126" s="63" t="s">
        <v>263</v>
      </c>
      <c r="V126" s="63" t="s">
        <v>263</v>
      </c>
      <c r="W126" s="63" t="s">
        <v>263</v>
      </c>
      <c r="X126" s="63" t="s">
        <v>263</v>
      </c>
      <c r="Y126" s="63" t="s">
        <v>263</v>
      </c>
      <c r="Z126" s="63" t="s">
        <v>263</v>
      </c>
      <c r="AA126" s="116" t="s">
        <v>263</v>
      </c>
      <c r="AB126" s="63" t="s">
        <v>263</v>
      </c>
      <c r="AC126" s="63" t="s">
        <v>263</v>
      </c>
      <c r="AD126" s="63" t="s">
        <v>263</v>
      </c>
      <c r="AE126" s="63" t="s">
        <v>263</v>
      </c>
      <c r="AF126" s="63" t="s">
        <v>263</v>
      </c>
      <c r="AG126" s="63" t="s">
        <v>263</v>
      </c>
      <c r="AH126" s="63" t="s">
        <v>263</v>
      </c>
      <c r="AI126" s="63" t="s">
        <v>263</v>
      </c>
      <c r="AJ126" s="116" t="s">
        <v>263</v>
      </c>
      <c r="AK126" s="63" t="s">
        <v>263</v>
      </c>
      <c r="AL126" s="118" t="s">
        <v>263</v>
      </c>
      <c r="AM126" s="63" t="s">
        <v>263</v>
      </c>
      <c r="AN126" s="119" t="s">
        <v>263</v>
      </c>
      <c r="AO126" s="120">
        <f t="shared" si="9"/>
        <v>0</v>
      </c>
      <c r="AP126" s="125" t="str">
        <f t="shared" si="5"/>
        <v>-</v>
      </c>
    </row>
    <row r="127" spans="1:42" x14ac:dyDescent="0.2">
      <c r="A127" s="162" t="s">
        <v>370</v>
      </c>
      <c r="B127" s="47" t="s">
        <v>118</v>
      </c>
      <c r="C127" s="47" t="s">
        <v>191</v>
      </c>
      <c r="D127" s="47">
        <v>7</v>
      </c>
      <c r="E127" s="139" t="s">
        <v>500</v>
      </c>
      <c r="F127" s="49"/>
      <c r="G127" s="63">
        <v>300</v>
      </c>
      <c r="H127" s="87">
        <f t="shared" si="6"/>
        <v>0</v>
      </c>
      <c r="I127" s="63">
        <v>300</v>
      </c>
      <c r="J127" s="63">
        <v>500</v>
      </c>
      <c r="K127" s="87">
        <f t="shared" si="7"/>
        <v>0</v>
      </c>
      <c r="L127" s="63">
        <v>500</v>
      </c>
      <c r="M127" s="63">
        <v>500</v>
      </c>
      <c r="N127" s="87">
        <f t="shared" si="8"/>
        <v>0</v>
      </c>
      <c r="O127" s="63">
        <v>500</v>
      </c>
      <c r="P127" s="156">
        <v>0.57999999999999996</v>
      </c>
      <c r="Q127" s="144" t="s">
        <v>263</v>
      </c>
      <c r="R127" s="144"/>
      <c r="S127" s="116" t="s">
        <v>263</v>
      </c>
      <c r="T127" s="63" t="s">
        <v>263</v>
      </c>
      <c r="U127" s="63" t="s">
        <v>263</v>
      </c>
      <c r="V127" s="63" t="s">
        <v>263</v>
      </c>
      <c r="W127" s="63" t="s">
        <v>263</v>
      </c>
      <c r="X127" s="63" t="s">
        <v>263</v>
      </c>
      <c r="Y127" s="63" t="s">
        <v>263</v>
      </c>
      <c r="Z127" s="63" t="s">
        <v>263</v>
      </c>
      <c r="AA127" s="116" t="s">
        <v>263</v>
      </c>
      <c r="AB127" s="63" t="s">
        <v>263</v>
      </c>
      <c r="AC127" s="63" t="s">
        <v>263</v>
      </c>
      <c r="AD127" s="63" t="s">
        <v>263</v>
      </c>
      <c r="AE127" s="63" t="s">
        <v>263</v>
      </c>
      <c r="AF127" s="63" t="s">
        <v>263</v>
      </c>
      <c r="AG127" s="63" t="s">
        <v>263</v>
      </c>
      <c r="AH127" s="63" t="s">
        <v>263</v>
      </c>
      <c r="AI127" s="63" t="s">
        <v>263</v>
      </c>
      <c r="AJ127" s="116" t="s">
        <v>263</v>
      </c>
      <c r="AK127" s="63" t="s">
        <v>263</v>
      </c>
      <c r="AL127" s="118" t="s">
        <v>263</v>
      </c>
      <c r="AM127" s="63" t="s">
        <v>263</v>
      </c>
      <c r="AN127" s="119" t="s">
        <v>263</v>
      </c>
      <c r="AO127" s="120">
        <f t="shared" si="9"/>
        <v>0</v>
      </c>
      <c r="AP127" s="125" t="str">
        <f t="shared" si="5"/>
        <v>-</v>
      </c>
    </row>
    <row r="128" spans="1:42" x14ac:dyDescent="0.2">
      <c r="A128" s="162" t="s">
        <v>332</v>
      </c>
      <c r="B128" s="47" t="s">
        <v>118</v>
      </c>
      <c r="C128" s="47" t="s">
        <v>185</v>
      </c>
      <c r="D128" s="47">
        <v>9</v>
      </c>
      <c r="E128" s="139"/>
      <c r="F128" s="49"/>
      <c r="G128" s="63">
        <v>92</v>
      </c>
      <c r="H128" s="87">
        <f t="shared" si="6"/>
        <v>-3</v>
      </c>
      <c r="I128" s="63">
        <v>89</v>
      </c>
      <c r="J128" s="63">
        <v>109</v>
      </c>
      <c r="K128" s="87">
        <f t="shared" si="7"/>
        <v>3</v>
      </c>
      <c r="L128" s="63">
        <v>112</v>
      </c>
      <c r="M128" s="63">
        <v>108</v>
      </c>
      <c r="N128" s="87">
        <f t="shared" si="8"/>
        <v>1</v>
      </c>
      <c r="O128" s="63">
        <v>109</v>
      </c>
      <c r="P128" s="156">
        <v>0.56999999999999995</v>
      </c>
      <c r="Q128" s="144">
        <v>14</v>
      </c>
      <c r="R128" s="144"/>
      <c r="S128" s="116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116">
        <v>119</v>
      </c>
      <c r="AB128" s="63">
        <v>505</v>
      </c>
      <c r="AC128" s="63">
        <v>2</v>
      </c>
      <c r="AD128" s="63">
        <v>29</v>
      </c>
      <c r="AE128" s="63">
        <v>35</v>
      </c>
      <c r="AF128" s="63">
        <v>31</v>
      </c>
      <c r="AG128" s="63">
        <v>236</v>
      </c>
      <c r="AH128" s="63">
        <v>1</v>
      </c>
      <c r="AI128" s="63">
        <v>11</v>
      </c>
      <c r="AJ128" s="116">
        <v>20</v>
      </c>
      <c r="AK128" s="63">
        <v>0</v>
      </c>
      <c r="AL128" s="118">
        <v>2</v>
      </c>
      <c r="AM128" s="63">
        <v>0</v>
      </c>
      <c r="AN128" s="119">
        <v>0</v>
      </c>
      <c r="AO128" s="120">
        <f t="shared" si="9"/>
        <v>96.1</v>
      </c>
      <c r="AP128" s="125">
        <f t="shared" si="5"/>
        <v>6.8642857142857139</v>
      </c>
    </row>
    <row r="129" spans="1:42" x14ac:dyDescent="0.2">
      <c r="A129" s="162" t="s">
        <v>360</v>
      </c>
      <c r="B129" s="47" t="s">
        <v>121</v>
      </c>
      <c r="C129" s="47" t="s">
        <v>191</v>
      </c>
      <c r="D129" s="47">
        <v>7</v>
      </c>
      <c r="E129" s="139" t="s">
        <v>499</v>
      </c>
      <c r="F129" s="49"/>
      <c r="G129" s="63">
        <v>115</v>
      </c>
      <c r="H129" s="87">
        <f t="shared" si="6"/>
        <v>0</v>
      </c>
      <c r="I129" s="63">
        <v>115</v>
      </c>
      <c r="J129" s="63">
        <v>105</v>
      </c>
      <c r="K129" s="87">
        <f t="shared" si="7"/>
        <v>3</v>
      </c>
      <c r="L129" s="63">
        <v>108</v>
      </c>
      <c r="M129" s="63">
        <v>109</v>
      </c>
      <c r="N129" s="87">
        <f t="shared" si="8"/>
        <v>2</v>
      </c>
      <c r="O129" s="63">
        <v>111</v>
      </c>
      <c r="P129" s="156">
        <v>0.56999999999999995</v>
      </c>
      <c r="Q129" s="144">
        <v>16</v>
      </c>
      <c r="R129" s="144"/>
      <c r="S129" s="116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116">
        <v>0</v>
      </c>
      <c r="AB129" s="63">
        <v>0</v>
      </c>
      <c r="AC129" s="63">
        <v>0</v>
      </c>
      <c r="AD129" s="63">
        <v>0</v>
      </c>
      <c r="AE129" s="63">
        <v>115</v>
      </c>
      <c r="AF129" s="63">
        <v>76</v>
      </c>
      <c r="AG129" s="63">
        <v>978</v>
      </c>
      <c r="AH129" s="63">
        <v>9</v>
      </c>
      <c r="AI129" s="63">
        <v>52</v>
      </c>
      <c r="AJ129" s="116">
        <v>0</v>
      </c>
      <c r="AK129" s="63">
        <v>0</v>
      </c>
      <c r="AL129" s="118">
        <v>0</v>
      </c>
      <c r="AM129" s="63">
        <v>0</v>
      </c>
      <c r="AN129" s="119">
        <v>0</v>
      </c>
      <c r="AO129" s="120">
        <f t="shared" si="9"/>
        <v>151.80000000000001</v>
      </c>
      <c r="AP129" s="125">
        <f t="shared" si="5"/>
        <v>9.4875000000000007</v>
      </c>
    </row>
    <row r="130" spans="1:42" x14ac:dyDescent="0.2">
      <c r="A130" s="162" t="s">
        <v>361</v>
      </c>
      <c r="B130" s="47" t="s">
        <v>129</v>
      </c>
      <c r="C130" s="47" t="s">
        <v>17</v>
      </c>
      <c r="D130" s="47">
        <v>10</v>
      </c>
      <c r="E130" s="139" t="s">
        <v>499</v>
      </c>
      <c r="F130" s="49"/>
      <c r="G130" s="63">
        <v>130</v>
      </c>
      <c r="H130" s="87">
        <f t="shared" si="6"/>
        <v>0</v>
      </c>
      <c r="I130" s="63">
        <v>130</v>
      </c>
      <c r="J130" s="63">
        <v>130</v>
      </c>
      <c r="K130" s="87">
        <f t="shared" si="7"/>
        <v>-2</v>
      </c>
      <c r="L130" s="63">
        <v>128</v>
      </c>
      <c r="M130" s="63">
        <v>128</v>
      </c>
      <c r="N130" s="87">
        <f t="shared" si="8"/>
        <v>-1</v>
      </c>
      <c r="O130" s="63">
        <v>127</v>
      </c>
      <c r="P130" s="156">
        <v>0.55000000000000004</v>
      </c>
      <c r="Q130" s="144">
        <v>16</v>
      </c>
      <c r="R130" s="144"/>
      <c r="S130" s="116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116">
        <v>6</v>
      </c>
      <c r="AB130" s="63">
        <v>26</v>
      </c>
      <c r="AC130" s="63">
        <v>1</v>
      </c>
      <c r="AD130" s="63">
        <v>1</v>
      </c>
      <c r="AE130" s="63">
        <v>109</v>
      </c>
      <c r="AF130" s="63">
        <v>63</v>
      </c>
      <c r="AG130" s="63">
        <v>654</v>
      </c>
      <c r="AH130" s="63">
        <v>1</v>
      </c>
      <c r="AI130" s="63">
        <v>32</v>
      </c>
      <c r="AJ130" s="116">
        <v>0</v>
      </c>
      <c r="AK130" s="63">
        <v>0</v>
      </c>
      <c r="AL130" s="118">
        <v>0</v>
      </c>
      <c r="AM130" s="63">
        <v>1</v>
      </c>
      <c r="AN130" s="119">
        <v>1</v>
      </c>
      <c r="AO130" s="120">
        <f t="shared" si="9"/>
        <v>78</v>
      </c>
      <c r="AP130" s="125">
        <f t="shared" si="5"/>
        <v>4.875</v>
      </c>
    </row>
    <row r="131" spans="1:42" x14ac:dyDescent="0.2">
      <c r="A131" s="162" t="s">
        <v>362</v>
      </c>
      <c r="B131" s="47" t="s">
        <v>118</v>
      </c>
      <c r="C131" s="47" t="s">
        <v>186</v>
      </c>
      <c r="D131" s="47">
        <v>7</v>
      </c>
      <c r="E131" s="139"/>
      <c r="F131" s="49"/>
      <c r="G131" s="63">
        <v>112</v>
      </c>
      <c r="H131" s="87">
        <f t="shared" si="6"/>
        <v>-1</v>
      </c>
      <c r="I131" s="63">
        <v>111</v>
      </c>
      <c r="J131" s="63">
        <v>118</v>
      </c>
      <c r="K131" s="87">
        <f t="shared" si="7"/>
        <v>6</v>
      </c>
      <c r="L131" s="63">
        <v>124</v>
      </c>
      <c r="M131" s="63">
        <v>119</v>
      </c>
      <c r="N131" s="87">
        <f t="shared" si="8"/>
        <v>-2</v>
      </c>
      <c r="O131" s="63">
        <v>117</v>
      </c>
      <c r="P131" s="156">
        <v>0.54</v>
      </c>
      <c r="Q131" s="144">
        <v>16</v>
      </c>
      <c r="R131" s="144"/>
      <c r="S131" s="116">
        <v>0</v>
      </c>
      <c r="T131" s="63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116">
        <v>101</v>
      </c>
      <c r="AB131" s="63">
        <v>435</v>
      </c>
      <c r="AC131" s="63">
        <v>4</v>
      </c>
      <c r="AD131" s="63">
        <v>23</v>
      </c>
      <c r="AE131" s="63">
        <v>40</v>
      </c>
      <c r="AF131" s="63">
        <v>28</v>
      </c>
      <c r="AG131" s="63">
        <v>193</v>
      </c>
      <c r="AH131" s="63">
        <v>1</v>
      </c>
      <c r="AI131" s="63">
        <v>9</v>
      </c>
      <c r="AJ131" s="116">
        <v>766</v>
      </c>
      <c r="AK131" s="63">
        <v>0</v>
      </c>
      <c r="AL131" s="118">
        <v>0</v>
      </c>
      <c r="AM131" s="63">
        <v>0</v>
      </c>
      <c r="AN131" s="119">
        <v>0</v>
      </c>
      <c r="AO131" s="120">
        <f t="shared" si="9"/>
        <v>92.8</v>
      </c>
      <c r="AP131" s="125">
        <f t="shared" si="5"/>
        <v>5.8</v>
      </c>
    </row>
    <row r="132" spans="1:42" x14ac:dyDescent="0.2">
      <c r="A132" s="162" t="s">
        <v>369</v>
      </c>
      <c r="B132" s="47" t="s">
        <v>127</v>
      </c>
      <c r="C132" s="47" t="s">
        <v>199</v>
      </c>
      <c r="D132" s="47">
        <v>10</v>
      </c>
      <c r="E132" s="139"/>
      <c r="F132" s="49"/>
      <c r="G132" s="63">
        <v>300</v>
      </c>
      <c r="H132" s="87">
        <f t="shared" si="6"/>
        <v>0</v>
      </c>
      <c r="I132" s="63">
        <v>300</v>
      </c>
      <c r="J132" s="63">
        <v>255</v>
      </c>
      <c r="K132" s="87">
        <f t="shared" si="7"/>
        <v>-11</v>
      </c>
      <c r="L132" s="63">
        <v>244</v>
      </c>
      <c r="M132" s="63">
        <v>258</v>
      </c>
      <c r="N132" s="87">
        <f t="shared" si="8"/>
        <v>-10</v>
      </c>
      <c r="O132" s="63">
        <v>248</v>
      </c>
      <c r="P132" s="156">
        <v>0.54</v>
      </c>
      <c r="Q132" s="144">
        <v>16</v>
      </c>
      <c r="R132" s="144"/>
      <c r="S132" s="116">
        <v>382</v>
      </c>
      <c r="T132" s="63">
        <v>162</v>
      </c>
      <c r="U132" s="63">
        <v>4823</v>
      </c>
      <c r="V132" s="63">
        <v>33</v>
      </c>
      <c r="W132" s="63">
        <v>7</v>
      </c>
      <c r="X132" s="63">
        <v>0</v>
      </c>
      <c r="Y132" s="63">
        <v>49</v>
      </c>
      <c r="Z132" s="63">
        <v>221</v>
      </c>
      <c r="AA132" s="116">
        <v>90</v>
      </c>
      <c r="AB132" s="63">
        <v>444</v>
      </c>
      <c r="AC132" s="63">
        <v>3</v>
      </c>
      <c r="AD132" s="63">
        <v>31</v>
      </c>
      <c r="AE132" s="63">
        <v>0</v>
      </c>
      <c r="AF132" s="63">
        <v>0</v>
      </c>
      <c r="AG132" s="63">
        <v>0</v>
      </c>
      <c r="AH132" s="63">
        <v>0</v>
      </c>
      <c r="AI132" s="63">
        <v>0</v>
      </c>
      <c r="AJ132" s="116">
        <v>0</v>
      </c>
      <c r="AK132" s="63">
        <v>0</v>
      </c>
      <c r="AL132" s="118">
        <v>1</v>
      </c>
      <c r="AM132" s="63">
        <v>8</v>
      </c>
      <c r="AN132" s="119">
        <v>3</v>
      </c>
      <c r="AO132" s="120">
        <f t="shared" si="9"/>
        <v>376.31999999999994</v>
      </c>
      <c r="AP132" s="125">
        <f t="shared" si="5"/>
        <v>23.519999999999996</v>
      </c>
    </row>
    <row r="133" spans="1:42" x14ac:dyDescent="0.2">
      <c r="A133" s="162" t="s">
        <v>221</v>
      </c>
      <c r="B133" s="47" t="s">
        <v>121</v>
      </c>
      <c r="C133" s="47" t="s">
        <v>16</v>
      </c>
      <c r="D133" s="47">
        <v>12</v>
      </c>
      <c r="E133" s="139"/>
      <c r="F133" s="49"/>
      <c r="G133" s="63">
        <v>135</v>
      </c>
      <c r="H133" s="87">
        <f t="shared" si="6"/>
        <v>-9</v>
      </c>
      <c r="I133" s="63">
        <v>126</v>
      </c>
      <c r="J133" s="63">
        <v>132</v>
      </c>
      <c r="K133" s="87">
        <f t="shared" si="7"/>
        <v>-1</v>
      </c>
      <c r="L133" s="63">
        <v>131</v>
      </c>
      <c r="M133" s="63">
        <v>137</v>
      </c>
      <c r="N133" s="87">
        <f t="shared" si="8"/>
        <v>-2</v>
      </c>
      <c r="O133" s="63">
        <v>135</v>
      </c>
      <c r="P133" s="156">
        <v>0.53</v>
      </c>
      <c r="Q133" s="144">
        <v>16</v>
      </c>
      <c r="R133" s="144"/>
      <c r="S133" s="116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116">
        <v>4</v>
      </c>
      <c r="AB133" s="63">
        <v>31</v>
      </c>
      <c r="AC133" s="63">
        <v>0</v>
      </c>
      <c r="AD133" s="63">
        <v>2</v>
      </c>
      <c r="AE133" s="63">
        <v>62</v>
      </c>
      <c r="AF133" s="63">
        <v>41</v>
      </c>
      <c r="AG133" s="63">
        <v>560</v>
      </c>
      <c r="AH133" s="63">
        <v>4</v>
      </c>
      <c r="AI133" s="63">
        <v>23</v>
      </c>
      <c r="AJ133" s="116">
        <v>360</v>
      </c>
      <c r="AK133" s="63">
        <v>1</v>
      </c>
      <c r="AL133" s="118">
        <v>1</v>
      </c>
      <c r="AM133" s="63">
        <v>1</v>
      </c>
      <c r="AN133" s="119">
        <v>2</v>
      </c>
      <c r="AO133" s="120">
        <f t="shared" si="9"/>
        <v>87.1</v>
      </c>
      <c r="AP133" s="125">
        <f t="shared" ref="AP133:AP196" si="10">IFERROR($AO133/$Q133,"-")</f>
        <v>5.4437499999999996</v>
      </c>
    </row>
    <row r="134" spans="1:42" x14ac:dyDescent="0.2">
      <c r="A134" s="162" t="s">
        <v>364</v>
      </c>
      <c r="B134" s="47" t="s">
        <v>129</v>
      </c>
      <c r="C134" s="47" t="s">
        <v>200</v>
      </c>
      <c r="D134" s="47">
        <v>13</v>
      </c>
      <c r="E134" s="139"/>
      <c r="F134" s="49"/>
      <c r="G134" s="63">
        <v>134</v>
      </c>
      <c r="H134" s="87">
        <f t="shared" ref="H134:H197" si="11">I134-G134</f>
        <v>-2</v>
      </c>
      <c r="I134" s="63">
        <v>132</v>
      </c>
      <c r="J134" s="63">
        <v>150</v>
      </c>
      <c r="K134" s="87">
        <f t="shared" ref="K134:K197" si="12">L134-J134</f>
        <v>6</v>
      </c>
      <c r="L134" s="63">
        <v>156</v>
      </c>
      <c r="M134" s="63">
        <v>148</v>
      </c>
      <c r="N134" s="87">
        <f t="shared" ref="N134:N197" si="13">O134-M134</f>
        <v>5</v>
      </c>
      <c r="O134" s="63">
        <v>153</v>
      </c>
      <c r="P134" s="156">
        <v>0.52</v>
      </c>
      <c r="Q134" s="144">
        <v>13</v>
      </c>
      <c r="R134" s="144"/>
      <c r="S134" s="116">
        <v>0</v>
      </c>
      <c r="T134" s="63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116">
        <v>0</v>
      </c>
      <c r="AB134" s="63">
        <v>0</v>
      </c>
      <c r="AC134" s="63">
        <v>0</v>
      </c>
      <c r="AD134" s="63">
        <v>0</v>
      </c>
      <c r="AE134" s="63">
        <v>70</v>
      </c>
      <c r="AF134" s="63">
        <v>46</v>
      </c>
      <c r="AG134" s="63">
        <v>435</v>
      </c>
      <c r="AH134" s="63">
        <v>4</v>
      </c>
      <c r="AI134" s="63">
        <v>27</v>
      </c>
      <c r="AJ134" s="116">
        <v>0</v>
      </c>
      <c r="AK134" s="63">
        <v>0</v>
      </c>
      <c r="AL134" s="118">
        <v>0</v>
      </c>
      <c r="AM134" s="63">
        <v>0</v>
      </c>
      <c r="AN134" s="119">
        <v>0</v>
      </c>
      <c r="AO134" s="120">
        <f t="shared" ref="AO134:AO197" si="14">IFERROR($S134*$S$2+$T134*$T$2+IF($U$2=0,0,$U134/$U$2)+$V134*$V$2+$W134*$W$2+$X134*$X$2+$Y134*$Y$2+$AA134*$AA$2+IF($AB$2=0,0,$AB134/$AB$2)+$AC$2*$AC134+$AF134*$AF$2+IF($AG$2=0,0,$AG134/$AG$2)+$AH134*$AH$2+IF($AJ$2=0,0,$AJ134/$AJ$2)+$AK134*$AK$2+$AL134*$AL$2+$AM134*$AM$2+$AN134*$AN$2,0)</f>
        <v>67.5</v>
      </c>
      <c r="AP134" s="125">
        <f t="shared" si="10"/>
        <v>5.1923076923076925</v>
      </c>
    </row>
    <row r="135" spans="1:42" x14ac:dyDescent="0.2">
      <c r="A135" s="162" t="s">
        <v>366</v>
      </c>
      <c r="B135" s="47" t="s">
        <v>127</v>
      </c>
      <c r="C135" s="47" t="s">
        <v>184</v>
      </c>
      <c r="D135" s="47">
        <v>9</v>
      </c>
      <c r="E135" s="139"/>
      <c r="F135" s="49"/>
      <c r="G135" s="63">
        <v>126</v>
      </c>
      <c r="H135" s="87">
        <f t="shared" si="11"/>
        <v>3</v>
      </c>
      <c r="I135" s="63">
        <v>129</v>
      </c>
      <c r="J135" s="63">
        <v>137</v>
      </c>
      <c r="K135" s="87">
        <f t="shared" si="12"/>
        <v>1</v>
      </c>
      <c r="L135" s="63">
        <v>138</v>
      </c>
      <c r="M135" s="63">
        <v>141</v>
      </c>
      <c r="N135" s="87">
        <f t="shared" si="13"/>
        <v>0</v>
      </c>
      <c r="O135" s="63">
        <v>141</v>
      </c>
      <c r="P135" s="156">
        <v>0.52</v>
      </c>
      <c r="Q135" s="144">
        <v>9</v>
      </c>
      <c r="R135" s="144"/>
      <c r="S135" s="116">
        <v>183</v>
      </c>
      <c r="T135" s="63">
        <v>84</v>
      </c>
      <c r="U135" s="63">
        <v>2091</v>
      </c>
      <c r="V135" s="63">
        <v>13</v>
      </c>
      <c r="W135" s="63">
        <v>8</v>
      </c>
      <c r="X135" s="63">
        <v>0</v>
      </c>
      <c r="Y135" s="63">
        <v>14</v>
      </c>
      <c r="Z135" s="63">
        <v>106</v>
      </c>
      <c r="AA135" s="116">
        <v>30</v>
      </c>
      <c r="AB135" s="63">
        <v>151</v>
      </c>
      <c r="AC135" s="63">
        <v>2</v>
      </c>
      <c r="AD135" s="63">
        <v>12</v>
      </c>
      <c r="AE135" s="63">
        <v>1</v>
      </c>
      <c r="AF135" s="63">
        <v>1</v>
      </c>
      <c r="AG135" s="63">
        <v>0</v>
      </c>
      <c r="AH135" s="63">
        <v>0</v>
      </c>
      <c r="AI135" s="63">
        <v>0</v>
      </c>
      <c r="AJ135" s="116">
        <v>0</v>
      </c>
      <c r="AK135" s="63">
        <v>0</v>
      </c>
      <c r="AL135" s="118">
        <v>3</v>
      </c>
      <c r="AM135" s="63">
        <v>2</v>
      </c>
      <c r="AN135" s="119">
        <v>0</v>
      </c>
      <c r="AO135" s="120">
        <f t="shared" si="14"/>
        <v>160.73999999999998</v>
      </c>
      <c r="AP135" s="125">
        <f t="shared" si="10"/>
        <v>17.86</v>
      </c>
    </row>
    <row r="136" spans="1:42" x14ac:dyDescent="0.2">
      <c r="A136" s="162" t="s">
        <v>363</v>
      </c>
      <c r="B136" s="47" t="s">
        <v>121</v>
      </c>
      <c r="C136" s="47" t="s">
        <v>181</v>
      </c>
      <c r="D136" s="47">
        <v>14</v>
      </c>
      <c r="E136" s="139"/>
      <c r="F136" s="49"/>
      <c r="G136" s="63">
        <v>116</v>
      </c>
      <c r="H136" s="87">
        <f t="shared" si="11"/>
        <v>17</v>
      </c>
      <c r="I136" s="63">
        <v>133</v>
      </c>
      <c r="J136" s="63">
        <v>110</v>
      </c>
      <c r="K136" s="87">
        <f t="shared" si="12"/>
        <v>9</v>
      </c>
      <c r="L136" s="63">
        <v>119</v>
      </c>
      <c r="M136" s="63">
        <v>111</v>
      </c>
      <c r="N136" s="87">
        <f t="shared" si="13"/>
        <v>5</v>
      </c>
      <c r="O136" s="63">
        <v>116</v>
      </c>
      <c r="P136" s="156">
        <v>0.5</v>
      </c>
      <c r="Q136" s="144">
        <v>13</v>
      </c>
      <c r="R136" s="144"/>
      <c r="S136" s="116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116">
        <v>3</v>
      </c>
      <c r="AB136" s="63">
        <v>26</v>
      </c>
      <c r="AC136" s="63">
        <v>0</v>
      </c>
      <c r="AD136" s="63">
        <v>1</v>
      </c>
      <c r="AE136" s="63">
        <v>61</v>
      </c>
      <c r="AF136" s="63">
        <v>40</v>
      </c>
      <c r="AG136" s="63">
        <v>503</v>
      </c>
      <c r="AH136" s="63">
        <v>1</v>
      </c>
      <c r="AI136" s="63">
        <v>22</v>
      </c>
      <c r="AJ136" s="116">
        <v>0</v>
      </c>
      <c r="AK136" s="63">
        <v>0</v>
      </c>
      <c r="AL136" s="118">
        <v>0</v>
      </c>
      <c r="AM136" s="63">
        <v>0</v>
      </c>
      <c r="AN136" s="119">
        <v>0</v>
      </c>
      <c r="AO136" s="120">
        <f t="shared" si="14"/>
        <v>58.9</v>
      </c>
      <c r="AP136" s="125">
        <f t="shared" si="10"/>
        <v>4.5307692307692307</v>
      </c>
    </row>
    <row r="137" spans="1:42" x14ac:dyDescent="0.2">
      <c r="A137" s="162" t="s">
        <v>245</v>
      </c>
      <c r="B137" s="47" t="s">
        <v>127</v>
      </c>
      <c r="C137" s="47" t="s">
        <v>11</v>
      </c>
      <c r="D137" s="47">
        <v>6</v>
      </c>
      <c r="E137" s="139" t="s">
        <v>499</v>
      </c>
      <c r="F137" s="49"/>
      <c r="G137" s="63">
        <v>132</v>
      </c>
      <c r="H137" s="87">
        <f t="shared" si="11"/>
        <v>-5</v>
      </c>
      <c r="I137" s="63">
        <v>127</v>
      </c>
      <c r="J137" s="63">
        <v>156</v>
      </c>
      <c r="K137" s="87">
        <f t="shared" si="12"/>
        <v>4</v>
      </c>
      <c r="L137" s="63">
        <v>160</v>
      </c>
      <c r="M137" s="63">
        <v>159</v>
      </c>
      <c r="N137" s="87">
        <f t="shared" si="13"/>
        <v>4</v>
      </c>
      <c r="O137" s="63">
        <v>163</v>
      </c>
      <c r="P137" s="156">
        <v>0.49</v>
      </c>
      <c r="Q137" s="144" t="s">
        <v>263</v>
      </c>
      <c r="R137" s="144"/>
      <c r="S137" s="116" t="s">
        <v>263</v>
      </c>
      <c r="T137" s="63" t="s">
        <v>263</v>
      </c>
      <c r="U137" s="63" t="s">
        <v>263</v>
      </c>
      <c r="V137" s="63" t="s">
        <v>263</v>
      </c>
      <c r="W137" s="63" t="s">
        <v>263</v>
      </c>
      <c r="X137" s="63" t="s">
        <v>263</v>
      </c>
      <c r="Y137" s="63" t="s">
        <v>263</v>
      </c>
      <c r="Z137" s="63" t="s">
        <v>263</v>
      </c>
      <c r="AA137" s="116" t="s">
        <v>263</v>
      </c>
      <c r="AB137" s="63" t="s">
        <v>263</v>
      </c>
      <c r="AC137" s="63" t="s">
        <v>263</v>
      </c>
      <c r="AD137" s="63" t="s">
        <v>263</v>
      </c>
      <c r="AE137" s="63" t="s">
        <v>263</v>
      </c>
      <c r="AF137" s="63" t="s">
        <v>263</v>
      </c>
      <c r="AG137" s="63" t="s">
        <v>263</v>
      </c>
      <c r="AH137" s="63" t="s">
        <v>263</v>
      </c>
      <c r="AI137" s="63" t="s">
        <v>263</v>
      </c>
      <c r="AJ137" s="116" t="s">
        <v>263</v>
      </c>
      <c r="AK137" s="63" t="s">
        <v>263</v>
      </c>
      <c r="AL137" s="118" t="s">
        <v>263</v>
      </c>
      <c r="AM137" s="63" t="s">
        <v>263</v>
      </c>
      <c r="AN137" s="119" t="s">
        <v>263</v>
      </c>
      <c r="AO137" s="120">
        <f t="shared" si="14"/>
        <v>0</v>
      </c>
      <c r="AP137" s="125" t="str">
        <f t="shared" si="10"/>
        <v>-</v>
      </c>
    </row>
    <row r="138" spans="1:42" x14ac:dyDescent="0.2">
      <c r="A138" s="162" t="s">
        <v>368</v>
      </c>
      <c r="B138" s="47" t="s">
        <v>127</v>
      </c>
      <c r="C138" s="47" t="s">
        <v>197</v>
      </c>
      <c r="D138" s="47">
        <v>10</v>
      </c>
      <c r="E138" s="139"/>
      <c r="F138" s="49"/>
      <c r="G138" s="63">
        <v>138</v>
      </c>
      <c r="H138" s="87">
        <f t="shared" si="11"/>
        <v>4</v>
      </c>
      <c r="I138" s="63">
        <v>142</v>
      </c>
      <c r="J138" s="63">
        <v>140</v>
      </c>
      <c r="K138" s="87">
        <f t="shared" si="12"/>
        <v>3</v>
      </c>
      <c r="L138" s="63">
        <v>143</v>
      </c>
      <c r="M138" s="63">
        <v>147</v>
      </c>
      <c r="N138" s="87">
        <f t="shared" si="13"/>
        <v>2</v>
      </c>
      <c r="O138" s="63">
        <v>149</v>
      </c>
      <c r="P138" s="156">
        <v>0.49</v>
      </c>
      <c r="Q138" s="144" t="s">
        <v>263</v>
      </c>
      <c r="R138" s="144"/>
      <c r="S138" s="116" t="s">
        <v>263</v>
      </c>
      <c r="T138" s="63" t="s">
        <v>263</v>
      </c>
      <c r="U138" s="63" t="s">
        <v>263</v>
      </c>
      <c r="V138" s="63" t="s">
        <v>263</v>
      </c>
      <c r="W138" s="63" t="s">
        <v>263</v>
      </c>
      <c r="X138" s="63" t="s">
        <v>263</v>
      </c>
      <c r="Y138" s="63" t="s">
        <v>263</v>
      </c>
      <c r="Z138" s="63" t="s">
        <v>263</v>
      </c>
      <c r="AA138" s="116" t="s">
        <v>263</v>
      </c>
      <c r="AB138" s="63" t="s">
        <v>263</v>
      </c>
      <c r="AC138" s="63" t="s">
        <v>263</v>
      </c>
      <c r="AD138" s="63" t="s">
        <v>263</v>
      </c>
      <c r="AE138" s="63" t="s">
        <v>263</v>
      </c>
      <c r="AF138" s="63" t="s">
        <v>263</v>
      </c>
      <c r="AG138" s="63" t="s">
        <v>263</v>
      </c>
      <c r="AH138" s="63" t="s">
        <v>263</v>
      </c>
      <c r="AI138" s="63" t="s">
        <v>263</v>
      </c>
      <c r="AJ138" s="116" t="s">
        <v>263</v>
      </c>
      <c r="AK138" s="63" t="s">
        <v>263</v>
      </c>
      <c r="AL138" s="118" t="s">
        <v>263</v>
      </c>
      <c r="AM138" s="63" t="s">
        <v>263</v>
      </c>
      <c r="AN138" s="119" t="s">
        <v>263</v>
      </c>
      <c r="AO138" s="120">
        <f t="shared" si="14"/>
        <v>0</v>
      </c>
      <c r="AP138" s="125" t="str">
        <f t="shared" si="10"/>
        <v>-</v>
      </c>
    </row>
    <row r="139" spans="1:42" x14ac:dyDescent="0.2">
      <c r="A139" s="162" t="s">
        <v>365</v>
      </c>
      <c r="B139" s="47" t="s">
        <v>121</v>
      </c>
      <c r="C139" s="47" t="s">
        <v>197</v>
      </c>
      <c r="D139" s="47">
        <v>10</v>
      </c>
      <c r="E139" s="139"/>
      <c r="F139" s="49"/>
      <c r="G139" s="63">
        <v>129</v>
      </c>
      <c r="H139" s="87">
        <f t="shared" si="11"/>
        <v>-6</v>
      </c>
      <c r="I139" s="63">
        <v>123</v>
      </c>
      <c r="J139" s="63">
        <v>126</v>
      </c>
      <c r="K139" s="87">
        <f t="shared" si="12"/>
        <v>1</v>
      </c>
      <c r="L139" s="63">
        <v>127</v>
      </c>
      <c r="M139" s="63">
        <v>122</v>
      </c>
      <c r="N139" s="87">
        <f t="shared" si="13"/>
        <v>0</v>
      </c>
      <c r="O139" s="63">
        <v>122</v>
      </c>
      <c r="P139" s="156">
        <v>0.49</v>
      </c>
      <c r="Q139" s="144">
        <v>16</v>
      </c>
      <c r="R139" s="144"/>
      <c r="S139" s="116">
        <v>0</v>
      </c>
      <c r="T139" s="63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116">
        <v>4</v>
      </c>
      <c r="AB139" s="63">
        <v>20</v>
      </c>
      <c r="AC139" s="63">
        <v>0</v>
      </c>
      <c r="AD139" s="63">
        <v>1</v>
      </c>
      <c r="AE139" s="63">
        <v>98</v>
      </c>
      <c r="AF139" s="63">
        <v>61</v>
      </c>
      <c r="AG139" s="63">
        <v>631</v>
      </c>
      <c r="AH139" s="63">
        <v>4</v>
      </c>
      <c r="AI139" s="63">
        <v>33</v>
      </c>
      <c r="AJ139" s="116">
        <v>5</v>
      </c>
      <c r="AK139" s="63">
        <v>0</v>
      </c>
      <c r="AL139" s="118">
        <v>1</v>
      </c>
      <c r="AM139" s="63">
        <v>1</v>
      </c>
      <c r="AN139" s="119">
        <v>0</v>
      </c>
      <c r="AO139" s="120">
        <f t="shared" si="14"/>
        <v>91.1</v>
      </c>
      <c r="AP139" s="125">
        <f t="shared" si="10"/>
        <v>5.6937499999999996</v>
      </c>
    </row>
    <row r="140" spans="1:42" x14ac:dyDescent="0.2">
      <c r="A140" s="162" t="s">
        <v>367</v>
      </c>
      <c r="B140" s="47" t="s">
        <v>121</v>
      </c>
      <c r="C140" s="47" t="s">
        <v>192</v>
      </c>
      <c r="D140" s="47">
        <v>8</v>
      </c>
      <c r="E140" s="139"/>
      <c r="F140" s="49"/>
      <c r="G140" s="63">
        <v>125</v>
      </c>
      <c r="H140" s="87">
        <f t="shared" si="11"/>
        <v>0</v>
      </c>
      <c r="I140" s="63">
        <v>125</v>
      </c>
      <c r="J140" s="63">
        <v>116</v>
      </c>
      <c r="K140" s="87">
        <f t="shared" si="12"/>
        <v>-3</v>
      </c>
      <c r="L140" s="63">
        <v>113</v>
      </c>
      <c r="M140" s="63">
        <v>127</v>
      </c>
      <c r="N140" s="87">
        <f t="shared" si="13"/>
        <v>-1</v>
      </c>
      <c r="O140" s="63">
        <v>126</v>
      </c>
      <c r="P140" s="156">
        <v>0.49</v>
      </c>
      <c r="Q140" s="144">
        <v>16</v>
      </c>
      <c r="R140" s="144"/>
      <c r="S140" s="116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116">
        <v>1</v>
      </c>
      <c r="AB140" s="63">
        <v>1</v>
      </c>
      <c r="AC140" s="63">
        <v>0</v>
      </c>
      <c r="AD140" s="63">
        <v>0</v>
      </c>
      <c r="AE140" s="63">
        <v>100</v>
      </c>
      <c r="AF140" s="63">
        <v>58</v>
      </c>
      <c r="AG140" s="63">
        <v>769</v>
      </c>
      <c r="AH140" s="63">
        <v>8</v>
      </c>
      <c r="AI140" s="63">
        <v>35</v>
      </c>
      <c r="AJ140" s="116">
        <v>30</v>
      </c>
      <c r="AK140" s="63">
        <v>0</v>
      </c>
      <c r="AL140" s="118">
        <v>0</v>
      </c>
      <c r="AM140" s="63">
        <v>0</v>
      </c>
      <c r="AN140" s="119">
        <v>0</v>
      </c>
      <c r="AO140" s="120">
        <f t="shared" si="14"/>
        <v>125</v>
      </c>
      <c r="AP140" s="125">
        <f t="shared" si="10"/>
        <v>7.8125</v>
      </c>
    </row>
    <row r="141" spans="1:42" x14ac:dyDescent="0.2">
      <c r="A141" s="162" t="s">
        <v>244</v>
      </c>
      <c r="B141" s="47" t="s">
        <v>121</v>
      </c>
      <c r="C141" s="47" t="s">
        <v>14</v>
      </c>
      <c r="D141" s="47">
        <v>6</v>
      </c>
      <c r="E141" s="139"/>
      <c r="F141" s="49"/>
      <c r="G141" s="63">
        <v>131</v>
      </c>
      <c r="H141" s="87">
        <f t="shared" si="11"/>
        <v>26</v>
      </c>
      <c r="I141" s="63">
        <v>157</v>
      </c>
      <c r="J141" s="63">
        <v>115</v>
      </c>
      <c r="K141" s="87">
        <f t="shared" si="12"/>
        <v>71</v>
      </c>
      <c r="L141" s="63">
        <v>186</v>
      </c>
      <c r="M141" s="63">
        <v>117</v>
      </c>
      <c r="N141" s="87">
        <f t="shared" si="13"/>
        <v>69</v>
      </c>
      <c r="O141" s="63">
        <v>186</v>
      </c>
      <c r="P141" s="156">
        <v>0.48</v>
      </c>
      <c r="Q141" s="144">
        <v>11</v>
      </c>
      <c r="R141" s="144"/>
      <c r="S141" s="116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116">
        <v>0</v>
      </c>
      <c r="AB141" s="63">
        <v>0</v>
      </c>
      <c r="AC141" s="63">
        <v>0</v>
      </c>
      <c r="AD141" s="63">
        <v>0</v>
      </c>
      <c r="AE141" s="63">
        <v>27</v>
      </c>
      <c r="AF141" s="63">
        <v>21</v>
      </c>
      <c r="AG141" s="63">
        <v>213</v>
      </c>
      <c r="AH141" s="63">
        <v>0</v>
      </c>
      <c r="AI141" s="63">
        <v>10</v>
      </c>
      <c r="AJ141" s="116">
        <v>216</v>
      </c>
      <c r="AK141" s="63">
        <v>0</v>
      </c>
      <c r="AL141" s="118">
        <v>0</v>
      </c>
      <c r="AM141" s="63">
        <v>0</v>
      </c>
      <c r="AN141" s="119">
        <v>0</v>
      </c>
      <c r="AO141" s="120">
        <f t="shared" si="14"/>
        <v>21.3</v>
      </c>
      <c r="AP141" s="125">
        <f t="shared" si="10"/>
        <v>1.9363636363636365</v>
      </c>
    </row>
    <row r="142" spans="1:42" x14ac:dyDescent="0.2">
      <c r="A142" s="162" t="s">
        <v>247</v>
      </c>
      <c r="B142" s="47" t="s">
        <v>129</v>
      </c>
      <c r="C142" s="47" t="s">
        <v>14</v>
      </c>
      <c r="D142" s="47">
        <v>6</v>
      </c>
      <c r="E142" s="139" t="s">
        <v>499</v>
      </c>
      <c r="F142" s="49"/>
      <c r="G142" s="63">
        <v>211</v>
      </c>
      <c r="H142" s="87">
        <f t="shared" si="11"/>
        <v>-42</v>
      </c>
      <c r="I142" s="63">
        <v>169</v>
      </c>
      <c r="J142" s="63">
        <v>166</v>
      </c>
      <c r="K142" s="87">
        <f t="shared" si="12"/>
        <v>-5</v>
      </c>
      <c r="L142" s="63">
        <v>161</v>
      </c>
      <c r="M142" s="63">
        <v>171</v>
      </c>
      <c r="N142" s="87">
        <f t="shared" si="13"/>
        <v>-10</v>
      </c>
      <c r="O142" s="63">
        <v>161</v>
      </c>
      <c r="P142" s="156">
        <v>0.46</v>
      </c>
      <c r="Q142" s="144">
        <v>15</v>
      </c>
      <c r="R142" s="144"/>
      <c r="S142" s="116">
        <v>0</v>
      </c>
      <c r="T142" s="63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116">
        <v>0</v>
      </c>
      <c r="AB142" s="63">
        <v>0</v>
      </c>
      <c r="AC142" s="63">
        <v>0</v>
      </c>
      <c r="AD142" s="63">
        <v>0</v>
      </c>
      <c r="AE142" s="63">
        <v>16</v>
      </c>
      <c r="AF142" s="63">
        <v>15</v>
      </c>
      <c r="AG142" s="63">
        <v>171</v>
      </c>
      <c r="AH142" s="63">
        <v>1</v>
      </c>
      <c r="AI142" s="63">
        <v>9</v>
      </c>
      <c r="AJ142" s="116">
        <v>0</v>
      </c>
      <c r="AK142" s="63">
        <v>0</v>
      </c>
      <c r="AL142" s="118">
        <v>0</v>
      </c>
      <c r="AM142" s="63">
        <v>0</v>
      </c>
      <c r="AN142" s="119">
        <v>0</v>
      </c>
      <c r="AO142" s="120">
        <f t="shared" si="14"/>
        <v>23.1</v>
      </c>
      <c r="AP142" s="125">
        <f t="shared" si="10"/>
        <v>1.54</v>
      </c>
    </row>
    <row r="143" spans="1:42" x14ac:dyDescent="0.2">
      <c r="A143" s="162" t="s">
        <v>372</v>
      </c>
      <c r="B143" s="47" t="s">
        <v>118</v>
      </c>
      <c r="C143" s="47" t="s">
        <v>199</v>
      </c>
      <c r="D143" s="47">
        <v>10</v>
      </c>
      <c r="E143" s="139"/>
      <c r="F143" s="49"/>
      <c r="G143" s="63">
        <v>114</v>
      </c>
      <c r="H143" s="87">
        <f t="shared" si="11"/>
        <v>0</v>
      </c>
      <c r="I143" s="63">
        <v>114</v>
      </c>
      <c r="J143" s="63">
        <v>124</v>
      </c>
      <c r="K143" s="87">
        <f t="shared" si="12"/>
        <v>1</v>
      </c>
      <c r="L143" s="63">
        <v>125</v>
      </c>
      <c r="M143" s="63">
        <v>131</v>
      </c>
      <c r="N143" s="87">
        <f t="shared" si="13"/>
        <v>-1</v>
      </c>
      <c r="O143" s="63">
        <v>130</v>
      </c>
      <c r="P143" s="156">
        <v>0.43</v>
      </c>
      <c r="Q143" s="144">
        <v>11</v>
      </c>
      <c r="R143" s="144"/>
      <c r="S143" s="116">
        <v>0</v>
      </c>
      <c r="T143" s="63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116">
        <v>118</v>
      </c>
      <c r="AB143" s="63">
        <v>502</v>
      </c>
      <c r="AC143" s="63">
        <v>1</v>
      </c>
      <c r="AD143" s="63">
        <v>19</v>
      </c>
      <c r="AE143" s="63">
        <v>14</v>
      </c>
      <c r="AF143" s="63">
        <v>7</v>
      </c>
      <c r="AG143" s="63">
        <v>28</v>
      </c>
      <c r="AH143" s="63">
        <v>0</v>
      </c>
      <c r="AI143" s="63">
        <v>1</v>
      </c>
      <c r="AJ143" s="116">
        <v>0</v>
      </c>
      <c r="AK143" s="63">
        <v>0</v>
      </c>
      <c r="AL143" s="118">
        <v>0</v>
      </c>
      <c r="AM143" s="63">
        <v>0</v>
      </c>
      <c r="AN143" s="119">
        <v>0</v>
      </c>
      <c r="AO143" s="120">
        <f t="shared" si="14"/>
        <v>59</v>
      </c>
      <c r="AP143" s="125">
        <f t="shared" si="10"/>
        <v>5.3636363636363633</v>
      </c>
    </row>
    <row r="144" spans="1:42" x14ac:dyDescent="0.2">
      <c r="A144" s="162" t="s">
        <v>373</v>
      </c>
      <c r="B144" s="47" t="s">
        <v>121</v>
      </c>
      <c r="C144" s="47" t="s">
        <v>198</v>
      </c>
      <c r="D144" s="47">
        <v>14</v>
      </c>
      <c r="E144" s="139"/>
      <c r="F144" s="49"/>
      <c r="G144" s="63">
        <v>154</v>
      </c>
      <c r="H144" s="87">
        <f t="shared" si="11"/>
        <v>-3</v>
      </c>
      <c r="I144" s="63">
        <v>151</v>
      </c>
      <c r="J144" s="63">
        <v>123</v>
      </c>
      <c r="K144" s="87">
        <f t="shared" si="12"/>
        <v>-3</v>
      </c>
      <c r="L144" s="63">
        <v>120</v>
      </c>
      <c r="M144" s="63">
        <v>125</v>
      </c>
      <c r="N144" s="87">
        <f t="shared" si="13"/>
        <v>-5</v>
      </c>
      <c r="O144" s="63">
        <v>120</v>
      </c>
      <c r="P144" s="156">
        <v>0.43</v>
      </c>
      <c r="Q144" s="144">
        <v>14</v>
      </c>
      <c r="R144" s="144"/>
      <c r="S144" s="116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116">
        <v>0</v>
      </c>
      <c r="AB144" s="63">
        <v>0</v>
      </c>
      <c r="AC144" s="63">
        <v>0</v>
      </c>
      <c r="AD144" s="63">
        <v>0</v>
      </c>
      <c r="AE144" s="63">
        <v>103</v>
      </c>
      <c r="AF144" s="63">
        <v>63</v>
      </c>
      <c r="AG144" s="63">
        <v>793</v>
      </c>
      <c r="AH144" s="63">
        <v>4</v>
      </c>
      <c r="AI144" s="63">
        <v>45</v>
      </c>
      <c r="AJ144" s="116">
        <v>0</v>
      </c>
      <c r="AK144" s="63">
        <v>0</v>
      </c>
      <c r="AL144" s="118">
        <v>0</v>
      </c>
      <c r="AM144" s="63">
        <v>1</v>
      </c>
      <c r="AN144" s="119">
        <v>0</v>
      </c>
      <c r="AO144" s="120">
        <f t="shared" si="14"/>
        <v>103.3</v>
      </c>
      <c r="AP144" s="125">
        <f t="shared" si="10"/>
        <v>7.3785714285714281</v>
      </c>
    </row>
    <row r="145" spans="1:42" x14ac:dyDescent="0.2">
      <c r="A145" s="162" t="s">
        <v>377</v>
      </c>
      <c r="B145" s="47" t="s">
        <v>121</v>
      </c>
      <c r="C145" s="47" t="s">
        <v>190</v>
      </c>
      <c r="D145" s="47">
        <v>7</v>
      </c>
      <c r="E145" s="139"/>
      <c r="F145" s="49"/>
      <c r="G145" s="63">
        <v>157</v>
      </c>
      <c r="H145" s="87">
        <f t="shared" si="11"/>
        <v>-5</v>
      </c>
      <c r="I145" s="63">
        <v>152</v>
      </c>
      <c r="J145" s="63">
        <v>142</v>
      </c>
      <c r="K145" s="87">
        <f t="shared" si="12"/>
        <v>4</v>
      </c>
      <c r="L145" s="63">
        <v>146</v>
      </c>
      <c r="M145" s="63">
        <v>140</v>
      </c>
      <c r="N145" s="87">
        <f t="shared" si="13"/>
        <v>-1</v>
      </c>
      <c r="O145" s="63">
        <v>139</v>
      </c>
      <c r="P145" s="156">
        <v>0.41</v>
      </c>
      <c r="Q145" s="144">
        <v>15</v>
      </c>
      <c r="R145" s="144"/>
      <c r="S145" s="116">
        <v>1</v>
      </c>
      <c r="T145" s="63">
        <v>0</v>
      </c>
      <c r="U145" s="63">
        <v>20</v>
      </c>
      <c r="V145" s="63">
        <v>1</v>
      </c>
      <c r="W145" s="63">
        <v>0</v>
      </c>
      <c r="X145" s="63">
        <v>0</v>
      </c>
      <c r="Y145" s="63">
        <v>0</v>
      </c>
      <c r="Z145" s="63">
        <v>1</v>
      </c>
      <c r="AA145" s="116">
        <v>0</v>
      </c>
      <c r="AB145" s="63">
        <v>0</v>
      </c>
      <c r="AC145" s="63">
        <v>0</v>
      </c>
      <c r="AD145" s="63">
        <v>0</v>
      </c>
      <c r="AE145" s="63">
        <v>107</v>
      </c>
      <c r="AF145" s="63">
        <v>82</v>
      </c>
      <c r="AG145" s="63">
        <v>967</v>
      </c>
      <c r="AH145" s="63">
        <v>4</v>
      </c>
      <c r="AI145" s="63">
        <v>53</v>
      </c>
      <c r="AJ145" s="116">
        <v>0</v>
      </c>
      <c r="AK145" s="63">
        <v>0</v>
      </c>
      <c r="AL145" s="118">
        <v>0</v>
      </c>
      <c r="AM145" s="63">
        <v>0</v>
      </c>
      <c r="AN145" s="119">
        <v>0</v>
      </c>
      <c r="AO145" s="120">
        <f t="shared" si="14"/>
        <v>125.5</v>
      </c>
      <c r="AP145" s="125">
        <f t="shared" si="10"/>
        <v>8.3666666666666671</v>
      </c>
    </row>
    <row r="146" spans="1:42" x14ac:dyDescent="0.2">
      <c r="A146" s="162" t="s">
        <v>246</v>
      </c>
      <c r="B146" s="47" t="s">
        <v>121</v>
      </c>
      <c r="C146" s="47" t="s">
        <v>235</v>
      </c>
      <c r="D146" s="47">
        <v>8</v>
      </c>
      <c r="E146" s="139"/>
      <c r="F146" s="49"/>
      <c r="G146" s="63">
        <v>161</v>
      </c>
      <c r="H146" s="87">
        <f t="shared" si="11"/>
        <v>5</v>
      </c>
      <c r="I146" s="63">
        <v>166</v>
      </c>
      <c r="J146" s="63">
        <v>134</v>
      </c>
      <c r="K146" s="87">
        <f t="shared" si="12"/>
        <v>1</v>
      </c>
      <c r="L146" s="63">
        <v>135</v>
      </c>
      <c r="M146" s="63">
        <v>145</v>
      </c>
      <c r="N146" s="87">
        <f t="shared" si="13"/>
        <v>2</v>
      </c>
      <c r="O146" s="63">
        <v>147</v>
      </c>
      <c r="P146" s="156">
        <v>0.41</v>
      </c>
      <c r="Q146" s="144">
        <v>13</v>
      </c>
      <c r="R146" s="144"/>
      <c r="S146" s="116">
        <v>0</v>
      </c>
      <c r="T146" s="63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116">
        <v>9</v>
      </c>
      <c r="AB146" s="63">
        <v>49</v>
      </c>
      <c r="AC146" s="63">
        <v>0</v>
      </c>
      <c r="AD146" s="63">
        <v>3</v>
      </c>
      <c r="AE146" s="63">
        <v>43</v>
      </c>
      <c r="AF146" s="63">
        <v>26</v>
      </c>
      <c r="AG146" s="63">
        <v>452</v>
      </c>
      <c r="AH146" s="63">
        <v>2</v>
      </c>
      <c r="AI146" s="63">
        <v>13</v>
      </c>
      <c r="AJ146" s="116">
        <v>141</v>
      </c>
      <c r="AK146" s="63">
        <v>0</v>
      </c>
      <c r="AL146" s="118">
        <v>0</v>
      </c>
      <c r="AM146" s="63">
        <v>2</v>
      </c>
      <c r="AN146" s="119">
        <v>2</v>
      </c>
      <c r="AO146" s="120">
        <f t="shared" si="14"/>
        <v>58.1</v>
      </c>
      <c r="AP146" s="125">
        <f t="shared" si="10"/>
        <v>4.4692307692307693</v>
      </c>
    </row>
    <row r="147" spans="1:42" x14ac:dyDescent="0.2">
      <c r="A147" s="162" t="s">
        <v>376</v>
      </c>
      <c r="B147" s="47" t="s">
        <v>121</v>
      </c>
      <c r="C147" s="47" t="s">
        <v>181</v>
      </c>
      <c r="D147" s="47">
        <v>14</v>
      </c>
      <c r="E147" s="139" t="s">
        <v>500</v>
      </c>
      <c r="F147" s="49"/>
      <c r="G147" s="63">
        <v>208</v>
      </c>
      <c r="H147" s="87">
        <f t="shared" si="11"/>
        <v>-37</v>
      </c>
      <c r="I147" s="63">
        <v>171</v>
      </c>
      <c r="J147" s="63">
        <v>173</v>
      </c>
      <c r="K147" s="87">
        <f t="shared" si="12"/>
        <v>-37</v>
      </c>
      <c r="L147" s="63">
        <v>136</v>
      </c>
      <c r="M147" s="63">
        <v>177</v>
      </c>
      <c r="N147" s="87">
        <f t="shared" si="13"/>
        <v>-39</v>
      </c>
      <c r="O147" s="63">
        <v>138</v>
      </c>
      <c r="P147" s="156">
        <v>0.39</v>
      </c>
      <c r="Q147" s="144">
        <v>15</v>
      </c>
      <c r="R147" s="144"/>
      <c r="S147" s="116">
        <v>0</v>
      </c>
      <c r="T147" s="63">
        <v>0</v>
      </c>
      <c r="U147" s="63">
        <v>0</v>
      </c>
      <c r="V147" s="63">
        <v>0</v>
      </c>
      <c r="W147" s="63">
        <v>0</v>
      </c>
      <c r="X147" s="63">
        <v>0</v>
      </c>
      <c r="Y147" s="63">
        <v>0</v>
      </c>
      <c r="Z147" s="63">
        <v>0</v>
      </c>
      <c r="AA147" s="116">
        <v>0</v>
      </c>
      <c r="AB147" s="63">
        <v>0</v>
      </c>
      <c r="AC147" s="63">
        <v>0</v>
      </c>
      <c r="AD147" s="63">
        <v>0</v>
      </c>
      <c r="AE147" s="63">
        <v>93</v>
      </c>
      <c r="AF147" s="63">
        <v>56</v>
      </c>
      <c r="AG147" s="63">
        <v>762</v>
      </c>
      <c r="AH147" s="63">
        <v>5</v>
      </c>
      <c r="AI147" s="63">
        <v>42</v>
      </c>
      <c r="AJ147" s="116">
        <v>0</v>
      </c>
      <c r="AK147" s="63">
        <v>0</v>
      </c>
      <c r="AL147" s="118">
        <v>1</v>
      </c>
      <c r="AM147" s="63">
        <v>0</v>
      </c>
      <c r="AN147" s="119">
        <v>0</v>
      </c>
      <c r="AO147" s="120">
        <f t="shared" si="14"/>
        <v>108.2</v>
      </c>
      <c r="AP147" s="125">
        <f t="shared" si="10"/>
        <v>7.2133333333333338</v>
      </c>
    </row>
    <row r="148" spans="1:42" x14ac:dyDescent="0.2">
      <c r="A148" s="162" t="s">
        <v>371</v>
      </c>
      <c r="B148" s="47" t="s">
        <v>118</v>
      </c>
      <c r="C148" s="47" t="s">
        <v>112</v>
      </c>
      <c r="D148" s="47">
        <v>11</v>
      </c>
      <c r="E148" s="139"/>
      <c r="F148" s="49"/>
      <c r="G148" s="63">
        <v>95</v>
      </c>
      <c r="H148" s="87">
        <f t="shared" si="11"/>
        <v>118</v>
      </c>
      <c r="I148" s="63">
        <v>213</v>
      </c>
      <c r="J148" s="63">
        <v>128</v>
      </c>
      <c r="K148" s="87">
        <f t="shared" si="12"/>
        <v>11</v>
      </c>
      <c r="L148" s="63">
        <v>139</v>
      </c>
      <c r="M148" s="63">
        <v>139</v>
      </c>
      <c r="N148" s="87">
        <f t="shared" si="13"/>
        <v>12</v>
      </c>
      <c r="O148" s="63">
        <v>151</v>
      </c>
      <c r="P148" s="156">
        <v>0.39</v>
      </c>
      <c r="Q148" s="144">
        <v>9</v>
      </c>
      <c r="R148" s="144"/>
      <c r="S148" s="116">
        <v>0</v>
      </c>
      <c r="T148" s="63">
        <v>0</v>
      </c>
      <c r="U148" s="63">
        <v>0</v>
      </c>
      <c r="V148" s="63">
        <v>0</v>
      </c>
      <c r="W148" s="63">
        <v>0</v>
      </c>
      <c r="X148" s="63">
        <v>0</v>
      </c>
      <c r="Y148" s="63">
        <v>0</v>
      </c>
      <c r="Z148" s="63">
        <v>0</v>
      </c>
      <c r="AA148" s="116">
        <v>79</v>
      </c>
      <c r="AB148" s="63">
        <v>449</v>
      </c>
      <c r="AC148" s="63">
        <v>1</v>
      </c>
      <c r="AD148" s="63">
        <v>19</v>
      </c>
      <c r="AE148" s="63">
        <v>9</v>
      </c>
      <c r="AF148" s="63">
        <v>7</v>
      </c>
      <c r="AG148" s="63">
        <v>114</v>
      </c>
      <c r="AH148" s="63">
        <v>1</v>
      </c>
      <c r="AI148" s="63">
        <v>5</v>
      </c>
      <c r="AJ148" s="116">
        <v>0</v>
      </c>
      <c r="AK148" s="63">
        <v>0</v>
      </c>
      <c r="AL148" s="118">
        <v>0</v>
      </c>
      <c r="AM148" s="63">
        <v>0</v>
      </c>
      <c r="AN148" s="119">
        <v>0</v>
      </c>
      <c r="AO148" s="120">
        <f t="shared" si="14"/>
        <v>68.3</v>
      </c>
      <c r="AP148" s="125">
        <f t="shared" si="10"/>
        <v>7.5888888888888886</v>
      </c>
    </row>
    <row r="149" spans="1:42" x14ac:dyDescent="0.2">
      <c r="A149" s="162" t="s">
        <v>150</v>
      </c>
      <c r="B149" s="47" t="s">
        <v>121</v>
      </c>
      <c r="C149" s="47" t="s">
        <v>13</v>
      </c>
      <c r="D149" s="47">
        <v>14</v>
      </c>
      <c r="F149" s="49"/>
      <c r="G149" s="63">
        <v>179</v>
      </c>
      <c r="H149" s="87">
        <f t="shared" si="11"/>
        <v>1</v>
      </c>
      <c r="I149" s="63">
        <v>180</v>
      </c>
      <c r="J149" s="63">
        <v>143</v>
      </c>
      <c r="K149" s="87">
        <f t="shared" si="12"/>
        <v>8</v>
      </c>
      <c r="L149" s="63">
        <v>151</v>
      </c>
      <c r="M149" s="63">
        <v>151</v>
      </c>
      <c r="N149" s="87">
        <f t="shared" si="13"/>
        <v>7</v>
      </c>
      <c r="O149" s="63">
        <v>158</v>
      </c>
      <c r="P149" s="156">
        <v>0.39</v>
      </c>
      <c r="Q149" s="144">
        <v>16</v>
      </c>
      <c r="R149" s="144"/>
      <c r="S149" s="116">
        <v>0</v>
      </c>
      <c r="T149" s="63">
        <v>0</v>
      </c>
      <c r="U149" s="63">
        <v>0</v>
      </c>
      <c r="V149" s="63">
        <v>0</v>
      </c>
      <c r="W149" s="63">
        <v>0</v>
      </c>
      <c r="X149" s="63">
        <v>0</v>
      </c>
      <c r="Y149" s="63">
        <v>0</v>
      </c>
      <c r="Z149" s="63">
        <v>0</v>
      </c>
      <c r="AA149" s="116">
        <v>0</v>
      </c>
      <c r="AB149" s="63">
        <v>0</v>
      </c>
      <c r="AC149" s="63">
        <v>0</v>
      </c>
      <c r="AD149" s="63">
        <v>0</v>
      </c>
      <c r="AE149" s="63">
        <v>82</v>
      </c>
      <c r="AF149" s="63">
        <v>48</v>
      </c>
      <c r="AG149" s="63">
        <v>896</v>
      </c>
      <c r="AH149" s="63">
        <v>8</v>
      </c>
      <c r="AI149" s="63">
        <v>37</v>
      </c>
      <c r="AJ149" s="116">
        <v>0</v>
      </c>
      <c r="AK149" s="63">
        <v>0</v>
      </c>
      <c r="AL149" s="118">
        <v>0</v>
      </c>
      <c r="AM149" s="63">
        <v>0</v>
      </c>
      <c r="AN149" s="119">
        <v>0</v>
      </c>
      <c r="AO149" s="120">
        <f t="shared" si="14"/>
        <v>137.6</v>
      </c>
      <c r="AP149" s="125">
        <f t="shared" si="10"/>
        <v>8.6</v>
      </c>
    </row>
    <row r="150" spans="1:42" x14ac:dyDescent="0.2">
      <c r="A150" s="162" t="s">
        <v>374</v>
      </c>
      <c r="B150" s="47" t="s">
        <v>121</v>
      </c>
      <c r="C150" s="47" t="s">
        <v>12</v>
      </c>
      <c r="D150" s="47">
        <v>6</v>
      </c>
      <c r="E150" s="139" t="s">
        <v>499</v>
      </c>
      <c r="F150" s="49"/>
      <c r="G150" s="63">
        <v>181</v>
      </c>
      <c r="H150" s="87">
        <f t="shared" si="11"/>
        <v>2</v>
      </c>
      <c r="I150" s="63">
        <v>183</v>
      </c>
      <c r="J150" s="63">
        <v>174</v>
      </c>
      <c r="K150" s="87">
        <f t="shared" si="12"/>
        <v>-3</v>
      </c>
      <c r="L150" s="63">
        <v>171</v>
      </c>
      <c r="M150" s="63">
        <v>163</v>
      </c>
      <c r="N150" s="87">
        <f t="shared" si="13"/>
        <v>2</v>
      </c>
      <c r="O150" s="63">
        <v>165</v>
      </c>
      <c r="P150" s="156">
        <v>0.39</v>
      </c>
      <c r="Q150" s="144">
        <v>12</v>
      </c>
      <c r="R150" s="144"/>
      <c r="S150" s="116">
        <v>1</v>
      </c>
      <c r="T150" s="63">
        <v>0</v>
      </c>
      <c r="U150" s="63">
        <v>43</v>
      </c>
      <c r="V150" s="63">
        <v>1</v>
      </c>
      <c r="W150" s="63">
        <v>0</v>
      </c>
      <c r="X150" s="63">
        <v>0</v>
      </c>
      <c r="Y150" s="63">
        <v>0</v>
      </c>
      <c r="Z150" s="63">
        <v>1</v>
      </c>
      <c r="AA150" s="116">
        <v>1</v>
      </c>
      <c r="AB150" s="63">
        <v>14</v>
      </c>
      <c r="AC150" s="63">
        <v>0</v>
      </c>
      <c r="AD150" s="63">
        <v>1</v>
      </c>
      <c r="AE150" s="63">
        <v>89</v>
      </c>
      <c r="AF150" s="63">
        <v>59</v>
      </c>
      <c r="AG150" s="63">
        <v>699</v>
      </c>
      <c r="AH150" s="63">
        <v>6</v>
      </c>
      <c r="AI150" s="63">
        <v>32</v>
      </c>
      <c r="AJ150" s="116">
        <v>8</v>
      </c>
      <c r="AK150" s="63">
        <v>0</v>
      </c>
      <c r="AL150" s="118">
        <v>0</v>
      </c>
      <c r="AM150" s="63">
        <v>0</v>
      </c>
      <c r="AN150" s="119">
        <v>0</v>
      </c>
      <c r="AO150" s="120">
        <f t="shared" si="14"/>
        <v>113.02000000000001</v>
      </c>
      <c r="AP150" s="125">
        <f t="shared" si="10"/>
        <v>9.4183333333333348</v>
      </c>
    </row>
    <row r="151" spans="1:42" x14ac:dyDescent="0.2">
      <c r="A151" s="162" t="s">
        <v>375</v>
      </c>
      <c r="B151" s="47" t="s">
        <v>127</v>
      </c>
      <c r="C151" s="47" t="s">
        <v>195</v>
      </c>
      <c r="D151" s="47">
        <v>7</v>
      </c>
      <c r="E151" s="139"/>
      <c r="F151" s="49"/>
      <c r="G151" s="63">
        <v>141</v>
      </c>
      <c r="H151" s="87">
        <f t="shared" si="11"/>
        <v>-1</v>
      </c>
      <c r="I151" s="63">
        <v>140</v>
      </c>
      <c r="J151" s="63">
        <v>138</v>
      </c>
      <c r="K151" s="87">
        <f t="shared" si="12"/>
        <v>2</v>
      </c>
      <c r="L151" s="63">
        <v>140</v>
      </c>
      <c r="M151" s="63">
        <v>142</v>
      </c>
      <c r="N151" s="87">
        <f t="shared" si="13"/>
        <v>1</v>
      </c>
      <c r="O151" s="63">
        <v>143</v>
      </c>
      <c r="P151" s="156">
        <v>0.39</v>
      </c>
      <c r="Q151" s="144">
        <v>15</v>
      </c>
      <c r="R151" s="144"/>
      <c r="S151" s="116">
        <v>399</v>
      </c>
      <c r="T151" s="63">
        <v>209</v>
      </c>
      <c r="U151" s="63">
        <v>3803</v>
      </c>
      <c r="V151" s="63">
        <v>33</v>
      </c>
      <c r="W151" s="63">
        <v>10</v>
      </c>
      <c r="X151" s="63">
        <v>1</v>
      </c>
      <c r="Y151" s="63">
        <v>13</v>
      </c>
      <c r="Z151" s="63">
        <v>193</v>
      </c>
      <c r="AA151" s="116">
        <v>25</v>
      </c>
      <c r="AB151" s="63">
        <v>11</v>
      </c>
      <c r="AC151" s="63">
        <v>0</v>
      </c>
      <c r="AD151" s="63">
        <v>3</v>
      </c>
      <c r="AE151" s="63">
        <v>0</v>
      </c>
      <c r="AF151" s="63">
        <v>0</v>
      </c>
      <c r="AG151" s="63">
        <v>0</v>
      </c>
      <c r="AH151" s="63">
        <v>0</v>
      </c>
      <c r="AI151" s="63">
        <v>0</v>
      </c>
      <c r="AJ151" s="116">
        <v>0</v>
      </c>
      <c r="AK151" s="63">
        <v>0</v>
      </c>
      <c r="AL151" s="118">
        <v>2</v>
      </c>
      <c r="AM151" s="63">
        <v>5</v>
      </c>
      <c r="AN151" s="119">
        <v>1</v>
      </c>
      <c r="AO151" s="120">
        <f t="shared" si="14"/>
        <v>277.22000000000003</v>
      </c>
      <c r="AP151" s="125">
        <f t="shared" si="10"/>
        <v>18.481333333333335</v>
      </c>
    </row>
    <row r="152" spans="1:42" x14ac:dyDescent="0.2">
      <c r="A152" s="162" t="s">
        <v>136</v>
      </c>
      <c r="B152" s="47" t="s">
        <v>118</v>
      </c>
      <c r="C152" s="47" t="s">
        <v>14</v>
      </c>
      <c r="D152" s="47">
        <v>6</v>
      </c>
      <c r="E152" s="139"/>
      <c r="F152" s="49"/>
      <c r="G152" s="63">
        <v>167</v>
      </c>
      <c r="H152" s="87">
        <f t="shared" si="11"/>
        <v>-4</v>
      </c>
      <c r="I152" s="63">
        <v>163</v>
      </c>
      <c r="J152" s="63">
        <v>152</v>
      </c>
      <c r="K152" s="87">
        <f t="shared" si="12"/>
        <v>-19</v>
      </c>
      <c r="L152" s="63">
        <v>133</v>
      </c>
      <c r="M152" s="63">
        <v>157</v>
      </c>
      <c r="N152" s="87">
        <f t="shared" si="13"/>
        <v>-21</v>
      </c>
      <c r="O152" s="63">
        <v>136</v>
      </c>
      <c r="P152" s="156">
        <v>0.38</v>
      </c>
      <c r="Q152" s="144">
        <v>15</v>
      </c>
      <c r="R152" s="144"/>
      <c r="S152" s="116">
        <v>0</v>
      </c>
      <c r="T152" s="63">
        <v>0</v>
      </c>
      <c r="U152" s="63">
        <v>0</v>
      </c>
      <c r="V152" s="63">
        <v>0</v>
      </c>
      <c r="W152" s="63">
        <v>0</v>
      </c>
      <c r="X152" s="63">
        <v>0</v>
      </c>
      <c r="Y152" s="63">
        <v>0</v>
      </c>
      <c r="Z152" s="63">
        <v>0</v>
      </c>
      <c r="AA152" s="116">
        <v>146</v>
      </c>
      <c r="AB152" s="63">
        <v>656</v>
      </c>
      <c r="AC152" s="63">
        <v>4</v>
      </c>
      <c r="AD152" s="63">
        <v>36</v>
      </c>
      <c r="AE152" s="63">
        <v>26</v>
      </c>
      <c r="AF152" s="63">
        <v>23</v>
      </c>
      <c r="AG152" s="63">
        <v>176</v>
      </c>
      <c r="AH152" s="63">
        <v>1</v>
      </c>
      <c r="AI152" s="63">
        <v>8</v>
      </c>
      <c r="AJ152" s="116">
        <v>0</v>
      </c>
      <c r="AK152" s="63">
        <v>0</v>
      </c>
      <c r="AL152" s="118">
        <v>0</v>
      </c>
      <c r="AM152" s="63">
        <v>1</v>
      </c>
      <c r="AN152" s="119">
        <v>0</v>
      </c>
      <c r="AO152" s="120">
        <f t="shared" si="14"/>
        <v>113.19999999999999</v>
      </c>
      <c r="AP152" s="125">
        <f t="shared" si="10"/>
        <v>7.546666666666666</v>
      </c>
    </row>
    <row r="153" spans="1:42" x14ac:dyDescent="0.2">
      <c r="A153" s="162" t="s">
        <v>379</v>
      </c>
      <c r="B153" s="47" t="s">
        <v>127</v>
      </c>
      <c r="C153" s="47" t="s">
        <v>17</v>
      </c>
      <c r="D153" s="47">
        <v>10</v>
      </c>
      <c r="E153" s="139"/>
      <c r="F153" s="49"/>
      <c r="G153" s="63">
        <v>145</v>
      </c>
      <c r="H153" s="87">
        <f t="shared" si="11"/>
        <v>1</v>
      </c>
      <c r="I153" s="63">
        <v>146</v>
      </c>
      <c r="J153" s="63">
        <v>159</v>
      </c>
      <c r="K153" s="87">
        <f t="shared" si="12"/>
        <v>-5</v>
      </c>
      <c r="L153" s="63">
        <v>154</v>
      </c>
      <c r="M153" s="63">
        <v>160</v>
      </c>
      <c r="N153" s="87">
        <f t="shared" si="13"/>
        <v>-5</v>
      </c>
      <c r="O153" s="63">
        <v>155</v>
      </c>
      <c r="P153" s="156">
        <v>0.38</v>
      </c>
      <c r="Q153" s="144">
        <v>14</v>
      </c>
      <c r="R153" s="144"/>
      <c r="S153" s="116">
        <v>280</v>
      </c>
      <c r="T153" s="63">
        <v>168</v>
      </c>
      <c r="U153" s="63">
        <v>2943</v>
      </c>
      <c r="V153" s="63">
        <v>11</v>
      </c>
      <c r="W153" s="63">
        <v>10</v>
      </c>
      <c r="X153" s="63">
        <v>0</v>
      </c>
      <c r="Y153" s="63">
        <v>45</v>
      </c>
      <c r="Z153" s="63">
        <v>158</v>
      </c>
      <c r="AA153" s="116">
        <v>65</v>
      </c>
      <c r="AB153" s="63">
        <v>423</v>
      </c>
      <c r="AC153" s="63">
        <v>1</v>
      </c>
      <c r="AD153" s="63">
        <v>17</v>
      </c>
      <c r="AE153" s="63">
        <v>0</v>
      </c>
      <c r="AF153" s="63">
        <v>0</v>
      </c>
      <c r="AG153" s="63">
        <v>0</v>
      </c>
      <c r="AH153" s="63">
        <v>0</v>
      </c>
      <c r="AI153" s="63">
        <v>0</v>
      </c>
      <c r="AJ153" s="116">
        <v>0</v>
      </c>
      <c r="AK153" s="63">
        <v>0</v>
      </c>
      <c r="AL153" s="118">
        <v>1</v>
      </c>
      <c r="AM153" s="63">
        <v>11</v>
      </c>
      <c r="AN153" s="119">
        <v>6</v>
      </c>
      <c r="AO153" s="120">
        <f t="shared" si="14"/>
        <v>190.01999999999998</v>
      </c>
      <c r="AP153" s="125">
        <f t="shared" si="10"/>
        <v>13.572857142857142</v>
      </c>
    </row>
    <row r="154" spans="1:42" x14ac:dyDescent="0.2">
      <c r="A154" s="162" t="s">
        <v>378</v>
      </c>
      <c r="B154" s="47" t="s">
        <v>118</v>
      </c>
      <c r="C154" s="47" t="s">
        <v>196</v>
      </c>
      <c r="D154" s="47">
        <v>7</v>
      </c>
      <c r="E154" s="139" t="s">
        <v>499</v>
      </c>
      <c r="F154" s="49"/>
      <c r="G154" s="63">
        <v>120</v>
      </c>
      <c r="H154" s="87">
        <f t="shared" si="11"/>
        <v>-2</v>
      </c>
      <c r="I154" s="63">
        <v>118</v>
      </c>
      <c r="J154" s="63">
        <v>136</v>
      </c>
      <c r="K154" s="87">
        <f t="shared" si="12"/>
        <v>1</v>
      </c>
      <c r="L154" s="63">
        <v>137</v>
      </c>
      <c r="M154" s="63">
        <v>146</v>
      </c>
      <c r="N154" s="87">
        <f t="shared" si="13"/>
        <v>0</v>
      </c>
      <c r="O154" s="63">
        <v>146</v>
      </c>
      <c r="P154" s="156">
        <v>0.38</v>
      </c>
      <c r="Q154" s="144">
        <v>13</v>
      </c>
      <c r="R154" s="144"/>
      <c r="S154" s="116">
        <v>0</v>
      </c>
      <c r="T154" s="63">
        <v>0</v>
      </c>
      <c r="U154" s="63">
        <v>0</v>
      </c>
      <c r="V154" s="63">
        <v>0</v>
      </c>
      <c r="W154" s="63">
        <v>0</v>
      </c>
      <c r="X154" s="63">
        <v>0</v>
      </c>
      <c r="Y154" s="63">
        <v>0</v>
      </c>
      <c r="Z154" s="63">
        <v>0</v>
      </c>
      <c r="AA154" s="116">
        <v>96</v>
      </c>
      <c r="AB154" s="63">
        <v>434</v>
      </c>
      <c r="AC154" s="63">
        <v>2</v>
      </c>
      <c r="AD154" s="63">
        <v>24</v>
      </c>
      <c r="AE154" s="63">
        <v>15</v>
      </c>
      <c r="AF154" s="63">
        <v>13</v>
      </c>
      <c r="AG154" s="63">
        <v>125</v>
      </c>
      <c r="AH154" s="63">
        <v>1</v>
      </c>
      <c r="AI154" s="63">
        <v>5</v>
      </c>
      <c r="AJ154" s="116">
        <v>0</v>
      </c>
      <c r="AK154" s="63">
        <v>0</v>
      </c>
      <c r="AL154" s="118">
        <v>0</v>
      </c>
      <c r="AM154" s="63">
        <v>0</v>
      </c>
      <c r="AN154" s="119">
        <v>0</v>
      </c>
      <c r="AO154" s="120">
        <f t="shared" si="14"/>
        <v>73.900000000000006</v>
      </c>
      <c r="AP154" s="125">
        <f t="shared" si="10"/>
        <v>5.6846153846153848</v>
      </c>
    </row>
    <row r="155" spans="1:42" x14ac:dyDescent="0.2">
      <c r="A155" s="162" t="s">
        <v>381</v>
      </c>
      <c r="B155" s="47" t="s">
        <v>118</v>
      </c>
      <c r="C155" s="47" t="s">
        <v>184</v>
      </c>
      <c r="D155" s="47">
        <v>9</v>
      </c>
      <c r="E155" s="139"/>
      <c r="F155" s="49"/>
      <c r="G155" s="63">
        <v>144</v>
      </c>
      <c r="H155" s="87">
        <f t="shared" si="11"/>
        <v>-6</v>
      </c>
      <c r="I155" s="63">
        <v>138</v>
      </c>
      <c r="J155" s="63">
        <v>149</v>
      </c>
      <c r="K155" s="87">
        <f t="shared" si="12"/>
        <v>-2</v>
      </c>
      <c r="L155" s="63">
        <v>147</v>
      </c>
      <c r="M155" s="63">
        <v>126</v>
      </c>
      <c r="N155" s="87">
        <f t="shared" si="13"/>
        <v>2</v>
      </c>
      <c r="O155" s="63">
        <v>128</v>
      </c>
      <c r="P155" s="156">
        <v>0.34</v>
      </c>
      <c r="Q155" s="144">
        <v>16</v>
      </c>
      <c r="R155" s="144"/>
      <c r="S155" s="116">
        <v>0</v>
      </c>
      <c r="T155" s="63">
        <v>0</v>
      </c>
      <c r="U155" s="63">
        <v>0</v>
      </c>
      <c r="V155" s="63">
        <v>0</v>
      </c>
      <c r="W155" s="63">
        <v>0</v>
      </c>
      <c r="X155" s="63">
        <v>0</v>
      </c>
      <c r="Y155" s="63">
        <v>0</v>
      </c>
      <c r="Z155" s="63">
        <v>0</v>
      </c>
      <c r="AA155" s="116">
        <v>85</v>
      </c>
      <c r="AB155" s="63">
        <v>365</v>
      </c>
      <c r="AC155" s="63">
        <v>1</v>
      </c>
      <c r="AD155" s="63">
        <v>25</v>
      </c>
      <c r="AE155" s="63">
        <v>110</v>
      </c>
      <c r="AF155" s="63">
        <v>80</v>
      </c>
      <c r="AG155" s="63">
        <v>589</v>
      </c>
      <c r="AH155" s="63">
        <v>2</v>
      </c>
      <c r="AI155" s="63">
        <v>32</v>
      </c>
      <c r="AJ155" s="116">
        <v>0</v>
      </c>
      <c r="AK155" s="63">
        <v>0</v>
      </c>
      <c r="AL155" s="118">
        <v>0</v>
      </c>
      <c r="AM155" s="63">
        <v>3</v>
      </c>
      <c r="AN155" s="119">
        <v>1</v>
      </c>
      <c r="AO155" s="120">
        <f t="shared" si="14"/>
        <v>111.4</v>
      </c>
      <c r="AP155" s="125">
        <f t="shared" si="10"/>
        <v>6.9625000000000004</v>
      </c>
    </row>
    <row r="156" spans="1:42" x14ac:dyDescent="0.2">
      <c r="A156" s="162" t="s">
        <v>382</v>
      </c>
      <c r="B156" s="47" t="s">
        <v>127</v>
      </c>
      <c r="C156" s="47" t="s">
        <v>198</v>
      </c>
      <c r="D156" s="47">
        <v>14</v>
      </c>
      <c r="E156" s="139"/>
      <c r="F156" s="49"/>
      <c r="G156" s="63">
        <v>150</v>
      </c>
      <c r="H156" s="87">
        <f t="shared" si="11"/>
        <v>0</v>
      </c>
      <c r="I156" s="63">
        <v>150</v>
      </c>
      <c r="J156" s="63">
        <v>129</v>
      </c>
      <c r="K156" s="87">
        <f t="shared" si="12"/>
        <v>0</v>
      </c>
      <c r="L156" s="63">
        <v>129</v>
      </c>
      <c r="M156" s="63">
        <v>129</v>
      </c>
      <c r="N156" s="87">
        <f t="shared" si="13"/>
        <v>2</v>
      </c>
      <c r="O156" s="63">
        <v>131</v>
      </c>
      <c r="P156" s="156">
        <v>0.33</v>
      </c>
      <c r="Q156" s="144">
        <v>10</v>
      </c>
      <c r="R156" s="144"/>
      <c r="S156" s="116">
        <v>186</v>
      </c>
      <c r="T156" s="63">
        <v>104</v>
      </c>
      <c r="U156" s="63">
        <v>1814</v>
      </c>
      <c r="V156" s="63">
        <v>11</v>
      </c>
      <c r="W156" s="63">
        <v>5</v>
      </c>
      <c r="X156" s="63">
        <v>1</v>
      </c>
      <c r="Y156" s="63">
        <v>20</v>
      </c>
      <c r="Z156" s="63">
        <v>100</v>
      </c>
      <c r="AA156" s="116">
        <v>36</v>
      </c>
      <c r="AB156" s="63">
        <v>109</v>
      </c>
      <c r="AC156" s="63">
        <v>3</v>
      </c>
      <c r="AD156" s="63">
        <v>13</v>
      </c>
      <c r="AE156" s="63">
        <v>0</v>
      </c>
      <c r="AF156" s="63">
        <v>0</v>
      </c>
      <c r="AG156" s="63">
        <v>0</v>
      </c>
      <c r="AH156" s="63">
        <v>0</v>
      </c>
      <c r="AI156" s="63">
        <v>0</v>
      </c>
      <c r="AJ156" s="116">
        <v>0</v>
      </c>
      <c r="AK156" s="63">
        <v>0</v>
      </c>
      <c r="AL156" s="118">
        <v>1</v>
      </c>
      <c r="AM156" s="63">
        <v>1</v>
      </c>
      <c r="AN156" s="119">
        <v>1</v>
      </c>
      <c r="AO156" s="120">
        <f t="shared" si="14"/>
        <v>140.46</v>
      </c>
      <c r="AP156" s="125">
        <f t="shared" si="10"/>
        <v>14.046000000000001</v>
      </c>
    </row>
    <row r="157" spans="1:42" x14ac:dyDescent="0.2">
      <c r="A157" s="162" t="s">
        <v>384</v>
      </c>
      <c r="B157" s="47" t="s">
        <v>121</v>
      </c>
      <c r="C157" s="47" t="s">
        <v>17</v>
      </c>
      <c r="D157" s="47">
        <v>10</v>
      </c>
      <c r="E157" s="139"/>
      <c r="F157" s="49"/>
      <c r="G157" s="63">
        <v>163</v>
      </c>
      <c r="H157" s="87">
        <f t="shared" si="11"/>
        <v>1</v>
      </c>
      <c r="I157" s="63">
        <v>164</v>
      </c>
      <c r="J157" s="63">
        <v>153</v>
      </c>
      <c r="K157" s="87">
        <f t="shared" si="12"/>
        <v>5</v>
      </c>
      <c r="L157" s="63">
        <v>158</v>
      </c>
      <c r="M157" s="63">
        <v>149</v>
      </c>
      <c r="N157" s="87">
        <f t="shared" si="13"/>
        <v>-1</v>
      </c>
      <c r="O157" s="63">
        <v>148</v>
      </c>
      <c r="P157" s="156">
        <v>0.31</v>
      </c>
      <c r="Q157" s="144">
        <v>12</v>
      </c>
      <c r="R157" s="144"/>
      <c r="S157" s="116">
        <v>0</v>
      </c>
      <c r="T157" s="63">
        <v>0</v>
      </c>
      <c r="U157" s="63">
        <v>0</v>
      </c>
      <c r="V157" s="63">
        <v>0</v>
      </c>
      <c r="W157" s="63">
        <v>0</v>
      </c>
      <c r="X157" s="63">
        <v>0</v>
      </c>
      <c r="Y157" s="63">
        <v>0</v>
      </c>
      <c r="Z157" s="63">
        <v>0</v>
      </c>
      <c r="AA157" s="116">
        <v>6</v>
      </c>
      <c r="AB157" s="63">
        <v>49</v>
      </c>
      <c r="AC157" s="63">
        <v>1</v>
      </c>
      <c r="AD157" s="63">
        <v>2</v>
      </c>
      <c r="AE157" s="63">
        <v>90</v>
      </c>
      <c r="AF157" s="63">
        <v>66</v>
      </c>
      <c r="AG157" s="63">
        <v>656</v>
      </c>
      <c r="AH157" s="63">
        <v>3</v>
      </c>
      <c r="AI157" s="63">
        <v>37</v>
      </c>
      <c r="AJ157" s="116">
        <v>0</v>
      </c>
      <c r="AK157" s="63">
        <v>0</v>
      </c>
      <c r="AL157" s="118">
        <v>1</v>
      </c>
      <c r="AM157" s="63">
        <v>0</v>
      </c>
      <c r="AN157" s="119">
        <v>0</v>
      </c>
      <c r="AO157" s="120">
        <f t="shared" si="14"/>
        <v>96.5</v>
      </c>
      <c r="AP157" s="125">
        <f t="shared" si="10"/>
        <v>8.0416666666666661</v>
      </c>
    </row>
    <row r="158" spans="1:42" x14ac:dyDescent="0.2">
      <c r="A158" s="162" t="s">
        <v>383</v>
      </c>
      <c r="B158" s="47" t="s">
        <v>121</v>
      </c>
      <c r="C158" s="47" t="s">
        <v>12</v>
      </c>
      <c r="D158" s="47">
        <v>6</v>
      </c>
      <c r="E158" s="139"/>
      <c r="F158" s="49"/>
      <c r="G158" s="63">
        <v>148</v>
      </c>
      <c r="H158" s="87">
        <f t="shared" si="11"/>
        <v>-7</v>
      </c>
      <c r="I158" s="63">
        <v>141</v>
      </c>
      <c r="J158" s="63">
        <v>147</v>
      </c>
      <c r="K158" s="87">
        <f t="shared" si="12"/>
        <v>1</v>
      </c>
      <c r="L158" s="63">
        <v>148</v>
      </c>
      <c r="M158" s="63">
        <v>138</v>
      </c>
      <c r="N158" s="87">
        <f t="shared" si="13"/>
        <v>-1</v>
      </c>
      <c r="O158" s="63">
        <v>137</v>
      </c>
      <c r="P158" s="156">
        <v>0.31</v>
      </c>
      <c r="Q158" s="144" t="s">
        <v>263</v>
      </c>
      <c r="R158" s="144"/>
      <c r="S158" s="116" t="s">
        <v>263</v>
      </c>
      <c r="T158" s="63" t="s">
        <v>263</v>
      </c>
      <c r="U158" s="63" t="s">
        <v>263</v>
      </c>
      <c r="V158" s="63" t="s">
        <v>263</v>
      </c>
      <c r="W158" s="63" t="s">
        <v>263</v>
      </c>
      <c r="X158" s="63" t="s">
        <v>263</v>
      </c>
      <c r="Y158" s="63" t="s">
        <v>263</v>
      </c>
      <c r="Z158" s="63" t="s">
        <v>263</v>
      </c>
      <c r="AA158" s="116" t="s">
        <v>263</v>
      </c>
      <c r="AB158" s="63" t="s">
        <v>263</v>
      </c>
      <c r="AC158" s="63" t="s">
        <v>263</v>
      </c>
      <c r="AD158" s="63" t="s">
        <v>263</v>
      </c>
      <c r="AE158" s="63" t="s">
        <v>263</v>
      </c>
      <c r="AF158" s="63" t="s">
        <v>263</v>
      </c>
      <c r="AG158" s="63" t="s">
        <v>263</v>
      </c>
      <c r="AH158" s="63" t="s">
        <v>263</v>
      </c>
      <c r="AI158" s="63" t="s">
        <v>263</v>
      </c>
      <c r="AJ158" s="116" t="s">
        <v>263</v>
      </c>
      <c r="AK158" s="63" t="s">
        <v>263</v>
      </c>
      <c r="AL158" s="118" t="s">
        <v>263</v>
      </c>
      <c r="AM158" s="63" t="s">
        <v>263</v>
      </c>
      <c r="AN158" s="119" t="s">
        <v>263</v>
      </c>
      <c r="AO158" s="120">
        <f t="shared" si="14"/>
        <v>0</v>
      </c>
      <c r="AP158" s="125" t="str">
        <f t="shared" si="10"/>
        <v>-</v>
      </c>
    </row>
    <row r="159" spans="1:42" x14ac:dyDescent="0.2">
      <c r="A159" s="162" t="s">
        <v>138</v>
      </c>
      <c r="B159" s="47" t="s">
        <v>127</v>
      </c>
      <c r="C159" s="47" t="s">
        <v>235</v>
      </c>
      <c r="D159" s="47">
        <v>8</v>
      </c>
      <c r="E159" s="139"/>
      <c r="F159" s="49"/>
      <c r="G159" s="63">
        <v>158</v>
      </c>
      <c r="H159" s="87">
        <f t="shared" si="11"/>
        <v>1</v>
      </c>
      <c r="I159" s="63">
        <v>159</v>
      </c>
      <c r="J159" s="63">
        <v>155</v>
      </c>
      <c r="K159" s="87">
        <f t="shared" si="12"/>
        <v>-2</v>
      </c>
      <c r="L159" s="63">
        <v>153</v>
      </c>
      <c r="M159" s="63">
        <v>152</v>
      </c>
      <c r="N159" s="87">
        <f t="shared" si="13"/>
        <v>0</v>
      </c>
      <c r="O159" s="63">
        <v>152</v>
      </c>
      <c r="P159" s="156">
        <v>0.28000000000000003</v>
      </c>
      <c r="Q159" s="144">
        <v>16</v>
      </c>
      <c r="R159" s="144"/>
      <c r="S159" s="116">
        <v>348</v>
      </c>
      <c r="T159" s="63">
        <v>169</v>
      </c>
      <c r="U159" s="63">
        <v>4103</v>
      </c>
      <c r="V159" s="63">
        <v>27</v>
      </c>
      <c r="W159" s="63">
        <v>9</v>
      </c>
      <c r="X159" s="63">
        <v>2</v>
      </c>
      <c r="Y159" s="63">
        <v>26</v>
      </c>
      <c r="Z159" s="63">
        <v>193</v>
      </c>
      <c r="AA159" s="116">
        <v>39</v>
      </c>
      <c r="AB159" s="63">
        <v>140</v>
      </c>
      <c r="AC159" s="63">
        <v>3</v>
      </c>
      <c r="AD159" s="63">
        <v>16</v>
      </c>
      <c r="AE159" s="63">
        <v>0</v>
      </c>
      <c r="AF159" s="63">
        <v>0</v>
      </c>
      <c r="AG159" s="63">
        <v>0</v>
      </c>
      <c r="AH159" s="63">
        <v>0</v>
      </c>
      <c r="AI159" s="63">
        <v>0</v>
      </c>
      <c r="AJ159" s="116">
        <v>0</v>
      </c>
      <c r="AK159" s="63">
        <v>0</v>
      </c>
      <c r="AL159" s="118">
        <v>1</v>
      </c>
      <c r="AM159" s="63">
        <v>11</v>
      </c>
      <c r="AN159" s="119">
        <v>8</v>
      </c>
      <c r="AO159" s="120">
        <f t="shared" si="14"/>
        <v>281.12</v>
      </c>
      <c r="AP159" s="125">
        <f t="shared" si="10"/>
        <v>17.57</v>
      </c>
    </row>
    <row r="160" spans="1:42" x14ac:dyDescent="0.2">
      <c r="A160" s="162" t="s">
        <v>380</v>
      </c>
      <c r="B160" s="47" t="s">
        <v>129</v>
      </c>
      <c r="C160" s="47" t="s">
        <v>183</v>
      </c>
      <c r="D160" s="47">
        <v>9</v>
      </c>
      <c r="E160" s="139"/>
      <c r="F160" s="49"/>
      <c r="G160" s="63">
        <v>119</v>
      </c>
      <c r="H160" s="87">
        <f t="shared" si="11"/>
        <v>5</v>
      </c>
      <c r="I160" s="63">
        <v>124</v>
      </c>
      <c r="J160" s="63">
        <v>135</v>
      </c>
      <c r="K160" s="87">
        <f t="shared" si="12"/>
        <v>6</v>
      </c>
      <c r="L160" s="63">
        <v>141</v>
      </c>
      <c r="M160" s="63">
        <v>136</v>
      </c>
      <c r="N160" s="87">
        <f t="shared" si="13"/>
        <v>8</v>
      </c>
      <c r="O160" s="63">
        <v>144</v>
      </c>
      <c r="P160" s="156">
        <v>0.28000000000000003</v>
      </c>
      <c r="Q160" s="144">
        <v>16</v>
      </c>
      <c r="R160" s="144"/>
      <c r="S160" s="116">
        <v>0</v>
      </c>
      <c r="T160" s="63">
        <v>0</v>
      </c>
      <c r="U160" s="63">
        <v>0</v>
      </c>
      <c r="V160" s="63">
        <v>0</v>
      </c>
      <c r="W160" s="63">
        <v>0</v>
      </c>
      <c r="X160" s="63">
        <v>0</v>
      </c>
      <c r="Y160" s="63">
        <v>0</v>
      </c>
      <c r="Z160" s="63">
        <v>0</v>
      </c>
      <c r="AA160" s="116">
        <v>1</v>
      </c>
      <c r="AB160" s="63">
        <v>2</v>
      </c>
      <c r="AC160" s="63">
        <v>1</v>
      </c>
      <c r="AD160" s="63">
        <v>1</v>
      </c>
      <c r="AE160" s="63">
        <v>62</v>
      </c>
      <c r="AF160" s="63">
        <v>41</v>
      </c>
      <c r="AG160" s="63">
        <v>417</v>
      </c>
      <c r="AH160" s="63">
        <v>1</v>
      </c>
      <c r="AI160" s="63">
        <v>24</v>
      </c>
      <c r="AJ160" s="116">
        <v>0</v>
      </c>
      <c r="AK160" s="63">
        <v>0</v>
      </c>
      <c r="AL160" s="118">
        <v>0</v>
      </c>
      <c r="AM160" s="63">
        <v>1</v>
      </c>
      <c r="AN160" s="119">
        <v>1</v>
      </c>
      <c r="AO160" s="120">
        <f t="shared" si="14"/>
        <v>51.900000000000006</v>
      </c>
      <c r="AP160" s="125">
        <f t="shared" si="10"/>
        <v>3.2437500000000004</v>
      </c>
    </row>
    <row r="161" spans="1:42" x14ac:dyDescent="0.2">
      <c r="A161" s="162" t="s">
        <v>385</v>
      </c>
      <c r="B161" s="47" t="s">
        <v>129</v>
      </c>
      <c r="C161" s="47" t="s">
        <v>116</v>
      </c>
      <c r="D161" s="47">
        <v>7</v>
      </c>
      <c r="E161" s="139"/>
      <c r="F161" s="49"/>
      <c r="G161" s="63">
        <v>156</v>
      </c>
      <c r="H161" s="87">
        <f t="shared" si="11"/>
        <v>-2</v>
      </c>
      <c r="I161" s="63">
        <v>154</v>
      </c>
      <c r="J161" s="63">
        <v>141</v>
      </c>
      <c r="K161" s="87">
        <f t="shared" si="12"/>
        <v>4</v>
      </c>
      <c r="L161" s="63">
        <v>145</v>
      </c>
      <c r="M161" s="63">
        <v>153</v>
      </c>
      <c r="N161" s="87">
        <f t="shared" si="13"/>
        <v>7</v>
      </c>
      <c r="O161" s="63">
        <v>160</v>
      </c>
      <c r="P161" s="156">
        <v>0.27</v>
      </c>
      <c r="Q161" s="144">
        <v>15</v>
      </c>
      <c r="R161" s="144"/>
      <c r="S161" s="116">
        <v>0</v>
      </c>
      <c r="T161" s="63">
        <v>0</v>
      </c>
      <c r="U161" s="63">
        <v>0</v>
      </c>
      <c r="V161" s="63">
        <v>0</v>
      </c>
      <c r="W161" s="63">
        <v>0</v>
      </c>
      <c r="X161" s="63">
        <v>0</v>
      </c>
      <c r="Y161" s="63">
        <v>0</v>
      </c>
      <c r="Z161" s="63">
        <v>0</v>
      </c>
      <c r="AA161" s="116">
        <v>0</v>
      </c>
      <c r="AB161" s="63">
        <v>0</v>
      </c>
      <c r="AC161" s="63">
        <v>0</v>
      </c>
      <c r="AD161" s="63">
        <v>0</v>
      </c>
      <c r="AE161" s="63">
        <v>60</v>
      </c>
      <c r="AF161" s="63">
        <v>37</v>
      </c>
      <c r="AG161" s="63">
        <v>504</v>
      </c>
      <c r="AH161" s="63">
        <v>7</v>
      </c>
      <c r="AI161" s="63">
        <v>27</v>
      </c>
      <c r="AJ161" s="116">
        <v>0</v>
      </c>
      <c r="AK161" s="63">
        <v>0</v>
      </c>
      <c r="AL161" s="118">
        <v>0</v>
      </c>
      <c r="AM161" s="63">
        <v>1</v>
      </c>
      <c r="AN161" s="119">
        <v>1</v>
      </c>
      <c r="AO161" s="120">
        <f t="shared" si="14"/>
        <v>90.4</v>
      </c>
      <c r="AP161" s="125">
        <f t="shared" si="10"/>
        <v>6.0266666666666673</v>
      </c>
    </row>
    <row r="162" spans="1:42" x14ac:dyDescent="0.2">
      <c r="A162" s="162" t="s">
        <v>389</v>
      </c>
      <c r="B162" s="47" t="s">
        <v>129</v>
      </c>
      <c r="C162" s="47" t="s">
        <v>188</v>
      </c>
      <c r="D162" s="47">
        <v>13</v>
      </c>
      <c r="E162" s="139"/>
      <c r="F162" s="49"/>
      <c r="G162" s="63">
        <v>164</v>
      </c>
      <c r="H162" s="87">
        <f t="shared" si="11"/>
        <v>-6</v>
      </c>
      <c r="I162" s="63">
        <v>158</v>
      </c>
      <c r="J162" s="63">
        <v>167</v>
      </c>
      <c r="K162" s="87">
        <f t="shared" si="12"/>
        <v>2</v>
      </c>
      <c r="L162" s="63">
        <v>169</v>
      </c>
      <c r="M162" s="63">
        <v>161</v>
      </c>
      <c r="N162" s="87">
        <f t="shared" si="13"/>
        <v>9</v>
      </c>
      <c r="O162" s="63">
        <v>170</v>
      </c>
      <c r="P162" s="156">
        <v>0.26</v>
      </c>
      <c r="Q162" s="144">
        <v>16</v>
      </c>
      <c r="R162" s="144"/>
      <c r="S162" s="116">
        <v>0</v>
      </c>
      <c r="T162" s="63">
        <v>0</v>
      </c>
      <c r="U162" s="63">
        <v>0</v>
      </c>
      <c r="V162" s="63">
        <v>0</v>
      </c>
      <c r="W162" s="63">
        <v>0</v>
      </c>
      <c r="X162" s="63">
        <v>0</v>
      </c>
      <c r="Y162" s="63">
        <v>0</v>
      </c>
      <c r="Z162" s="63">
        <v>0</v>
      </c>
      <c r="AA162" s="116">
        <v>0</v>
      </c>
      <c r="AB162" s="63">
        <v>0</v>
      </c>
      <c r="AC162" s="63">
        <v>0</v>
      </c>
      <c r="AD162" s="63">
        <v>0</v>
      </c>
      <c r="AE162" s="63">
        <v>53</v>
      </c>
      <c r="AF162" s="63">
        <v>39</v>
      </c>
      <c r="AG162" s="63">
        <v>387</v>
      </c>
      <c r="AH162" s="63">
        <v>1</v>
      </c>
      <c r="AI162" s="63">
        <v>26</v>
      </c>
      <c r="AJ162" s="116">
        <v>0</v>
      </c>
      <c r="AK162" s="63">
        <v>0</v>
      </c>
      <c r="AL162" s="118">
        <v>0</v>
      </c>
      <c r="AM162" s="63">
        <v>0</v>
      </c>
      <c r="AN162" s="119">
        <v>0</v>
      </c>
      <c r="AO162" s="120">
        <f t="shared" si="14"/>
        <v>44.7</v>
      </c>
      <c r="AP162" s="125">
        <f t="shared" si="10"/>
        <v>2.7937500000000002</v>
      </c>
    </row>
    <row r="163" spans="1:42" x14ac:dyDescent="0.2">
      <c r="A163" s="162" t="s">
        <v>386</v>
      </c>
      <c r="B163" s="47" t="s">
        <v>121</v>
      </c>
      <c r="C163" s="47" t="s">
        <v>194</v>
      </c>
      <c r="D163" s="47">
        <v>14</v>
      </c>
      <c r="E163" s="139"/>
      <c r="F163" s="49"/>
      <c r="G163" s="63">
        <v>170</v>
      </c>
      <c r="H163" s="87">
        <f t="shared" si="11"/>
        <v>3</v>
      </c>
      <c r="I163" s="63">
        <v>173</v>
      </c>
      <c r="J163" s="63">
        <v>157</v>
      </c>
      <c r="K163" s="87">
        <f t="shared" si="12"/>
        <v>-2</v>
      </c>
      <c r="L163" s="63">
        <v>155</v>
      </c>
      <c r="M163" s="63">
        <v>158</v>
      </c>
      <c r="N163" s="87">
        <f t="shared" si="13"/>
        <v>-2</v>
      </c>
      <c r="O163" s="63">
        <v>156</v>
      </c>
      <c r="P163" s="156">
        <v>0.26</v>
      </c>
      <c r="Q163" s="144">
        <v>11</v>
      </c>
      <c r="R163" s="144"/>
      <c r="S163" s="116">
        <v>0</v>
      </c>
      <c r="T163" s="63">
        <v>0</v>
      </c>
      <c r="U163" s="63">
        <v>0</v>
      </c>
      <c r="V163" s="63">
        <v>0</v>
      </c>
      <c r="W163" s="63">
        <v>0</v>
      </c>
      <c r="X163" s="63">
        <v>0</v>
      </c>
      <c r="Y163" s="63">
        <v>0</v>
      </c>
      <c r="Z163" s="63">
        <v>0</v>
      </c>
      <c r="AA163" s="116">
        <v>4</v>
      </c>
      <c r="AB163" s="63">
        <v>26</v>
      </c>
      <c r="AC163" s="63">
        <v>0</v>
      </c>
      <c r="AD163" s="63">
        <v>2</v>
      </c>
      <c r="AE163" s="63">
        <v>54</v>
      </c>
      <c r="AF163" s="63">
        <v>31</v>
      </c>
      <c r="AG163" s="63">
        <v>396</v>
      </c>
      <c r="AH163" s="63">
        <v>1</v>
      </c>
      <c r="AI163" s="63">
        <v>19</v>
      </c>
      <c r="AJ163" s="116">
        <v>94</v>
      </c>
      <c r="AK163" s="63">
        <v>1</v>
      </c>
      <c r="AL163" s="118">
        <v>1</v>
      </c>
      <c r="AM163" s="63">
        <v>0</v>
      </c>
      <c r="AN163" s="119">
        <v>0</v>
      </c>
      <c r="AO163" s="120">
        <f t="shared" si="14"/>
        <v>56.2</v>
      </c>
      <c r="AP163" s="125">
        <f t="shared" si="10"/>
        <v>5.1090909090909093</v>
      </c>
    </row>
    <row r="164" spans="1:42" x14ac:dyDescent="0.2">
      <c r="A164" s="162" t="s">
        <v>248</v>
      </c>
      <c r="B164" s="47" t="s">
        <v>121</v>
      </c>
      <c r="C164" s="47" t="s">
        <v>13</v>
      </c>
      <c r="D164" s="47">
        <v>14</v>
      </c>
      <c r="E164" s="139"/>
      <c r="F164" s="49"/>
      <c r="G164" s="63">
        <v>127</v>
      </c>
      <c r="H164" s="87">
        <f t="shared" si="11"/>
        <v>10</v>
      </c>
      <c r="I164" s="63">
        <v>137</v>
      </c>
      <c r="J164" s="63">
        <v>145</v>
      </c>
      <c r="K164" s="87">
        <f t="shared" si="12"/>
        <v>14</v>
      </c>
      <c r="L164" s="63">
        <v>159</v>
      </c>
      <c r="M164" s="63">
        <v>143</v>
      </c>
      <c r="N164" s="87">
        <f t="shared" si="13"/>
        <v>11</v>
      </c>
      <c r="O164" s="63">
        <v>154</v>
      </c>
      <c r="P164" s="156">
        <v>0.26</v>
      </c>
      <c r="Q164" s="144">
        <v>14</v>
      </c>
      <c r="R164" s="144"/>
      <c r="S164" s="116">
        <v>2</v>
      </c>
      <c r="T164" s="63">
        <v>0</v>
      </c>
      <c r="U164" s="63">
        <v>43</v>
      </c>
      <c r="V164" s="63">
        <v>2</v>
      </c>
      <c r="W164" s="63">
        <v>0</v>
      </c>
      <c r="X164" s="63">
        <v>0</v>
      </c>
      <c r="Y164" s="63">
        <v>0</v>
      </c>
      <c r="Z164" s="63">
        <v>2</v>
      </c>
      <c r="AA164" s="116">
        <v>2</v>
      </c>
      <c r="AB164" s="63">
        <v>9</v>
      </c>
      <c r="AC164" s="63">
        <v>0</v>
      </c>
      <c r="AD164" s="63">
        <v>0</v>
      </c>
      <c r="AE164" s="63">
        <v>81</v>
      </c>
      <c r="AF164" s="63">
        <v>59</v>
      </c>
      <c r="AG164" s="63">
        <v>729</v>
      </c>
      <c r="AH164" s="63">
        <v>0</v>
      </c>
      <c r="AI164" s="63">
        <v>37</v>
      </c>
      <c r="AJ164" s="116">
        <v>0</v>
      </c>
      <c r="AK164" s="63">
        <v>0</v>
      </c>
      <c r="AL164" s="118">
        <v>1</v>
      </c>
      <c r="AM164" s="63">
        <v>1</v>
      </c>
      <c r="AN164" s="119">
        <v>1</v>
      </c>
      <c r="AO164" s="120">
        <f t="shared" si="14"/>
        <v>83.52000000000001</v>
      </c>
      <c r="AP164" s="125">
        <f t="shared" si="10"/>
        <v>5.9657142857142862</v>
      </c>
    </row>
    <row r="165" spans="1:42" x14ac:dyDescent="0.2">
      <c r="A165" s="162" t="s">
        <v>388</v>
      </c>
      <c r="B165" s="47" t="s">
        <v>118</v>
      </c>
      <c r="C165" s="47" t="s">
        <v>183</v>
      </c>
      <c r="D165" s="47">
        <v>9</v>
      </c>
      <c r="E165" s="139"/>
      <c r="F165" s="49"/>
      <c r="G165" s="63">
        <v>151</v>
      </c>
      <c r="H165" s="87">
        <f t="shared" si="11"/>
        <v>-4</v>
      </c>
      <c r="I165" s="63">
        <v>147</v>
      </c>
      <c r="J165" s="63">
        <v>158</v>
      </c>
      <c r="K165" s="87">
        <f t="shared" si="12"/>
        <v>-1</v>
      </c>
      <c r="L165" s="63">
        <v>157</v>
      </c>
      <c r="M165" s="63">
        <v>164</v>
      </c>
      <c r="N165" s="87">
        <f t="shared" si="13"/>
        <v>-2</v>
      </c>
      <c r="O165" s="63">
        <v>162</v>
      </c>
      <c r="P165" s="156">
        <v>0.24</v>
      </c>
      <c r="Q165" s="144">
        <v>3</v>
      </c>
      <c r="R165" s="144"/>
      <c r="S165" s="116">
        <v>0</v>
      </c>
      <c r="T165" s="63">
        <v>0</v>
      </c>
      <c r="U165" s="63">
        <v>0</v>
      </c>
      <c r="V165" s="63">
        <v>0</v>
      </c>
      <c r="W165" s="63">
        <v>0</v>
      </c>
      <c r="X165" s="63">
        <v>0</v>
      </c>
      <c r="Y165" s="63">
        <v>0</v>
      </c>
      <c r="Z165" s="63">
        <v>0</v>
      </c>
      <c r="AA165" s="116">
        <v>11</v>
      </c>
      <c r="AB165" s="63">
        <v>34</v>
      </c>
      <c r="AC165" s="63">
        <v>0</v>
      </c>
      <c r="AD165" s="63">
        <v>1</v>
      </c>
      <c r="AE165" s="63">
        <v>0</v>
      </c>
      <c r="AF165" s="63">
        <v>0</v>
      </c>
      <c r="AG165" s="63">
        <v>0</v>
      </c>
      <c r="AH165" s="63">
        <v>0</v>
      </c>
      <c r="AI165" s="63">
        <v>0</v>
      </c>
      <c r="AJ165" s="116">
        <v>0</v>
      </c>
      <c r="AK165" s="63">
        <v>0</v>
      </c>
      <c r="AL165" s="118">
        <v>0</v>
      </c>
      <c r="AM165" s="63">
        <v>0</v>
      </c>
      <c r="AN165" s="119">
        <v>0</v>
      </c>
      <c r="AO165" s="120">
        <f t="shared" si="14"/>
        <v>3.4</v>
      </c>
      <c r="AP165" s="125">
        <f t="shared" si="10"/>
        <v>1.1333333333333333</v>
      </c>
    </row>
    <row r="166" spans="1:42" x14ac:dyDescent="0.2">
      <c r="A166" s="162" t="s">
        <v>387</v>
      </c>
      <c r="B166" s="47" t="s">
        <v>129</v>
      </c>
      <c r="C166" s="47" t="s">
        <v>197</v>
      </c>
      <c r="D166" s="47">
        <v>10</v>
      </c>
      <c r="E166" s="139"/>
      <c r="F166" s="49"/>
      <c r="G166" s="63">
        <v>133</v>
      </c>
      <c r="H166" s="87">
        <f t="shared" si="11"/>
        <v>6</v>
      </c>
      <c r="I166" s="63">
        <v>139</v>
      </c>
      <c r="J166" s="63">
        <v>151</v>
      </c>
      <c r="K166" s="87">
        <f t="shared" si="12"/>
        <v>-1</v>
      </c>
      <c r="L166" s="63">
        <v>150</v>
      </c>
      <c r="M166" s="63">
        <v>144</v>
      </c>
      <c r="N166" s="87">
        <f t="shared" si="13"/>
        <v>1</v>
      </c>
      <c r="O166" s="63">
        <v>145</v>
      </c>
      <c r="P166" s="156">
        <v>0.24</v>
      </c>
      <c r="Q166" s="144">
        <v>16</v>
      </c>
      <c r="R166" s="144"/>
      <c r="S166" s="116">
        <v>0</v>
      </c>
      <c r="T166" s="63">
        <v>0</v>
      </c>
      <c r="U166" s="63">
        <v>0</v>
      </c>
      <c r="V166" s="63">
        <v>0</v>
      </c>
      <c r="W166" s="63">
        <v>0</v>
      </c>
      <c r="X166" s="63">
        <v>0</v>
      </c>
      <c r="Y166" s="63">
        <v>0</v>
      </c>
      <c r="Z166" s="63">
        <v>0</v>
      </c>
      <c r="AA166" s="116">
        <v>1</v>
      </c>
      <c r="AB166" s="63">
        <v>-3</v>
      </c>
      <c r="AC166" s="63">
        <v>0</v>
      </c>
      <c r="AD166" s="63">
        <v>0</v>
      </c>
      <c r="AE166" s="63">
        <v>44</v>
      </c>
      <c r="AF166" s="63">
        <v>28</v>
      </c>
      <c r="AG166" s="63">
        <v>243</v>
      </c>
      <c r="AH166" s="63">
        <v>2</v>
      </c>
      <c r="AI166" s="63">
        <v>12</v>
      </c>
      <c r="AJ166" s="116">
        <v>0</v>
      </c>
      <c r="AK166" s="63">
        <v>0</v>
      </c>
      <c r="AL166" s="118">
        <v>0</v>
      </c>
      <c r="AM166" s="63">
        <v>1</v>
      </c>
      <c r="AN166" s="119">
        <v>1</v>
      </c>
      <c r="AO166" s="120">
        <f t="shared" si="14"/>
        <v>34</v>
      </c>
      <c r="AP166" s="125">
        <f t="shared" si="10"/>
        <v>2.125</v>
      </c>
    </row>
    <row r="167" spans="1:42" x14ac:dyDescent="0.2">
      <c r="A167" s="162" t="s">
        <v>393</v>
      </c>
      <c r="B167" s="47" t="s">
        <v>121</v>
      </c>
      <c r="C167" s="47" t="s">
        <v>192</v>
      </c>
      <c r="D167" s="47">
        <v>8</v>
      </c>
      <c r="E167" s="139" t="s">
        <v>500</v>
      </c>
      <c r="F167" s="49"/>
      <c r="G167" s="63">
        <v>187</v>
      </c>
      <c r="H167" s="87">
        <f t="shared" si="11"/>
        <v>1</v>
      </c>
      <c r="I167" s="63">
        <v>188</v>
      </c>
      <c r="J167" s="63">
        <v>169</v>
      </c>
      <c r="K167" s="87">
        <f t="shared" si="12"/>
        <v>-7</v>
      </c>
      <c r="L167" s="63">
        <v>162</v>
      </c>
      <c r="M167" s="63">
        <v>167</v>
      </c>
      <c r="N167" s="87">
        <f t="shared" si="13"/>
        <v>0</v>
      </c>
      <c r="O167" s="63">
        <v>167</v>
      </c>
      <c r="P167" s="156">
        <v>0.23</v>
      </c>
      <c r="Q167" s="144" t="s">
        <v>263</v>
      </c>
      <c r="R167" s="144"/>
      <c r="S167" s="116" t="s">
        <v>263</v>
      </c>
      <c r="T167" s="63" t="s">
        <v>263</v>
      </c>
      <c r="U167" s="63" t="s">
        <v>263</v>
      </c>
      <c r="V167" s="63" t="s">
        <v>263</v>
      </c>
      <c r="W167" s="63" t="s">
        <v>263</v>
      </c>
      <c r="X167" s="63" t="s">
        <v>263</v>
      </c>
      <c r="Y167" s="63" t="s">
        <v>263</v>
      </c>
      <c r="Z167" s="63" t="s">
        <v>263</v>
      </c>
      <c r="AA167" s="116" t="s">
        <v>263</v>
      </c>
      <c r="AB167" s="63" t="s">
        <v>263</v>
      </c>
      <c r="AC167" s="63" t="s">
        <v>263</v>
      </c>
      <c r="AD167" s="63" t="s">
        <v>263</v>
      </c>
      <c r="AE167" s="63" t="s">
        <v>263</v>
      </c>
      <c r="AF167" s="63" t="s">
        <v>263</v>
      </c>
      <c r="AG167" s="63" t="s">
        <v>263</v>
      </c>
      <c r="AH167" s="63" t="s">
        <v>263</v>
      </c>
      <c r="AI167" s="63" t="s">
        <v>263</v>
      </c>
      <c r="AJ167" s="116" t="s">
        <v>263</v>
      </c>
      <c r="AK167" s="63" t="s">
        <v>263</v>
      </c>
      <c r="AL167" s="118" t="s">
        <v>263</v>
      </c>
      <c r="AM167" s="63" t="s">
        <v>263</v>
      </c>
      <c r="AN167" s="119" t="s">
        <v>263</v>
      </c>
      <c r="AO167" s="120">
        <f t="shared" si="14"/>
        <v>0</v>
      </c>
      <c r="AP167" s="125" t="str">
        <f t="shared" si="10"/>
        <v>-</v>
      </c>
    </row>
    <row r="168" spans="1:42" x14ac:dyDescent="0.2">
      <c r="A168" s="162" t="s">
        <v>390</v>
      </c>
      <c r="B168" s="47" t="s">
        <v>129</v>
      </c>
      <c r="C168" s="47" t="s">
        <v>194</v>
      </c>
      <c r="D168" s="47">
        <v>14</v>
      </c>
      <c r="E168" s="139"/>
      <c r="F168" s="49"/>
      <c r="G168" s="63">
        <v>180</v>
      </c>
      <c r="H168" s="87">
        <f t="shared" si="11"/>
        <v>2</v>
      </c>
      <c r="I168" s="63">
        <v>182</v>
      </c>
      <c r="J168" s="63">
        <v>160</v>
      </c>
      <c r="K168" s="87">
        <f t="shared" si="12"/>
        <v>5</v>
      </c>
      <c r="L168" s="63">
        <v>165</v>
      </c>
      <c r="M168" s="63">
        <v>155</v>
      </c>
      <c r="N168" s="87">
        <f t="shared" si="13"/>
        <v>9</v>
      </c>
      <c r="O168" s="63">
        <v>164</v>
      </c>
      <c r="P168" s="73">
        <v>0.23</v>
      </c>
      <c r="Q168" s="144">
        <v>11</v>
      </c>
      <c r="R168" s="144"/>
      <c r="S168" s="116">
        <v>0</v>
      </c>
      <c r="T168" s="63">
        <v>0</v>
      </c>
      <c r="U168" s="63">
        <v>0</v>
      </c>
      <c r="V168" s="63">
        <v>0</v>
      </c>
      <c r="W168" s="63">
        <v>0</v>
      </c>
      <c r="X168" s="63">
        <v>0</v>
      </c>
      <c r="Y168" s="63">
        <v>0</v>
      </c>
      <c r="Z168" s="63">
        <v>0</v>
      </c>
      <c r="AA168" s="116">
        <v>0</v>
      </c>
      <c r="AB168" s="63">
        <v>0</v>
      </c>
      <c r="AC168" s="63">
        <v>0</v>
      </c>
      <c r="AD168" s="63">
        <v>0</v>
      </c>
      <c r="AE168" s="63">
        <v>72</v>
      </c>
      <c r="AF168" s="63">
        <v>36</v>
      </c>
      <c r="AG168" s="63">
        <v>335</v>
      </c>
      <c r="AH168" s="63">
        <v>1</v>
      </c>
      <c r="AI168" s="63">
        <v>16</v>
      </c>
      <c r="AJ168" s="116">
        <v>0</v>
      </c>
      <c r="AK168" s="63">
        <v>0</v>
      </c>
      <c r="AL168" s="118">
        <v>1</v>
      </c>
      <c r="AM168" s="63">
        <v>0</v>
      </c>
      <c r="AN168" s="119">
        <v>0</v>
      </c>
      <c r="AO168" s="120">
        <f t="shared" si="14"/>
        <v>41.5</v>
      </c>
      <c r="AP168" s="125">
        <f t="shared" si="10"/>
        <v>3.7727272727272729</v>
      </c>
    </row>
    <row r="169" spans="1:42" x14ac:dyDescent="0.2">
      <c r="A169" s="162" t="s">
        <v>134</v>
      </c>
      <c r="B169" s="47" t="s">
        <v>127</v>
      </c>
      <c r="C169" s="47" t="s">
        <v>14</v>
      </c>
      <c r="D169" s="47">
        <v>6</v>
      </c>
      <c r="E169" s="139"/>
      <c r="F169" s="49"/>
      <c r="G169" s="63">
        <v>192</v>
      </c>
      <c r="H169" s="87">
        <f t="shared" si="11"/>
        <v>13</v>
      </c>
      <c r="I169" s="63">
        <v>205</v>
      </c>
      <c r="J169" s="63">
        <v>154</v>
      </c>
      <c r="K169" s="87">
        <f t="shared" si="12"/>
        <v>30</v>
      </c>
      <c r="L169" s="63">
        <v>184</v>
      </c>
      <c r="M169" s="63">
        <v>156</v>
      </c>
      <c r="N169" s="87">
        <f t="shared" si="13"/>
        <v>28</v>
      </c>
      <c r="O169" s="63">
        <v>184</v>
      </c>
      <c r="P169" s="156">
        <v>0.23</v>
      </c>
      <c r="Q169" s="144">
        <v>4</v>
      </c>
      <c r="R169" s="144"/>
      <c r="S169" s="116">
        <v>7</v>
      </c>
      <c r="T169" s="63">
        <v>4</v>
      </c>
      <c r="U169" s="63">
        <v>75</v>
      </c>
      <c r="V169" s="63">
        <v>0</v>
      </c>
      <c r="W169" s="63">
        <v>0</v>
      </c>
      <c r="X169" s="63">
        <v>0</v>
      </c>
      <c r="Y169" s="63">
        <v>2</v>
      </c>
      <c r="Z169" s="63">
        <v>5</v>
      </c>
      <c r="AA169" s="116">
        <v>8</v>
      </c>
      <c r="AB169" s="63">
        <v>-6</v>
      </c>
      <c r="AC169" s="63">
        <v>0</v>
      </c>
      <c r="AD169" s="63">
        <v>0</v>
      </c>
      <c r="AE169" s="63">
        <v>0</v>
      </c>
      <c r="AF169" s="63">
        <v>0</v>
      </c>
      <c r="AG169" s="63">
        <v>0</v>
      </c>
      <c r="AH169" s="63">
        <v>0</v>
      </c>
      <c r="AI169" s="63">
        <v>0</v>
      </c>
      <c r="AJ169" s="116">
        <v>0</v>
      </c>
      <c r="AK169" s="63">
        <v>0</v>
      </c>
      <c r="AL169" s="118">
        <v>0</v>
      </c>
      <c r="AM169" s="63">
        <v>0</v>
      </c>
      <c r="AN169" s="119">
        <v>0</v>
      </c>
      <c r="AO169" s="120">
        <f t="shared" si="14"/>
        <v>2.4</v>
      </c>
      <c r="AP169" s="125">
        <f t="shared" si="10"/>
        <v>0.6</v>
      </c>
    </row>
    <row r="170" spans="1:42" x14ac:dyDescent="0.2">
      <c r="A170" s="162" t="s">
        <v>391</v>
      </c>
      <c r="B170" s="47" t="s">
        <v>121</v>
      </c>
      <c r="C170" s="47" t="s">
        <v>182</v>
      </c>
      <c r="D170" s="47">
        <v>6</v>
      </c>
      <c r="E170" s="139"/>
      <c r="F170" s="49"/>
      <c r="G170" s="63">
        <v>172</v>
      </c>
      <c r="H170" s="87">
        <f t="shared" si="11"/>
        <v>2</v>
      </c>
      <c r="I170" s="63">
        <v>174</v>
      </c>
      <c r="J170" s="63">
        <v>144</v>
      </c>
      <c r="K170" s="87">
        <f t="shared" si="12"/>
        <v>8</v>
      </c>
      <c r="L170" s="63">
        <v>152</v>
      </c>
      <c r="M170" s="63">
        <v>135</v>
      </c>
      <c r="N170" s="87">
        <f t="shared" si="13"/>
        <v>7</v>
      </c>
      <c r="O170" s="63">
        <v>142</v>
      </c>
      <c r="P170" s="156">
        <v>0.22</v>
      </c>
      <c r="Q170" s="144">
        <v>16</v>
      </c>
      <c r="R170" s="144"/>
      <c r="S170" s="116">
        <v>1</v>
      </c>
      <c r="T170" s="63">
        <v>1</v>
      </c>
      <c r="U170" s="63">
        <v>39</v>
      </c>
      <c r="V170" s="63">
        <v>1</v>
      </c>
      <c r="W170" s="63">
        <v>0</v>
      </c>
      <c r="X170" s="63">
        <v>0</v>
      </c>
      <c r="Y170" s="63">
        <v>0</v>
      </c>
      <c r="Z170" s="63">
        <v>1</v>
      </c>
      <c r="AA170" s="116">
        <v>2</v>
      </c>
      <c r="AB170" s="63">
        <v>9</v>
      </c>
      <c r="AC170" s="63">
        <v>0</v>
      </c>
      <c r="AD170" s="63">
        <v>1</v>
      </c>
      <c r="AE170" s="63">
        <v>109</v>
      </c>
      <c r="AF170" s="63">
        <v>72</v>
      </c>
      <c r="AG170" s="63">
        <v>786</v>
      </c>
      <c r="AH170" s="63">
        <v>4</v>
      </c>
      <c r="AI170" s="63">
        <v>50</v>
      </c>
      <c r="AJ170" s="116">
        <v>0</v>
      </c>
      <c r="AK170" s="63">
        <v>0</v>
      </c>
      <c r="AL170" s="118">
        <v>0</v>
      </c>
      <c r="AM170" s="63">
        <v>0</v>
      </c>
      <c r="AN170" s="119">
        <v>0</v>
      </c>
      <c r="AO170" s="120">
        <f t="shared" si="14"/>
        <v>109.06</v>
      </c>
      <c r="AP170" s="125">
        <f t="shared" si="10"/>
        <v>6.8162500000000001</v>
      </c>
    </row>
    <row r="171" spans="1:42" x14ac:dyDescent="0.2">
      <c r="A171" s="162" t="s">
        <v>140</v>
      </c>
      <c r="B171" s="47" t="s">
        <v>118</v>
      </c>
      <c r="C171" s="47" t="s">
        <v>13</v>
      </c>
      <c r="D171" s="47">
        <v>14</v>
      </c>
      <c r="E171" s="139"/>
      <c r="F171" s="49"/>
      <c r="G171" s="63">
        <v>143</v>
      </c>
      <c r="H171" s="87">
        <f t="shared" si="11"/>
        <v>6</v>
      </c>
      <c r="I171" s="63">
        <v>149</v>
      </c>
      <c r="J171" s="63">
        <v>139</v>
      </c>
      <c r="K171" s="87">
        <f t="shared" si="12"/>
        <v>3</v>
      </c>
      <c r="L171" s="63">
        <v>142</v>
      </c>
      <c r="M171" s="63">
        <v>124</v>
      </c>
      <c r="N171" s="87">
        <f t="shared" si="13"/>
        <v>5</v>
      </c>
      <c r="O171" s="63">
        <v>129</v>
      </c>
      <c r="P171" s="156">
        <v>0.21</v>
      </c>
      <c r="Q171" s="144">
        <v>14</v>
      </c>
      <c r="R171" s="144"/>
      <c r="S171" s="116">
        <v>0</v>
      </c>
      <c r="T171" s="63">
        <v>0</v>
      </c>
      <c r="U171" s="63">
        <v>0</v>
      </c>
      <c r="V171" s="63">
        <v>0</v>
      </c>
      <c r="W171" s="63">
        <v>0</v>
      </c>
      <c r="X171" s="63">
        <v>0</v>
      </c>
      <c r="Y171" s="63">
        <v>0</v>
      </c>
      <c r="Z171" s="63">
        <v>0</v>
      </c>
      <c r="AA171" s="116">
        <v>35</v>
      </c>
      <c r="AB171" s="63">
        <v>121</v>
      </c>
      <c r="AC171" s="63">
        <v>2</v>
      </c>
      <c r="AD171" s="63">
        <v>6</v>
      </c>
      <c r="AE171" s="63">
        <v>62</v>
      </c>
      <c r="AF171" s="63">
        <v>49</v>
      </c>
      <c r="AG171" s="63">
        <v>375</v>
      </c>
      <c r="AH171" s="63">
        <v>1</v>
      </c>
      <c r="AI171" s="63">
        <v>20</v>
      </c>
      <c r="AJ171" s="116">
        <v>0</v>
      </c>
      <c r="AK171" s="63">
        <v>0</v>
      </c>
      <c r="AL171" s="118">
        <v>0</v>
      </c>
      <c r="AM171" s="63">
        <v>1</v>
      </c>
      <c r="AN171" s="119">
        <v>0</v>
      </c>
      <c r="AO171" s="120">
        <f t="shared" si="14"/>
        <v>67.599999999999994</v>
      </c>
      <c r="AP171" s="125">
        <f t="shared" si="10"/>
        <v>4.8285714285714283</v>
      </c>
    </row>
    <row r="172" spans="1:42" x14ac:dyDescent="0.2">
      <c r="A172" s="162" t="s">
        <v>392</v>
      </c>
      <c r="B172" s="47" t="s">
        <v>127</v>
      </c>
      <c r="C172" s="47" t="s">
        <v>181</v>
      </c>
      <c r="D172" s="47">
        <v>14</v>
      </c>
      <c r="E172" s="139" t="s">
        <v>499</v>
      </c>
      <c r="F172" s="49"/>
      <c r="G172" s="63">
        <v>194</v>
      </c>
      <c r="H172" s="87">
        <f t="shared" si="11"/>
        <v>-1</v>
      </c>
      <c r="I172" s="63">
        <v>193</v>
      </c>
      <c r="J172" s="63">
        <v>165</v>
      </c>
      <c r="K172" s="87">
        <f t="shared" si="12"/>
        <v>2</v>
      </c>
      <c r="L172" s="63">
        <v>167</v>
      </c>
      <c r="M172" s="63">
        <v>165</v>
      </c>
      <c r="N172" s="87">
        <f t="shared" si="13"/>
        <v>4</v>
      </c>
      <c r="O172" s="63">
        <v>169</v>
      </c>
      <c r="P172" s="156">
        <v>0.21</v>
      </c>
      <c r="Q172" s="144">
        <v>12</v>
      </c>
      <c r="R172" s="144"/>
      <c r="S172" s="116">
        <v>251</v>
      </c>
      <c r="T172" s="63">
        <v>186</v>
      </c>
      <c r="U172" s="63">
        <v>2620</v>
      </c>
      <c r="V172" s="63">
        <v>16</v>
      </c>
      <c r="W172" s="63">
        <v>15</v>
      </c>
      <c r="X172" s="63">
        <v>1</v>
      </c>
      <c r="Y172" s="63">
        <v>50</v>
      </c>
      <c r="Z172" s="63">
        <v>130</v>
      </c>
      <c r="AA172" s="116">
        <v>52</v>
      </c>
      <c r="AB172" s="63">
        <v>276</v>
      </c>
      <c r="AC172" s="63">
        <v>5</v>
      </c>
      <c r="AD172" s="63">
        <v>25</v>
      </c>
      <c r="AE172" s="63">
        <v>0</v>
      </c>
      <c r="AF172" s="63">
        <v>0</v>
      </c>
      <c r="AG172" s="63">
        <v>0</v>
      </c>
      <c r="AH172" s="63">
        <v>0</v>
      </c>
      <c r="AI172" s="63">
        <v>0</v>
      </c>
      <c r="AJ172" s="116">
        <v>0</v>
      </c>
      <c r="AK172" s="63">
        <v>0</v>
      </c>
      <c r="AL172" s="118">
        <v>5</v>
      </c>
      <c r="AM172" s="63">
        <v>10</v>
      </c>
      <c r="AN172" s="119">
        <v>4</v>
      </c>
      <c r="AO172" s="120">
        <f t="shared" si="14"/>
        <v>213.4</v>
      </c>
      <c r="AP172" s="125">
        <f t="shared" si="10"/>
        <v>17.783333333333335</v>
      </c>
    </row>
    <row r="173" spans="1:42" x14ac:dyDescent="0.2">
      <c r="A173" s="162" t="s">
        <v>141</v>
      </c>
      <c r="B173" s="47" t="s">
        <v>118</v>
      </c>
      <c r="C173" s="47" t="s">
        <v>19</v>
      </c>
      <c r="D173" s="47">
        <v>9</v>
      </c>
      <c r="E173" s="139" t="s">
        <v>499</v>
      </c>
      <c r="F173" s="49"/>
      <c r="G173" s="63">
        <v>136</v>
      </c>
      <c r="H173" s="87">
        <f t="shared" si="11"/>
        <v>-5</v>
      </c>
      <c r="I173" s="63">
        <v>131</v>
      </c>
      <c r="J173" s="63">
        <v>161</v>
      </c>
      <c r="K173" s="87">
        <f t="shared" si="12"/>
        <v>2</v>
      </c>
      <c r="L173" s="63">
        <v>163</v>
      </c>
      <c r="M173" s="63">
        <v>133</v>
      </c>
      <c r="N173" s="87">
        <f t="shared" si="13"/>
        <v>7</v>
      </c>
      <c r="O173" s="63">
        <v>140</v>
      </c>
      <c r="P173" s="156">
        <v>0.2</v>
      </c>
      <c r="Q173" s="144">
        <v>16</v>
      </c>
      <c r="R173" s="144"/>
      <c r="S173" s="116">
        <v>0</v>
      </c>
      <c r="T173" s="63">
        <v>0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3">
        <v>0</v>
      </c>
      <c r="AA173" s="116">
        <v>124</v>
      </c>
      <c r="AB173" s="63">
        <v>416</v>
      </c>
      <c r="AC173" s="63">
        <v>3</v>
      </c>
      <c r="AD173" s="63">
        <v>23</v>
      </c>
      <c r="AE173" s="63">
        <v>59</v>
      </c>
      <c r="AF173" s="63">
        <v>47</v>
      </c>
      <c r="AG173" s="63">
        <v>355</v>
      </c>
      <c r="AH173" s="63">
        <v>3</v>
      </c>
      <c r="AI173" s="63">
        <v>15</v>
      </c>
      <c r="AJ173" s="116">
        <v>38</v>
      </c>
      <c r="AK173" s="63">
        <v>0</v>
      </c>
      <c r="AL173" s="118">
        <v>0</v>
      </c>
      <c r="AM173" s="63">
        <v>1</v>
      </c>
      <c r="AN173" s="119">
        <v>1</v>
      </c>
      <c r="AO173" s="120">
        <f t="shared" si="14"/>
        <v>111.1</v>
      </c>
      <c r="AP173" s="125">
        <f t="shared" si="10"/>
        <v>6.9437499999999996</v>
      </c>
    </row>
    <row r="174" spans="1:42" x14ac:dyDescent="0.2">
      <c r="A174" s="162" t="s">
        <v>394</v>
      </c>
      <c r="B174" s="47" t="s">
        <v>118</v>
      </c>
      <c r="C174" s="47" t="s">
        <v>197</v>
      </c>
      <c r="D174" s="47">
        <v>10</v>
      </c>
      <c r="E174" s="139" t="s">
        <v>502</v>
      </c>
      <c r="F174" s="49"/>
      <c r="G174" s="63">
        <v>184</v>
      </c>
      <c r="H174" s="87">
        <f t="shared" si="11"/>
        <v>-19</v>
      </c>
      <c r="I174" s="63">
        <v>165</v>
      </c>
      <c r="J174" s="63">
        <v>199</v>
      </c>
      <c r="K174" s="87">
        <f t="shared" si="12"/>
        <v>-21</v>
      </c>
      <c r="L174" s="63">
        <v>178</v>
      </c>
      <c r="M174" s="63">
        <v>181</v>
      </c>
      <c r="N174" s="87">
        <f t="shared" si="13"/>
        <v>-24</v>
      </c>
      <c r="O174" s="63">
        <v>157</v>
      </c>
      <c r="P174" s="156">
        <v>0.2</v>
      </c>
      <c r="Q174" s="144">
        <v>3</v>
      </c>
      <c r="R174" s="144"/>
      <c r="S174" s="116">
        <v>0</v>
      </c>
      <c r="T174" s="63">
        <v>0</v>
      </c>
      <c r="U174" s="63">
        <v>0</v>
      </c>
      <c r="V174" s="63">
        <v>0</v>
      </c>
      <c r="W174" s="63">
        <v>0</v>
      </c>
      <c r="X174" s="63">
        <v>0</v>
      </c>
      <c r="Y174" s="63">
        <v>0</v>
      </c>
      <c r="Z174" s="63">
        <v>0</v>
      </c>
      <c r="AA174" s="116">
        <v>14</v>
      </c>
      <c r="AB174" s="63">
        <v>74</v>
      </c>
      <c r="AC174" s="63">
        <v>0</v>
      </c>
      <c r="AD174" s="63">
        <v>3</v>
      </c>
      <c r="AE174" s="63">
        <v>9</v>
      </c>
      <c r="AF174" s="63">
        <v>6</v>
      </c>
      <c r="AG174" s="63">
        <v>41</v>
      </c>
      <c r="AH174" s="63">
        <v>0</v>
      </c>
      <c r="AI174" s="63">
        <v>1</v>
      </c>
      <c r="AJ174" s="116">
        <v>0</v>
      </c>
      <c r="AK174" s="63">
        <v>0</v>
      </c>
      <c r="AL174" s="118">
        <v>0</v>
      </c>
      <c r="AM174" s="63">
        <v>0</v>
      </c>
      <c r="AN174" s="119">
        <v>0</v>
      </c>
      <c r="AO174" s="120">
        <f t="shared" si="14"/>
        <v>11.5</v>
      </c>
      <c r="AP174" s="125">
        <f t="shared" si="10"/>
        <v>3.8333333333333335</v>
      </c>
    </row>
    <row r="175" spans="1:42" x14ac:dyDescent="0.2">
      <c r="A175" s="162" t="s">
        <v>395</v>
      </c>
      <c r="B175" s="47" t="s">
        <v>129</v>
      </c>
      <c r="C175" s="47" t="s">
        <v>186</v>
      </c>
      <c r="D175" s="47">
        <v>7</v>
      </c>
      <c r="E175" s="139"/>
      <c r="F175" s="49"/>
      <c r="G175" s="63">
        <v>162</v>
      </c>
      <c r="H175" s="87">
        <f t="shared" si="11"/>
        <v>5</v>
      </c>
      <c r="I175" s="63">
        <v>167</v>
      </c>
      <c r="J175" s="63">
        <v>146</v>
      </c>
      <c r="K175" s="87">
        <f t="shared" si="12"/>
        <v>3</v>
      </c>
      <c r="L175" s="63">
        <v>149</v>
      </c>
      <c r="M175" s="63">
        <v>150</v>
      </c>
      <c r="N175" s="87">
        <f t="shared" si="13"/>
        <v>0</v>
      </c>
      <c r="O175" s="63">
        <v>150</v>
      </c>
      <c r="P175" s="156">
        <v>0.18</v>
      </c>
      <c r="Q175" s="144">
        <v>1</v>
      </c>
      <c r="R175" s="144"/>
      <c r="S175" s="116">
        <v>0</v>
      </c>
      <c r="T175" s="63">
        <v>0</v>
      </c>
      <c r="U175" s="63">
        <v>0</v>
      </c>
      <c r="V175" s="63">
        <v>0</v>
      </c>
      <c r="W175" s="63">
        <v>0</v>
      </c>
      <c r="X175" s="63">
        <v>0</v>
      </c>
      <c r="Y175" s="63">
        <v>0</v>
      </c>
      <c r="Z175" s="63">
        <v>0</v>
      </c>
      <c r="AA175" s="116">
        <v>0</v>
      </c>
      <c r="AB175" s="63">
        <v>0</v>
      </c>
      <c r="AC175" s="63">
        <v>0</v>
      </c>
      <c r="AD175" s="63">
        <v>0</v>
      </c>
      <c r="AE175" s="63">
        <v>1</v>
      </c>
      <c r="AF175" s="63">
        <v>1</v>
      </c>
      <c r="AG175" s="63">
        <v>12</v>
      </c>
      <c r="AH175" s="63">
        <v>0</v>
      </c>
      <c r="AI175" s="63">
        <v>1</v>
      </c>
      <c r="AJ175" s="116">
        <v>0</v>
      </c>
      <c r="AK175" s="63">
        <v>0</v>
      </c>
      <c r="AL175" s="118">
        <v>0</v>
      </c>
      <c r="AM175" s="63">
        <v>0</v>
      </c>
      <c r="AN175" s="119">
        <v>0</v>
      </c>
      <c r="AO175" s="120">
        <f t="shared" si="14"/>
        <v>1.2</v>
      </c>
      <c r="AP175" s="125">
        <f t="shared" si="10"/>
        <v>1.2</v>
      </c>
    </row>
    <row r="176" spans="1:42" x14ac:dyDescent="0.2">
      <c r="A176" s="162" t="s">
        <v>397</v>
      </c>
      <c r="B176" s="47" t="s">
        <v>121</v>
      </c>
      <c r="C176" s="47" t="s">
        <v>193</v>
      </c>
      <c r="D176" s="47">
        <v>12</v>
      </c>
      <c r="E176" s="139"/>
      <c r="F176" s="49"/>
      <c r="G176" s="63">
        <v>215</v>
      </c>
      <c r="H176" s="87">
        <f t="shared" si="11"/>
        <v>-16</v>
      </c>
      <c r="I176" s="63">
        <v>199</v>
      </c>
      <c r="J176" s="63">
        <v>177</v>
      </c>
      <c r="K176" s="87">
        <f t="shared" si="12"/>
        <v>-2</v>
      </c>
      <c r="L176" s="63">
        <v>175</v>
      </c>
      <c r="M176" s="63">
        <v>182</v>
      </c>
      <c r="N176" s="87">
        <f t="shared" si="13"/>
        <v>-4</v>
      </c>
      <c r="O176" s="63">
        <v>178</v>
      </c>
      <c r="P176" s="156">
        <v>0.17</v>
      </c>
      <c r="Q176" s="144">
        <v>14</v>
      </c>
      <c r="R176" s="144"/>
      <c r="S176" s="116">
        <v>0</v>
      </c>
      <c r="T176" s="63">
        <v>0</v>
      </c>
      <c r="U176" s="63">
        <v>0</v>
      </c>
      <c r="V176" s="63">
        <v>0</v>
      </c>
      <c r="W176" s="63">
        <v>0</v>
      </c>
      <c r="X176" s="63">
        <v>0</v>
      </c>
      <c r="Y176" s="63">
        <v>0</v>
      </c>
      <c r="Z176" s="63">
        <v>0</v>
      </c>
      <c r="AA176" s="116">
        <v>2</v>
      </c>
      <c r="AB176" s="63">
        <v>3</v>
      </c>
      <c r="AC176" s="63">
        <v>0</v>
      </c>
      <c r="AD176" s="63">
        <v>1</v>
      </c>
      <c r="AE176" s="63">
        <v>79</v>
      </c>
      <c r="AF176" s="63">
        <v>48</v>
      </c>
      <c r="AG176" s="63">
        <v>621</v>
      </c>
      <c r="AH176" s="63">
        <v>6</v>
      </c>
      <c r="AI176" s="63">
        <v>30</v>
      </c>
      <c r="AJ176" s="116">
        <v>152</v>
      </c>
      <c r="AK176" s="63">
        <v>0</v>
      </c>
      <c r="AL176" s="118">
        <v>0</v>
      </c>
      <c r="AM176" s="63">
        <v>0</v>
      </c>
      <c r="AN176" s="119">
        <v>0</v>
      </c>
      <c r="AO176" s="120">
        <f t="shared" si="14"/>
        <v>98.4</v>
      </c>
      <c r="AP176" s="125">
        <f t="shared" si="10"/>
        <v>7.0285714285714294</v>
      </c>
    </row>
    <row r="177" spans="1:42" x14ac:dyDescent="0.2">
      <c r="A177" s="162" t="s">
        <v>139</v>
      </c>
      <c r="B177" s="47" t="s">
        <v>121</v>
      </c>
      <c r="C177" s="47" t="s">
        <v>268</v>
      </c>
      <c r="D177" s="47">
        <v>8</v>
      </c>
      <c r="E177" s="139"/>
      <c r="F177" s="49"/>
      <c r="G177" s="63">
        <v>190</v>
      </c>
      <c r="H177" s="87">
        <f t="shared" si="11"/>
        <v>1</v>
      </c>
      <c r="I177" s="63">
        <v>191</v>
      </c>
      <c r="J177" s="63">
        <v>211</v>
      </c>
      <c r="K177" s="87">
        <f t="shared" si="12"/>
        <v>289</v>
      </c>
      <c r="L177" s="63">
        <v>500</v>
      </c>
      <c r="M177" s="63">
        <v>212</v>
      </c>
      <c r="N177" s="87">
        <f t="shared" si="13"/>
        <v>288</v>
      </c>
      <c r="O177" s="63">
        <v>500</v>
      </c>
      <c r="P177" s="156">
        <v>0.17</v>
      </c>
      <c r="Q177" s="144">
        <v>9</v>
      </c>
      <c r="R177" s="144"/>
      <c r="S177" s="116">
        <v>0</v>
      </c>
      <c r="T177" s="63">
        <v>0</v>
      </c>
      <c r="U177" s="63">
        <v>0</v>
      </c>
      <c r="V177" s="63">
        <v>0</v>
      </c>
      <c r="W177" s="63">
        <v>0</v>
      </c>
      <c r="X177" s="63">
        <v>0</v>
      </c>
      <c r="Y177" s="63">
        <v>0</v>
      </c>
      <c r="Z177" s="63">
        <v>0</v>
      </c>
      <c r="AA177" s="116">
        <v>0</v>
      </c>
      <c r="AB177" s="63">
        <v>0</v>
      </c>
      <c r="AC177" s="63">
        <v>0</v>
      </c>
      <c r="AD177" s="63">
        <v>0</v>
      </c>
      <c r="AE177" s="63">
        <v>52</v>
      </c>
      <c r="AF177" s="63">
        <v>33</v>
      </c>
      <c r="AG177" s="63">
        <v>458</v>
      </c>
      <c r="AH177" s="63">
        <v>3</v>
      </c>
      <c r="AI177" s="63">
        <v>22</v>
      </c>
      <c r="AJ177" s="116">
        <v>0</v>
      </c>
      <c r="AK177" s="63">
        <v>0</v>
      </c>
      <c r="AL177" s="118">
        <v>0</v>
      </c>
      <c r="AM177" s="63">
        <v>0</v>
      </c>
      <c r="AN177" s="119">
        <v>0</v>
      </c>
      <c r="AO177" s="120">
        <f t="shared" si="14"/>
        <v>63.8</v>
      </c>
      <c r="AP177" s="125">
        <f t="shared" si="10"/>
        <v>7.0888888888888886</v>
      </c>
    </row>
    <row r="178" spans="1:42" x14ac:dyDescent="0.2">
      <c r="A178" s="162" t="s">
        <v>396</v>
      </c>
      <c r="B178" s="47" t="s">
        <v>127</v>
      </c>
      <c r="C178" s="47" t="s">
        <v>12</v>
      </c>
      <c r="D178" s="47">
        <v>6</v>
      </c>
      <c r="E178" s="139"/>
      <c r="F178" s="49"/>
      <c r="G178" s="63">
        <v>235</v>
      </c>
      <c r="H178" s="87">
        <f t="shared" si="11"/>
        <v>-9</v>
      </c>
      <c r="I178" s="63">
        <v>226</v>
      </c>
      <c r="J178" s="63">
        <v>170</v>
      </c>
      <c r="K178" s="87">
        <f t="shared" si="12"/>
        <v>2</v>
      </c>
      <c r="L178" s="63">
        <v>172</v>
      </c>
      <c r="M178" s="63">
        <v>169</v>
      </c>
      <c r="N178" s="87">
        <f t="shared" si="13"/>
        <v>3</v>
      </c>
      <c r="O178" s="63">
        <v>172</v>
      </c>
      <c r="P178" s="156">
        <v>0.16</v>
      </c>
      <c r="Q178" s="144" t="s">
        <v>263</v>
      </c>
      <c r="R178" s="144"/>
      <c r="S178" s="116" t="s">
        <v>263</v>
      </c>
      <c r="T178" s="63" t="s">
        <v>263</v>
      </c>
      <c r="U178" s="63" t="s">
        <v>263</v>
      </c>
      <c r="V178" s="63" t="s">
        <v>263</v>
      </c>
      <c r="W178" s="63" t="s">
        <v>263</v>
      </c>
      <c r="X178" s="63" t="s">
        <v>263</v>
      </c>
      <c r="Y178" s="63" t="s">
        <v>263</v>
      </c>
      <c r="Z178" s="63" t="s">
        <v>263</v>
      </c>
      <c r="AA178" s="116" t="s">
        <v>263</v>
      </c>
      <c r="AB178" s="63" t="s">
        <v>263</v>
      </c>
      <c r="AC178" s="63" t="s">
        <v>263</v>
      </c>
      <c r="AD178" s="63" t="s">
        <v>263</v>
      </c>
      <c r="AE178" s="63" t="s">
        <v>263</v>
      </c>
      <c r="AF178" s="63" t="s">
        <v>263</v>
      </c>
      <c r="AG178" s="63" t="s">
        <v>263</v>
      </c>
      <c r="AH178" s="63" t="s">
        <v>263</v>
      </c>
      <c r="AI178" s="63" t="s">
        <v>263</v>
      </c>
      <c r="AJ178" s="116" t="s">
        <v>263</v>
      </c>
      <c r="AK178" s="63" t="s">
        <v>263</v>
      </c>
      <c r="AL178" s="118" t="s">
        <v>263</v>
      </c>
      <c r="AM178" s="63" t="s">
        <v>263</v>
      </c>
      <c r="AN178" s="119" t="s">
        <v>263</v>
      </c>
      <c r="AO178" s="120">
        <f t="shared" si="14"/>
        <v>0</v>
      </c>
      <c r="AP178" s="125" t="str">
        <f t="shared" si="10"/>
        <v>-</v>
      </c>
    </row>
    <row r="179" spans="1:42" x14ac:dyDescent="0.2">
      <c r="A179" s="162" t="s">
        <v>398</v>
      </c>
      <c r="B179" s="47" t="s">
        <v>121</v>
      </c>
      <c r="C179" s="47" t="s">
        <v>190</v>
      </c>
      <c r="D179" s="47">
        <v>7</v>
      </c>
      <c r="E179" s="139"/>
      <c r="F179" s="49"/>
      <c r="G179" s="63">
        <v>176</v>
      </c>
      <c r="H179" s="87">
        <f t="shared" si="11"/>
        <v>2</v>
      </c>
      <c r="I179" s="63">
        <v>178</v>
      </c>
      <c r="J179" s="63">
        <v>171</v>
      </c>
      <c r="K179" s="87">
        <f t="shared" si="12"/>
        <v>-7</v>
      </c>
      <c r="L179" s="63">
        <v>164</v>
      </c>
      <c r="M179" s="63">
        <v>168</v>
      </c>
      <c r="N179" s="87">
        <f t="shared" si="13"/>
        <v>0</v>
      </c>
      <c r="O179" s="63">
        <v>168</v>
      </c>
      <c r="P179" s="156">
        <v>0.16</v>
      </c>
      <c r="Q179" s="144">
        <v>14</v>
      </c>
      <c r="R179" s="144"/>
      <c r="S179" s="116">
        <v>0</v>
      </c>
      <c r="T179" s="63">
        <v>0</v>
      </c>
      <c r="U179" s="63">
        <v>0</v>
      </c>
      <c r="V179" s="63">
        <v>0</v>
      </c>
      <c r="W179" s="63">
        <v>0</v>
      </c>
      <c r="X179" s="63">
        <v>0</v>
      </c>
      <c r="Y179" s="63">
        <v>0</v>
      </c>
      <c r="Z179" s="63">
        <v>0</v>
      </c>
      <c r="AA179" s="116">
        <v>1</v>
      </c>
      <c r="AB179" s="63">
        <v>12</v>
      </c>
      <c r="AC179" s="63">
        <v>0</v>
      </c>
      <c r="AD179" s="63">
        <v>1</v>
      </c>
      <c r="AE179" s="63">
        <v>82</v>
      </c>
      <c r="AF179" s="63">
        <v>61</v>
      </c>
      <c r="AG179" s="63">
        <v>726</v>
      </c>
      <c r="AH179" s="63">
        <v>5</v>
      </c>
      <c r="AI179" s="63">
        <v>33</v>
      </c>
      <c r="AJ179" s="116">
        <v>0</v>
      </c>
      <c r="AK179" s="63">
        <v>0</v>
      </c>
      <c r="AL179" s="118">
        <v>0</v>
      </c>
      <c r="AM179" s="63">
        <v>1</v>
      </c>
      <c r="AN179" s="119">
        <v>0</v>
      </c>
      <c r="AO179" s="120">
        <f t="shared" si="14"/>
        <v>103.8</v>
      </c>
      <c r="AP179" s="125">
        <f t="shared" si="10"/>
        <v>7.4142857142857137</v>
      </c>
    </row>
    <row r="180" spans="1:42" x14ac:dyDescent="0.2">
      <c r="A180" s="162" t="s">
        <v>249</v>
      </c>
      <c r="B180" s="47" t="s">
        <v>118</v>
      </c>
      <c r="C180" s="47" t="s">
        <v>13</v>
      </c>
      <c r="D180" s="47">
        <v>14</v>
      </c>
      <c r="E180" s="139"/>
      <c r="F180" s="49"/>
      <c r="G180" s="63">
        <v>175</v>
      </c>
      <c r="H180" s="87">
        <f t="shared" si="11"/>
        <v>49</v>
      </c>
      <c r="I180" s="63">
        <v>224</v>
      </c>
      <c r="J180" s="63">
        <v>183</v>
      </c>
      <c r="K180" s="87">
        <f t="shared" si="12"/>
        <v>16</v>
      </c>
      <c r="L180" s="63">
        <v>199</v>
      </c>
      <c r="M180" s="63">
        <v>188</v>
      </c>
      <c r="N180" s="87">
        <f t="shared" si="13"/>
        <v>13</v>
      </c>
      <c r="O180" s="63">
        <v>201</v>
      </c>
      <c r="P180" s="156">
        <v>0.15</v>
      </c>
      <c r="Q180" s="144" t="s">
        <v>263</v>
      </c>
      <c r="R180" s="144"/>
      <c r="S180" s="116" t="s">
        <v>263</v>
      </c>
      <c r="T180" s="63" t="s">
        <v>263</v>
      </c>
      <c r="U180" s="63" t="s">
        <v>263</v>
      </c>
      <c r="V180" s="63" t="s">
        <v>263</v>
      </c>
      <c r="W180" s="63" t="s">
        <v>263</v>
      </c>
      <c r="X180" s="63" t="s">
        <v>263</v>
      </c>
      <c r="Y180" s="63" t="s">
        <v>263</v>
      </c>
      <c r="Z180" s="63" t="s">
        <v>263</v>
      </c>
      <c r="AA180" s="116" t="s">
        <v>263</v>
      </c>
      <c r="AB180" s="63" t="s">
        <v>263</v>
      </c>
      <c r="AC180" s="63" t="s">
        <v>263</v>
      </c>
      <c r="AD180" s="63" t="s">
        <v>263</v>
      </c>
      <c r="AE180" s="63" t="s">
        <v>263</v>
      </c>
      <c r="AF180" s="63" t="s">
        <v>263</v>
      </c>
      <c r="AG180" s="63" t="s">
        <v>263</v>
      </c>
      <c r="AH180" s="63" t="s">
        <v>263</v>
      </c>
      <c r="AI180" s="63" t="s">
        <v>263</v>
      </c>
      <c r="AJ180" s="116" t="s">
        <v>263</v>
      </c>
      <c r="AK180" s="63" t="s">
        <v>263</v>
      </c>
      <c r="AL180" s="118" t="s">
        <v>263</v>
      </c>
      <c r="AM180" s="63" t="s">
        <v>263</v>
      </c>
      <c r="AN180" s="119" t="s">
        <v>263</v>
      </c>
      <c r="AO180" s="120">
        <f t="shared" si="14"/>
        <v>0</v>
      </c>
      <c r="AP180" s="125" t="str">
        <f t="shared" si="10"/>
        <v>-</v>
      </c>
    </row>
    <row r="181" spans="1:42" x14ac:dyDescent="0.2">
      <c r="A181" s="162" t="s">
        <v>145</v>
      </c>
      <c r="B181" s="47" t="s">
        <v>118</v>
      </c>
      <c r="C181" s="47" t="s">
        <v>16</v>
      </c>
      <c r="D181" s="47">
        <v>12</v>
      </c>
      <c r="E181" s="139" t="s">
        <v>499</v>
      </c>
      <c r="F181" s="49"/>
      <c r="G181" s="63">
        <v>174</v>
      </c>
      <c r="H181" s="87">
        <f t="shared" si="11"/>
        <v>-4</v>
      </c>
      <c r="I181" s="63">
        <v>170</v>
      </c>
      <c r="J181" s="63">
        <v>180</v>
      </c>
      <c r="K181" s="87">
        <f t="shared" si="12"/>
        <v>5</v>
      </c>
      <c r="L181" s="63">
        <v>185</v>
      </c>
      <c r="M181" s="63">
        <v>176</v>
      </c>
      <c r="N181" s="87">
        <f t="shared" si="13"/>
        <v>4</v>
      </c>
      <c r="O181" s="63">
        <v>180</v>
      </c>
      <c r="P181" s="156">
        <v>0.15</v>
      </c>
      <c r="Q181" s="144">
        <v>16</v>
      </c>
      <c r="R181" s="144"/>
      <c r="S181" s="116">
        <v>0</v>
      </c>
      <c r="T181" s="63">
        <v>0</v>
      </c>
      <c r="U181" s="63">
        <v>0</v>
      </c>
      <c r="V181" s="63">
        <v>0</v>
      </c>
      <c r="W181" s="63">
        <v>0</v>
      </c>
      <c r="X181" s="63">
        <v>0</v>
      </c>
      <c r="Y181" s="63">
        <v>0</v>
      </c>
      <c r="Z181" s="63">
        <v>0</v>
      </c>
      <c r="AA181" s="116">
        <v>39</v>
      </c>
      <c r="AB181" s="63">
        <v>169</v>
      </c>
      <c r="AC181" s="63">
        <v>1</v>
      </c>
      <c r="AD181" s="63">
        <v>14</v>
      </c>
      <c r="AE181" s="63">
        <v>26</v>
      </c>
      <c r="AF181" s="63">
        <v>18</v>
      </c>
      <c r="AG181" s="63">
        <v>116</v>
      </c>
      <c r="AH181" s="63">
        <v>0</v>
      </c>
      <c r="AI181" s="63">
        <v>6</v>
      </c>
      <c r="AJ181" s="116">
        <v>0</v>
      </c>
      <c r="AK181" s="63">
        <v>0</v>
      </c>
      <c r="AL181" s="118">
        <v>1</v>
      </c>
      <c r="AM181" s="63">
        <v>0</v>
      </c>
      <c r="AN181" s="119">
        <v>0</v>
      </c>
      <c r="AO181" s="120">
        <f t="shared" si="14"/>
        <v>36.5</v>
      </c>
      <c r="AP181" s="125">
        <f t="shared" si="10"/>
        <v>2.28125</v>
      </c>
    </row>
    <row r="182" spans="1:42" x14ac:dyDescent="0.2">
      <c r="A182" s="162" t="s">
        <v>399</v>
      </c>
      <c r="B182" s="47" t="s">
        <v>118</v>
      </c>
      <c r="C182" s="47" t="s">
        <v>12</v>
      </c>
      <c r="D182" s="47">
        <v>6</v>
      </c>
      <c r="E182" s="139"/>
      <c r="F182" s="49"/>
      <c r="G182" s="63">
        <v>166</v>
      </c>
      <c r="H182" s="87">
        <f t="shared" si="11"/>
        <v>-6</v>
      </c>
      <c r="I182" s="63">
        <v>160</v>
      </c>
      <c r="J182" s="63">
        <v>148</v>
      </c>
      <c r="K182" s="87">
        <f t="shared" si="12"/>
        <v>-4</v>
      </c>
      <c r="L182" s="63">
        <v>144</v>
      </c>
      <c r="M182" s="63">
        <v>154</v>
      </c>
      <c r="N182" s="87">
        <f t="shared" si="13"/>
        <v>5</v>
      </c>
      <c r="O182" s="63">
        <v>159</v>
      </c>
      <c r="P182" s="156">
        <v>0.15</v>
      </c>
      <c r="Q182" s="144">
        <v>8</v>
      </c>
      <c r="R182" s="144"/>
      <c r="S182" s="116">
        <v>0</v>
      </c>
      <c r="T182" s="63">
        <v>0</v>
      </c>
      <c r="U182" s="63">
        <v>0</v>
      </c>
      <c r="V182" s="63">
        <v>0</v>
      </c>
      <c r="W182" s="63">
        <v>0</v>
      </c>
      <c r="X182" s="63">
        <v>0</v>
      </c>
      <c r="Y182" s="63">
        <v>0</v>
      </c>
      <c r="Z182" s="63">
        <v>0</v>
      </c>
      <c r="AA182" s="116">
        <v>28</v>
      </c>
      <c r="AB182" s="63">
        <v>53</v>
      </c>
      <c r="AC182" s="63">
        <v>0</v>
      </c>
      <c r="AD182" s="63">
        <v>3</v>
      </c>
      <c r="AE182" s="63">
        <v>5</v>
      </c>
      <c r="AF182" s="63">
        <v>4</v>
      </c>
      <c r="AG182" s="63">
        <v>34</v>
      </c>
      <c r="AH182" s="63">
        <v>0</v>
      </c>
      <c r="AI182" s="63">
        <v>2</v>
      </c>
      <c r="AJ182" s="116">
        <v>0</v>
      </c>
      <c r="AK182" s="63">
        <v>0</v>
      </c>
      <c r="AL182" s="118">
        <v>0</v>
      </c>
      <c r="AM182" s="63">
        <v>0</v>
      </c>
      <c r="AN182" s="119">
        <v>0</v>
      </c>
      <c r="AO182" s="120">
        <f t="shared" si="14"/>
        <v>8.6999999999999993</v>
      </c>
      <c r="AP182" s="125">
        <f t="shared" si="10"/>
        <v>1.0874999999999999</v>
      </c>
    </row>
    <row r="183" spans="1:42" x14ac:dyDescent="0.2">
      <c r="A183" s="162" t="s">
        <v>401</v>
      </c>
      <c r="B183" s="47" t="s">
        <v>121</v>
      </c>
      <c r="C183" s="47" t="s">
        <v>193</v>
      </c>
      <c r="D183" s="47">
        <v>12</v>
      </c>
      <c r="E183" s="139"/>
      <c r="F183" s="49"/>
      <c r="G183" s="63">
        <v>243</v>
      </c>
      <c r="H183" s="87">
        <f t="shared" si="11"/>
        <v>9</v>
      </c>
      <c r="I183" s="63">
        <v>252</v>
      </c>
      <c r="J183" s="63">
        <v>188</v>
      </c>
      <c r="K183" s="87">
        <f t="shared" si="12"/>
        <v>2</v>
      </c>
      <c r="L183" s="63">
        <v>190</v>
      </c>
      <c r="M183" s="63">
        <v>187</v>
      </c>
      <c r="N183" s="87">
        <f t="shared" si="13"/>
        <v>4</v>
      </c>
      <c r="O183" s="63">
        <v>191</v>
      </c>
      <c r="P183" s="156">
        <v>0.15</v>
      </c>
      <c r="Q183" s="144">
        <v>16</v>
      </c>
      <c r="R183" s="144"/>
      <c r="S183" s="116">
        <v>0</v>
      </c>
      <c r="T183" s="63">
        <v>0</v>
      </c>
      <c r="U183" s="63">
        <v>0</v>
      </c>
      <c r="V183" s="63">
        <v>0</v>
      </c>
      <c r="W183" s="63">
        <v>0</v>
      </c>
      <c r="X183" s="63">
        <v>0</v>
      </c>
      <c r="Y183" s="63">
        <v>0</v>
      </c>
      <c r="Z183" s="63">
        <v>0</v>
      </c>
      <c r="AA183" s="116">
        <v>0</v>
      </c>
      <c r="AB183" s="63">
        <v>0</v>
      </c>
      <c r="AC183" s="63">
        <v>0</v>
      </c>
      <c r="AD183" s="63">
        <v>0</v>
      </c>
      <c r="AE183" s="63">
        <v>104</v>
      </c>
      <c r="AF183" s="63">
        <v>47</v>
      </c>
      <c r="AG183" s="63">
        <v>523</v>
      </c>
      <c r="AH183" s="63">
        <v>2</v>
      </c>
      <c r="AI183" s="63">
        <v>34</v>
      </c>
      <c r="AJ183" s="116">
        <v>0</v>
      </c>
      <c r="AK183" s="63">
        <v>0</v>
      </c>
      <c r="AL183" s="118">
        <v>0</v>
      </c>
      <c r="AM183" s="63">
        <v>0</v>
      </c>
      <c r="AN183" s="119">
        <v>0</v>
      </c>
      <c r="AO183" s="120">
        <f t="shared" si="14"/>
        <v>64.3</v>
      </c>
      <c r="AP183" s="125">
        <f t="shared" si="10"/>
        <v>4.0187499999999998</v>
      </c>
    </row>
    <row r="184" spans="1:42" x14ac:dyDescent="0.2">
      <c r="A184" s="162" t="s">
        <v>400</v>
      </c>
      <c r="B184" s="47" t="s">
        <v>127</v>
      </c>
      <c r="C184" s="47" t="s">
        <v>187</v>
      </c>
      <c r="D184" s="47">
        <v>13</v>
      </c>
      <c r="E184" s="139"/>
      <c r="F184" s="49"/>
      <c r="G184" s="63">
        <v>178</v>
      </c>
      <c r="H184" s="87">
        <f t="shared" si="11"/>
        <v>-3</v>
      </c>
      <c r="I184" s="63">
        <v>175</v>
      </c>
      <c r="J184" s="63">
        <v>168</v>
      </c>
      <c r="K184" s="87">
        <f t="shared" si="12"/>
        <v>2</v>
      </c>
      <c r="L184" s="63">
        <v>170</v>
      </c>
      <c r="M184" s="63">
        <v>166</v>
      </c>
      <c r="N184" s="87">
        <f t="shared" si="13"/>
        <v>5</v>
      </c>
      <c r="O184" s="63">
        <v>171</v>
      </c>
      <c r="P184" s="156">
        <v>0.15</v>
      </c>
      <c r="Q184" s="144">
        <v>12</v>
      </c>
      <c r="R184" s="144"/>
      <c r="S184" s="116">
        <v>217</v>
      </c>
      <c r="T184" s="63">
        <v>147</v>
      </c>
      <c r="U184" s="63">
        <v>2208</v>
      </c>
      <c r="V184" s="63">
        <v>9</v>
      </c>
      <c r="W184" s="63">
        <v>11</v>
      </c>
      <c r="X184" s="63">
        <v>2</v>
      </c>
      <c r="Y184" s="63">
        <v>35</v>
      </c>
      <c r="Z184" s="63">
        <v>109</v>
      </c>
      <c r="AA184" s="116">
        <v>37</v>
      </c>
      <c r="AB184" s="63">
        <v>217</v>
      </c>
      <c r="AC184" s="63">
        <v>2</v>
      </c>
      <c r="AD184" s="63">
        <v>13</v>
      </c>
      <c r="AE184" s="63">
        <v>0</v>
      </c>
      <c r="AF184" s="63">
        <v>0</v>
      </c>
      <c r="AG184" s="63">
        <v>0</v>
      </c>
      <c r="AH184" s="63">
        <v>0</v>
      </c>
      <c r="AI184" s="63">
        <v>0</v>
      </c>
      <c r="AJ184" s="116">
        <v>0</v>
      </c>
      <c r="AK184" s="63">
        <v>0</v>
      </c>
      <c r="AL184" s="118">
        <v>1</v>
      </c>
      <c r="AM184" s="63">
        <v>4</v>
      </c>
      <c r="AN184" s="119">
        <v>2</v>
      </c>
      <c r="AO184" s="120">
        <f t="shared" si="14"/>
        <v>145.01999999999998</v>
      </c>
      <c r="AP184" s="125">
        <f t="shared" si="10"/>
        <v>12.084999999999999</v>
      </c>
    </row>
    <row r="185" spans="1:42" x14ac:dyDescent="0.2">
      <c r="A185" s="162" t="s">
        <v>402</v>
      </c>
      <c r="B185" s="47" t="s">
        <v>121</v>
      </c>
      <c r="C185" s="47" t="s">
        <v>193</v>
      </c>
      <c r="D185" s="47">
        <v>12</v>
      </c>
      <c r="E185" s="139"/>
      <c r="F185" s="49"/>
      <c r="G185" s="63">
        <v>191</v>
      </c>
      <c r="H185" s="87">
        <f t="shared" si="11"/>
        <v>1</v>
      </c>
      <c r="I185" s="63">
        <v>192</v>
      </c>
      <c r="J185" s="63">
        <v>172</v>
      </c>
      <c r="K185" s="87">
        <f t="shared" si="12"/>
        <v>2</v>
      </c>
      <c r="L185" s="63">
        <v>174</v>
      </c>
      <c r="M185" s="63">
        <v>162</v>
      </c>
      <c r="N185" s="87">
        <f t="shared" si="13"/>
        <v>4</v>
      </c>
      <c r="O185" s="63">
        <v>166</v>
      </c>
      <c r="P185" s="156">
        <v>0.15</v>
      </c>
      <c r="Q185" s="144" t="s">
        <v>263</v>
      </c>
      <c r="R185" s="144"/>
      <c r="S185" s="116" t="s">
        <v>263</v>
      </c>
      <c r="T185" s="63" t="s">
        <v>263</v>
      </c>
      <c r="U185" s="63" t="s">
        <v>263</v>
      </c>
      <c r="V185" s="63" t="s">
        <v>263</v>
      </c>
      <c r="W185" s="63" t="s">
        <v>263</v>
      </c>
      <c r="X185" s="63" t="s">
        <v>263</v>
      </c>
      <c r="Y185" s="63" t="s">
        <v>263</v>
      </c>
      <c r="Z185" s="63" t="s">
        <v>263</v>
      </c>
      <c r="AA185" s="116" t="s">
        <v>263</v>
      </c>
      <c r="AB185" s="63" t="s">
        <v>263</v>
      </c>
      <c r="AC185" s="63" t="s">
        <v>263</v>
      </c>
      <c r="AD185" s="63" t="s">
        <v>263</v>
      </c>
      <c r="AE185" s="63" t="s">
        <v>263</v>
      </c>
      <c r="AF185" s="63" t="s">
        <v>263</v>
      </c>
      <c r="AG185" s="63" t="s">
        <v>263</v>
      </c>
      <c r="AH185" s="63" t="s">
        <v>263</v>
      </c>
      <c r="AI185" s="63" t="s">
        <v>263</v>
      </c>
      <c r="AJ185" s="116" t="s">
        <v>263</v>
      </c>
      <c r="AK185" s="63" t="s">
        <v>263</v>
      </c>
      <c r="AL185" s="118" t="s">
        <v>263</v>
      </c>
      <c r="AM185" s="63" t="s">
        <v>263</v>
      </c>
      <c r="AN185" s="119" t="s">
        <v>263</v>
      </c>
      <c r="AO185" s="120">
        <f t="shared" si="14"/>
        <v>0</v>
      </c>
      <c r="AP185" s="125" t="str">
        <f t="shared" si="10"/>
        <v>-</v>
      </c>
    </row>
    <row r="186" spans="1:42" x14ac:dyDescent="0.2">
      <c r="A186" s="162" t="s">
        <v>404</v>
      </c>
      <c r="B186" s="47" t="s">
        <v>118</v>
      </c>
      <c r="C186" s="47" t="s">
        <v>181</v>
      </c>
      <c r="D186" s="47">
        <v>14</v>
      </c>
      <c r="E186" s="139"/>
      <c r="F186" s="49"/>
      <c r="G186" s="63">
        <v>177</v>
      </c>
      <c r="H186" s="87">
        <f t="shared" si="11"/>
        <v>-5</v>
      </c>
      <c r="I186" s="63">
        <v>172</v>
      </c>
      <c r="J186" s="63">
        <v>184</v>
      </c>
      <c r="K186" s="87">
        <f t="shared" si="12"/>
        <v>-8</v>
      </c>
      <c r="L186" s="63">
        <v>176</v>
      </c>
      <c r="M186" s="63">
        <v>190</v>
      </c>
      <c r="N186" s="87">
        <f t="shared" si="13"/>
        <v>-5</v>
      </c>
      <c r="O186" s="63">
        <v>185</v>
      </c>
      <c r="P186" s="156">
        <v>0.14000000000000001</v>
      </c>
      <c r="Q186" s="144">
        <v>1</v>
      </c>
      <c r="R186" s="144"/>
      <c r="S186" s="116">
        <v>0</v>
      </c>
      <c r="T186" s="63">
        <v>0</v>
      </c>
      <c r="U186" s="63">
        <v>0</v>
      </c>
      <c r="V186" s="63">
        <v>0</v>
      </c>
      <c r="W186" s="63">
        <v>0</v>
      </c>
      <c r="X186" s="63">
        <v>0</v>
      </c>
      <c r="Y186" s="63">
        <v>0</v>
      </c>
      <c r="Z186" s="63">
        <v>0</v>
      </c>
      <c r="AA186" s="116">
        <v>4</v>
      </c>
      <c r="AB186" s="63">
        <v>26</v>
      </c>
      <c r="AC186" s="63">
        <v>0</v>
      </c>
      <c r="AD186" s="63">
        <v>2</v>
      </c>
      <c r="AE186" s="63">
        <v>3</v>
      </c>
      <c r="AF186" s="63">
        <v>3</v>
      </c>
      <c r="AG186" s="63">
        <v>30</v>
      </c>
      <c r="AH186" s="63">
        <v>0</v>
      </c>
      <c r="AI186" s="63">
        <v>1</v>
      </c>
      <c r="AJ186" s="116">
        <v>0</v>
      </c>
      <c r="AK186" s="63">
        <v>0</v>
      </c>
      <c r="AL186" s="118">
        <v>0</v>
      </c>
      <c r="AM186" s="63">
        <v>0</v>
      </c>
      <c r="AN186" s="119">
        <v>0</v>
      </c>
      <c r="AO186" s="120">
        <f t="shared" si="14"/>
        <v>5.6</v>
      </c>
      <c r="AP186" s="125">
        <f t="shared" si="10"/>
        <v>5.6</v>
      </c>
    </row>
    <row r="187" spans="1:42" x14ac:dyDescent="0.2">
      <c r="A187" s="162" t="s">
        <v>403</v>
      </c>
      <c r="B187" s="47" t="s">
        <v>118</v>
      </c>
      <c r="C187" s="47" t="s">
        <v>187</v>
      </c>
      <c r="D187" s="47">
        <v>13</v>
      </c>
      <c r="E187" s="139"/>
      <c r="F187" s="49"/>
      <c r="G187" s="63">
        <v>189</v>
      </c>
      <c r="H187" s="87">
        <f t="shared" si="11"/>
        <v>33</v>
      </c>
      <c r="I187" s="63">
        <v>222</v>
      </c>
      <c r="J187" s="63">
        <v>193</v>
      </c>
      <c r="K187" s="87">
        <f t="shared" si="12"/>
        <v>8</v>
      </c>
      <c r="L187" s="63">
        <v>201</v>
      </c>
      <c r="M187" s="63">
        <v>196</v>
      </c>
      <c r="N187" s="87">
        <f t="shared" si="13"/>
        <v>4</v>
      </c>
      <c r="O187" s="63">
        <v>200</v>
      </c>
      <c r="P187" s="156">
        <v>0.14000000000000001</v>
      </c>
      <c r="Q187" s="144" t="s">
        <v>263</v>
      </c>
      <c r="R187" s="144"/>
      <c r="S187" s="116" t="s">
        <v>263</v>
      </c>
      <c r="T187" s="63" t="s">
        <v>263</v>
      </c>
      <c r="U187" s="63" t="s">
        <v>263</v>
      </c>
      <c r="V187" s="63" t="s">
        <v>263</v>
      </c>
      <c r="W187" s="63" t="s">
        <v>263</v>
      </c>
      <c r="X187" s="63" t="s">
        <v>263</v>
      </c>
      <c r="Y187" s="63" t="s">
        <v>263</v>
      </c>
      <c r="Z187" s="63" t="s">
        <v>263</v>
      </c>
      <c r="AA187" s="116" t="s">
        <v>263</v>
      </c>
      <c r="AB187" s="63" t="s">
        <v>263</v>
      </c>
      <c r="AC187" s="63" t="s">
        <v>263</v>
      </c>
      <c r="AD187" s="63" t="s">
        <v>263</v>
      </c>
      <c r="AE187" s="63" t="s">
        <v>263</v>
      </c>
      <c r="AF187" s="63" t="s">
        <v>263</v>
      </c>
      <c r="AG187" s="63" t="s">
        <v>263</v>
      </c>
      <c r="AH187" s="63" t="s">
        <v>263</v>
      </c>
      <c r="AI187" s="63" t="s">
        <v>263</v>
      </c>
      <c r="AJ187" s="116" t="s">
        <v>263</v>
      </c>
      <c r="AK187" s="63" t="s">
        <v>263</v>
      </c>
      <c r="AL187" s="118" t="s">
        <v>263</v>
      </c>
      <c r="AM187" s="63" t="s">
        <v>263</v>
      </c>
      <c r="AN187" s="119" t="s">
        <v>263</v>
      </c>
      <c r="AO187" s="120">
        <f t="shared" si="14"/>
        <v>0</v>
      </c>
      <c r="AP187" s="125" t="str">
        <f t="shared" si="10"/>
        <v>-</v>
      </c>
    </row>
    <row r="188" spans="1:42" x14ac:dyDescent="0.2">
      <c r="A188" s="162" t="s">
        <v>137</v>
      </c>
      <c r="B188" s="47" t="s">
        <v>121</v>
      </c>
      <c r="C188" s="47" t="s">
        <v>15</v>
      </c>
      <c r="D188" s="47">
        <v>13</v>
      </c>
      <c r="E188" s="139"/>
      <c r="F188" s="49"/>
      <c r="G188" s="63">
        <v>253</v>
      </c>
      <c r="H188" s="87">
        <f t="shared" si="11"/>
        <v>-7</v>
      </c>
      <c r="I188" s="63">
        <v>246</v>
      </c>
      <c r="J188" s="63">
        <v>195</v>
      </c>
      <c r="K188" s="87">
        <f t="shared" si="12"/>
        <v>3</v>
      </c>
      <c r="L188" s="63">
        <v>198</v>
      </c>
      <c r="M188" s="63">
        <v>195</v>
      </c>
      <c r="N188" s="87">
        <f t="shared" si="13"/>
        <v>2</v>
      </c>
      <c r="O188" s="63">
        <v>197</v>
      </c>
      <c r="P188" s="156">
        <v>0.14000000000000001</v>
      </c>
      <c r="Q188" s="144">
        <v>10</v>
      </c>
      <c r="R188" s="144"/>
      <c r="S188" s="116">
        <v>0</v>
      </c>
      <c r="T188" s="63">
        <v>1</v>
      </c>
      <c r="U188" s="63">
        <v>0</v>
      </c>
      <c r="V188" s="63">
        <v>0</v>
      </c>
      <c r="W188" s="63">
        <v>0</v>
      </c>
      <c r="X188" s="63">
        <v>0</v>
      </c>
      <c r="Y188" s="63">
        <v>0</v>
      </c>
      <c r="Z188" s="63">
        <v>0</v>
      </c>
      <c r="AA188" s="116">
        <v>0</v>
      </c>
      <c r="AB188" s="63">
        <v>0</v>
      </c>
      <c r="AC188" s="63">
        <v>0</v>
      </c>
      <c r="AD188" s="63">
        <v>0</v>
      </c>
      <c r="AE188" s="63">
        <v>48</v>
      </c>
      <c r="AF188" s="63">
        <v>38</v>
      </c>
      <c r="AG188" s="63">
        <v>441</v>
      </c>
      <c r="AH188" s="63">
        <v>3</v>
      </c>
      <c r="AI188" s="63">
        <v>20</v>
      </c>
      <c r="AJ188" s="116">
        <v>0</v>
      </c>
      <c r="AK188" s="63">
        <v>0</v>
      </c>
      <c r="AL188" s="118">
        <v>0</v>
      </c>
      <c r="AM188" s="63">
        <v>0</v>
      </c>
      <c r="AN188" s="119">
        <v>0</v>
      </c>
      <c r="AO188" s="120">
        <f t="shared" si="14"/>
        <v>62.1</v>
      </c>
      <c r="AP188" s="125">
        <f t="shared" si="10"/>
        <v>6.21</v>
      </c>
    </row>
    <row r="189" spans="1:42" x14ac:dyDescent="0.2">
      <c r="A189" s="162" t="s">
        <v>406</v>
      </c>
      <c r="B189" s="47" t="s">
        <v>118</v>
      </c>
      <c r="C189" s="47" t="s">
        <v>112</v>
      </c>
      <c r="D189" s="47">
        <v>11</v>
      </c>
      <c r="E189" s="139" t="s">
        <v>505</v>
      </c>
      <c r="F189" s="49"/>
      <c r="G189" s="63">
        <v>300</v>
      </c>
      <c r="H189" s="87">
        <f t="shared" si="11"/>
        <v>0</v>
      </c>
      <c r="I189" s="63">
        <v>300</v>
      </c>
      <c r="J189" s="63">
        <v>500</v>
      </c>
      <c r="K189" s="87">
        <f t="shared" si="12"/>
        <v>0</v>
      </c>
      <c r="L189" s="63">
        <v>500</v>
      </c>
      <c r="M189" s="63">
        <v>500</v>
      </c>
      <c r="N189" s="87">
        <f t="shared" si="13"/>
        <v>0</v>
      </c>
      <c r="O189" s="63">
        <v>500</v>
      </c>
      <c r="P189" s="156">
        <v>0.13</v>
      </c>
      <c r="Q189" s="144">
        <v>13</v>
      </c>
      <c r="R189" s="144"/>
      <c r="S189" s="116">
        <v>0</v>
      </c>
      <c r="T189" s="63">
        <v>0</v>
      </c>
      <c r="U189" s="63">
        <v>0</v>
      </c>
      <c r="V189" s="63">
        <v>0</v>
      </c>
      <c r="W189" s="63">
        <v>0</v>
      </c>
      <c r="X189" s="63">
        <v>0</v>
      </c>
      <c r="Y189" s="63">
        <v>0</v>
      </c>
      <c r="Z189" s="63">
        <v>0</v>
      </c>
      <c r="AA189" s="116">
        <v>145</v>
      </c>
      <c r="AB189" s="63">
        <v>625</v>
      </c>
      <c r="AC189" s="63">
        <v>2</v>
      </c>
      <c r="AD189" s="63">
        <v>26</v>
      </c>
      <c r="AE189" s="63">
        <v>14</v>
      </c>
      <c r="AF189" s="63">
        <v>11</v>
      </c>
      <c r="AG189" s="63">
        <v>123</v>
      </c>
      <c r="AH189" s="63">
        <v>1</v>
      </c>
      <c r="AI189" s="63">
        <v>4</v>
      </c>
      <c r="AJ189" s="116">
        <v>0</v>
      </c>
      <c r="AK189" s="63">
        <v>0</v>
      </c>
      <c r="AL189" s="118">
        <v>0</v>
      </c>
      <c r="AM189" s="63">
        <v>1</v>
      </c>
      <c r="AN189" s="119">
        <v>1</v>
      </c>
      <c r="AO189" s="120">
        <f t="shared" si="14"/>
        <v>90.8</v>
      </c>
      <c r="AP189" s="125">
        <f t="shared" si="10"/>
        <v>6.9846153846153847</v>
      </c>
    </row>
    <row r="190" spans="1:42" x14ac:dyDescent="0.2">
      <c r="A190" s="162" t="s">
        <v>405</v>
      </c>
      <c r="B190" s="47" t="s">
        <v>121</v>
      </c>
      <c r="C190" s="47" t="s">
        <v>187</v>
      </c>
      <c r="D190" s="47">
        <v>13</v>
      </c>
      <c r="E190" s="139"/>
      <c r="F190" s="49"/>
      <c r="G190" s="63">
        <v>183</v>
      </c>
      <c r="H190" s="87">
        <f t="shared" si="11"/>
        <v>27</v>
      </c>
      <c r="I190" s="63">
        <v>210</v>
      </c>
      <c r="J190" s="63">
        <v>178</v>
      </c>
      <c r="K190" s="87">
        <f t="shared" si="12"/>
        <v>9</v>
      </c>
      <c r="L190" s="63">
        <v>187</v>
      </c>
      <c r="M190" s="63">
        <v>174</v>
      </c>
      <c r="N190" s="87">
        <f t="shared" si="13"/>
        <v>5</v>
      </c>
      <c r="O190" s="63">
        <v>179</v>
      </c>
      <c r="P190" s="156">
        <v>0.13</v>
      </c>
      <c r="Q190" s="144" t="s">
        <v>263</v>
      </c>
      <c r="R190" s="144"/>
      <c r="S190" s="116" t="s">
        <v>263</v>
      </c>
      <c r="T190" s="63" t="s">
        <v>263</v>
      </c>
      <c r="U190" s="63" t="s">
        <v>263</v>
      </c>
      <c r="V190" s="63" t="s">
        <v>263</v>
      </c>
      <c r="W190" s="63" t="s">
        <v>263</v>
      </c>
      <c r="X190" s="63" t="s">
        <v>263</v>
      </c>
      <c r="Y190" s="63" t="s">
        <v>263</v>
      </c>
      <c r="Z190" s="63" t="s">
        <v>263</v>
      </c>
      <c r="AA190" s="116" t="s">
        <v>263</v>
      </c>
      <c r="AB190" s="63" t="s">
        <v>263</v>
      </c>
      <c r="AC190" s="63" t="s">
        <v>263</v>
      </c>
      <c r="AD190" s="63" t="s">
        <v>263</v>
      </c>
      <c r="AE190" s="63" t="s">
        <v>263</v>
      </c>
      <c r="AF190" s="63" t="s">
        <v>263</v>
      </c>
      <c r="AG190" s="63" t="s">
        <v>263</v>
      </c>
      <c r="AH190" s="63" t="s">
        <v>263</v>
      </c>
      <c r="AI190" s="63" t="s">
        <v>263</v>
      </c>
      <c r="AJ190" s="116" t="s">
        <v>263</v>
      </c>
      <c r="AK190" s="63" t="s">
        <v>263</v>
      </c>
      <c r="AL190" s="118" t="s">
        <v>263</v>
      </c>
      <c r="AM190" s="63" t="s">
        <v>263</v>
      </c>
      <c r="AN190" s="119" t="s">
        <v>263</v>
      </c>
      <c r="AO190" s="120">
        <f t="shared" si="14"/>
        <v>0</v>
      </c>
      <c r="AP190" s="125" t="str">
        <f t="shared" si="10"/>
        <v>-</v>
      </c>
    </row>
    <row r="191" spans="1:42" x14ac:dyDescent="0.2">
      <c r="A191" s="162" t="s">
        <v>135</v>
      </c>
      <c r="B191" s="47" t="s">
        <v>127</v>
      </c>
      <c r="C191" s="47" t="s">
        <v>268</v>
      </c>
      <c r="D191" s="47">
        <v>14</v>
      </c>
      <c r="E191" s="139"/>
      <c r="F191" s="49"/>
      <c r="G191" s="63">
        <v>300</v>
      </c>
      <c r="H191" s="87">
        <f t="shared" si="11"/>
        <v>-6</v>
      </c>
      <c r="I191" s="63">
        <v>294</v>
      </c>
      <c r="J191" s="63">
        <v>257</v>
      </c>
      <c r="K191" s="87">
        <f t="shared" si="12"/>
        <v>243</v>
      </c>
      <c r="L191" s="63">
        <v>500</v>
      </c>
      <c r="M191" s="63">
        <v>260</v>
      </c>
      <c r="N191" s="87">
        <f t="shared" si="13"/>
        <v>240</v>
      </c>
      <c r="O191" s="63">
        <v>500</v>
      </c>
      <c r="P191" s="156">
        <v>0.12</v>
      </c>
      <c r="Q191" s="144">
        <v>15</v>
      </c>
      <c r="R191" s="144"/>
      <c r="S191" s="116">
        <v>242</v>
      </c>
      <c r="T191" s="63">
        <v>126</v>
      </c>
      <c r="U191" s="63">
        <v>2657</v>
      </c>
      <c r="V191" s="63">
        <v>8</v>
      </c>
      <c r="W191" s="63">
        <v>10</v>
      </c>
      <c r="X191" s="63">
        <v>1</v>
      </c>
      <c r="Y191" s="63">
        <v>31</v>
      </c>
      <c r="Z191" s="63">
        <v>133</v>
      </c>
      <c r="AA191" s="116">
        <v>137</v>
      </c>
      <c r="AB191" s="63">
        <v>592</v>
      </c>
      <c r="AC191" s="63">
        <v>12</v>
      </c>
      <c r="AD191" s="63">
        <v>55</v>
      </c>
      <c r="AE191" s="63">
        <v>2</v>
      </c>
      <c r="AF191" s="63">
        <v>2</v>
      </c>
      <c r="AG191" s="63">
        <v>35</v>
      </c>
      <c r="AH191" s="63">
        <v>1</v>
      </c>
      <c r="AI191" s="63">
        <v>2</v>
      </c>
      <c r="AJ191" s="116">
        <v>0</v>
      </c>
      <c r="AK191" s="63">
        <v>0</v>
      </c>
      <c r="AL191" s="118">
        <v>1</v>
      </c>
      <c r="AM191" s="63">
        <v>6</v>
      </c>
      <c r="AN191" s="119">
        <v>1</v>
      </c>
      <c r="AO191" s="120">
        <f t="shared" si="14"/>
        <v>268.98</v>
      </c>
      <c r="AP191" s="125">
        <f t="shared" si="10"/>
        <v>17.932000000000002</v>
      </c>
    </row>
    <row r="192" spans="1:42" x14ac:dyDescent="0.2">
      <c r="A192" s="162" t="s">
        <v>409</v>
      </c>
      <c r="B192" s="47" t="s">
        <v>118</v>
      </c>
      <c r="C192" s="47" t="s">
        <v>199</v>
      </c>
      <c r="D192" s="47">
        <v>10</v>
      </c>
      <c r="E192" s="139"/>
      <c r="F192" s="49"/>
      <c r="G192" s="63">
        <v>223</v>
      </c>
      <c r="H192" s="87">
        <f t="shared" si="11"/>
        <v>4</v>
      </c>
      <c r="I192" s="63">
        <v>227</v>
      </c>
      <c r="J192" s="63">
        <v>197</v>
      </c>
      <c r="K192" s="87">
        <f t="shared" si="12"/>
        <v>8</v>
      </c>
      <c r="L192" s="63">
        <v>205</v>
      </c>
      <c r="M192" s="63">
        <v>198</v>
      </c>
      <c r="N192" s="87">
        <f t="shared" si="13"/>
        <v>7</v>
      </c>
      <c r="O192" s="63">
        <v>205</v>
      </c>
      <c r="P192" s="156">
        <v>0.12</v>
      </c>
      <c r="Q192" s="144">
        <v>11</v>
      </c>
      <c r="R192" s="144"/>
      <c r="S192" s="116">
        <v>0</v>
      </c>
      <c r="T192" s="63">
        <v>0</v>
      </c>
      <c r="U192" s="63">
        <v>0</v>
      </c>
      <c r="V192" s="63">
        <v>0</v>
      </c>
      <c r="W192" s="63">
        <v>0</v>
      </c>
      <c r="X192" s="63">
        <v>0</v>
      </c>
      <c r="Y192" s="63">
        <v>0</v>
      </c>
      <c r="Z192" s="63">
        <v>0</v>
      </c>
      <c r="AA192" s="116">
        <v>72</v>
      </c>
      <c r="AB192" s="63">
        <v>299</v>
      </c>
      <c r="AC192" s="63">
        <v>2</v>
      </c>
      <c r="AD192" s="63">
        <v>14</v>
      </c>
      <c r="AE192" s="63">
        <v>8</v>
      </c>
      <c r="AF192" s="63">
        <v>6</v>
      </c>
      <c r="AG192" s="63">
        <v>50</v>
      </c>
      <c r="AH192" s="63">
        <v>0</v>
      </c>
      <c r="AI192" s="63">
        <v>2</v>
      </c>
      <c r="AJ192" s="116">
        <v>0</v>
      </c>
      <c r="AK192" s="63">
        <v>0</v>
      </c>
      <c r="AL192" s="118">
        <v>0</v>
      </c>
      <c r="AM192" s="63">
        <v>0</v>
      </c>
      <c r="AN192" s="119">
        <v>0</v>
      </c>
      <c r="AO192" s="120">
        <f t="shared" si="14"/>
        <v>46.9</v>
      </c>
      <c r="AP192" s="125">
        <f t="shared" si="10"/>
        <v>4.2636363636363637</v>
      </c>
    </row>
    <row r="193" spans="1:42" x14ac:dyDescent="0.2">
      <c r="A193" s="162" t="s">
        <v>367</v>
      </c>
      <c r="B193" s="47" t="s">
        <v>118</v>
      </c>
      <c r="C193" s="47" t="s">
        <v>198</v>
      </c>
      <c r="D193" s="47">
        <v>14</v>
      </c>
      <c r="E193" s="139"/>
      <c r="F193" s="49"/>
      <c r="G193" s="63">
        <v>155</v>
      </c>
      <c r="H193" s="87">
        <f t="shared" si="11"/>
        <v>-10</v>
      </c>
      <c r="I193" s="63">
        <v>145</v>
      </c>
      <c r="J193" s="63">
        <v>176</v>
      </c>
      <c r="K193" s="87">
        <f t="shared" si="12"/>
        <v>4</v>
      </c>
      <c r="L193" s="63">
        <v>180</v>
      </c>
      <c r="M193" s="63">
        <v>185</v>
      </c>
      <c r="N193" s="87">
        <f t="shared" si="13"/>
        <v>4</v>
      </c>
      <c r="O193" s="63">
        <v>189</v>
      </c>
      <c r="P193" s="156">
        <v>0.12</v>
      </c>
      <c r="Q193" s="144">
        <v>16</v>
      </c>
      <c r="R193" s="144"/>
      <c r="S193" s="116">
        <v>0</v>
      </c>
      <c r="T193" s="63">
        <v>0</v>
      </c>
      <c r="U193" s="63">
        <v>0</v>
      </c>
      <c r="V193" s="63">
        <v>0</v>
      </c>
      <c r="W193" s="63">
        <v>0</v>
      </c>
      <c r="X193" s="63">
        <v>0</v>
      </c>
      <c r="Y193" s="63">
        <v>0</v>
      </c>
      <c r="Z193" s="63">
        <v>0</v>
      </c>
      <c r="AA193" s="116">
        <v>101</v>
      </c>
      <c r="AB193" s="63">
        <v>419</v>
      </c>
      <c r="AC193" s="63">
        <v>5</v>
      </c>
      <c r="AD193" s="63">
        <v>28</v>
      </c>
      <c r="AE193" s="63">
        <v>33</v>
      </c>
      <c r="AF193" s="63">
        <v>23</v>
      </c>
      <c r="AG193" s="63">
        <v>162</v>
      </c>
      <c r="AH193" s="63">
        <v>0</v>
      </c>
      <c r="AI193" s="63">
        <v>9</v>
      </c>
      <c r="AJ193" s="116">
        <v>0</v>
      </c>
      <c r="AK193" s="63">
        <v>0</v>
      </c>
      <c r="AL193" s="118">
        <v>0</v>
      </c>
      <c r="AM193" s="63">
        <v>1</v>
      </c>
      <c r="AN193" s="119">
        <v>1</v>
      </c>
      <c r="AO193" s="120">
        <f t="shared" si="14"/>
        <v>86.100000000000009</v>
      </c>
      <c r="AP193" s="125">
        <f t="shared" si="10"/>
        <v>5.3812500000000005</v>
      </c>
    </row>
    <row r="194" spans="1:42" x14ac:dyDescent="0.2">
      <c r="A194" s="162" t="s">
        <v>144</v>
      </c>
      <c r="B194" s="47" t="s">
        <v>121</v>
      </c>
      <c r="C194" s="47" t="s">
        <v>14</v>
      </c>
      <c r="D194" s="47">
        <v>6</v>
      </c>
      <c r="E194" s="139" t="s">
        <v>499</v>
      </c>
      <c r="F194" s="49"/>
      <c r="G194" s="63">
        <v>199</v>
      </c>
      <c r="H194" s="87">
        <f t="shared" si="11"/>
        <v>-2</v>
      </c>
      <c r="I194" s="63">
        <v>197</v>
      </c>
      <c r="J194" s="63">
        <v>164</v>
      </c>
      <c r="K194" s="87">
        <f t="shared" si="12"/>
        <v>4</v>
      </c>
      <c r="L194" s="63">
        <v>168</v>
      </c>
      <c r="M194" s="63">
        <v>172</v>
      </c>
      <c r="N194" s="87">
        <f t="shared" si="13"/>
        <v>1</v>
      </c>
      <c r="O194" s="63">
        <v>173</v>
      </c>
      <c r="P194" s="156">
        <v>0.12</v>
      </c>
      <c r="Q194" s="144">
        <v>14</v>
      </c>
      <c r="R194" s="144"/>
      <c r="S194" s="116">
        <v>0</v>
      </c>
      <c r="T194" s="63">
        <v>0</v>
      </c>
      <c r="U194" s="63">
        <v>0</v>
      </c>
      <c r="V194" s="63">
        <v>0</v>
      </c>
      <c r="W194" s="63">
        <v>0</v>
      </c>
      <c r="X194" s="63">
        <v>0</v>
      </c>
      <c r="Y194" s="63">
        <v>0</v>
      </c>
      <c r="Z194" s="63">
        <v>0</v>
      </c>
      <c r="AA194" s="116">
        <v>1</v>
      </c>
      <c r="AB194" s="63">
        <v>3</v>
      </c>
      <c r="AC194" s="63">
        <v>0</v>
      </c>
      <c r="AD194" s="63">
        <v>0</v>
      </c>
      <c r="AE194" s="63">
        <v>50</v>
      </c>
      <c r="AF194" s="63">
        <v>34</v>
      </c>
      <c r="AG194" s="63">
        <v>448</v>
      </c>
      <c r="AH194" s="63">
        <v>4</v>
      </c>
      <c r="AI194" s="63">
        <v>22</v>
      </c>
      <c r="AJ194" s="116">
        <v>0</v>
      </c>
      <c r="AK194" s="63">
        <v>0</v>
      </c>
      <c r="AL194" s="118">
        <v>0</v>
      </c>
      <c r="AM194" s="63">
        <v>1</v>
      </c>
      <c r="AN194" s="119">
        <v>0</v>
      </c>
      <c r="AO194" s="120">
        <f t="shared" si="14"/>
        <v>69.099999999999994</v>
      </c>
      <c r="AP194" s="125">
        <f t="shared" si="10"/>
        <v>4.9357142857142851</v>
      </c>
    </row>
    <row r="195" spans="1:42" x14ac:dyDescent="0.2">
      <c r="A195" s="162" t="s">
        <v>408</v>
      </c>
      <c r="B195" s="47" t="s">
        <v>118</v>
      </c>
      <c r="C195" s="47" t="s">
        <v>191</v>
      </c>
      <c r="D195" s="47">
        <v>7</v>
      </c>
      <c r="E195" s="139"/>
      <c r="F195" s="49"/>
      <c r="G195" s="63">
        <v>152</v>
      </c>
      <c r="H195" s="87">
        <f t="shared" si="11"/>
        <v>4</v>
      </c>
      <c r="I195" s="63">
        <v>156</v>
      </c>
      <c r="J195" s="63">
        <v>175</v>
      </c>
      <c r="K195" s="87">
        <f t="shared" si="12"/>
        <v>8</v>
      </c>
      <c r="L195" s="63">
        <v>183</v>
      </c>
      <c r="M195" s="63">
        <v>184</v>
      </c>
      <c r="N195" s="87">
        <f t="shared" si="13"/>
        <v>3</v>
      </c>
      <c r="O195" s="63">
        <v>187</v>
      </c>
      <c r="P195" s="73">
        <v>0.11</v>
      </c>
      <c r="Q195" s="144">
        <v>10</v>
      </c>
      <c r="R195" s="144"/>
      <c r="S195" s="116">
        <v>0</v>
      </c>
      <c r="T195" s="63">
        <v>0</v>
      </c>
      <c r="U195" s="63">
        <v>0</v>
      </c>
      <c r="V195" s="63">
        <v>0</v>
      </c>
      <c r="W195" s="63">
        <v>0</v>
      </c>
      <c r="X195" s="63">
        <v>0</v>
      </c>
      <c r="Y195" s="63">
        <v>0</v>
      </c>
      <c r="Z195" s="63">
        <v>0</v>
      </c>
      <c r="AA195" s="116">
        <v>81</v>
      </c>
      <c r="AB195" s="63">
        <v>356</v>
      </c>
      <c r="AC195" s="63">
        <v>4</v>
      </c>
      <c r="AD195" s="63">
        <v>20</v>
      </c>
      <c r="AE195" s="63">
        <v>20</v>
      </c>
      <c r="AF195" s="63">
        <v>16</v>
      </c>
      <c r="AG195" s="63">
        <v>93</v>
      </c>
      <c r="AH195" s="63">
        <v>0</v>
      </c>
      <c r="AI195" s="63">
        <v>4</v>
      </c>
      <c r="AJ195" s="116">
        <v>0</v>
      </c>
      <c r="AK195" s="63">
        <v>0</v>
      </c>
      <c r="AL195" s="118">
        <v>0</v>
      </c>
      <c r="AM195" s="63">
        <v>1</v>
      </c>
      <c r="AN195" s="119">
        <v>0</v>
      </c>
      <c r="AO195" s="120">
        <f t="shared" si="14"/>
        <v>68.900000000000006</v>
      </c>
      <c r="AP195" s="125">
        <f t="shared" si="10"/>
        <v>6.8900000000000006</v>
      </c>
    </row>
    <row r="196" spans="1:42" x14ac:dyDescent="0.2">
      <c r="A196" s="162" t="s">
        <v>407</v>
      </c>
      <c r="B196" s="47" t="s">
        <v>121</v>
      </c>
      <c r="C196" s="47" t="s">
        <v>185</v>
      </c>
      <c r="D196" s="47">
        <v>9</v>
      </c>
      <c r="E196" s="139"/>
      <c r="F196" s="49"/>
      <c r="G196" s="63">
        <v>230</v>
      </c>
      <c r="H196" s="87">
        <f t="shared" si="11"/>
        <v>-2</v>
      </c>
      <c r="I196" s="63">
        <v>228</v>
      </c>
      <c r="J196" s="63">
        <v>189</v>
      </c>
      <c r="K196" s="87">
        <f t="shared" si="12"/>
        <v>11</v>
      </c>
      <c r="L196" s="63">
        <v>200</v>
      </c>
      <c r="M196" s="63">
        <v>180</v>
      </c>
      <c r="N196" s="87">
        <f t="shared" si="13"/>
        <v>10</v>
      </c>
      <c r="O196" s="63">
        <v>190</v>
      </c>
      <c r="P196" s="156">
        <v>0.11</v>
      </c>
      <c r="Q196" s="144" t="s">
        <v>263</v>
      </c>
      <c r="R196" s="144"/>
      <c r="S196" s="116" t="s">
        <v>263</v>
      </c>
      <c r="T196" s="63" t="s">
        <v>263</v>
      </c>
      <c r="U196" s="63" t="s">
        <v>263</v>
      </c>
      <c r="V196" s="63" t="s">
        <v>263</v>
      </c>
      <c r="W196" s="63" t="s">
        <v>263</v>
      </c>
      <c r="X196" s="63" t="s">
        <v>263</v>
      </c>
      <c r="Y196" s="63" t="s">
        <v>263</v>
      </c>
      <c r="Z196" s="63" t="s">
        <v>263</v>
      </c>
      <c r="AA196" s="116" t="s">
        <v>263</v>
      </c>
      <c r="AB196" s="63" t="s">
        <v>263</v>
      </c>
      <c r="AC196" s="63" t="s">
        <v>263</v>
      </c>
      <c r="AD196" s="63" t="s">
        <v>263</v>
      </c>
      <c r="AE196" s="63" t="s">
        <v>263</v>
      </c>
      <c r="AF196" s="63" t="s">
        <v>263</v>
      </c>
      <c r="AG196" s="63" t="s">
        <v>263</v>
      </c>
      <c r="AH196" s="63" t="s">
        <v>263</v>
      </c>
      <c r="AI196" s="63" t="s">
        <v>263</v>
      </c>
      <c r="AJ196" s="116" t="s">
        <v>263</v>
      </c>
      <c r="AK196" s="63" t="s">
        <v>263</v>
      </c>
      <c r="AL196" s="118" t="s">
        <v>263</v>
      </c>
      <c r="AM196" s="63" t="s">
        <v>263</v>
      </c>
      <c r="AN196" s="119" t="s">
        <v>263</v>
      </c>
      <c r="AO196" s="120">
        <f t="shared" si="14"/>
        <v>0</v>
      </c>
      <c r="AP196" s="125" t="str">
        <f t="shared" si="10"/>
        <v>-</v>
      </c>
    </row>
    <row r="197" spans="1:42" x14ac:dyDescent="0.2">
      <c r="A197" s="162" t="s">
        <v>411</v>
      </c>
      <c r="B197" s="47" t="s">
        <v>129</v>
      </c>
      <c r="C197" s="47" t="s">
        <v>195</v>
      </c>
      <c r="D197" s="47">
        <v>7</v>
      </c>
      <c r="E197" s="139"/>
      <c r="F197" s="49"/>
      <c r="G197" s="63">
        <v>272</v>
      </c>
      <c r="H197" s="87">
        <f t="shared" si="11"/>
        <v>-51</v>
      </c>
      <c r="I197" s="63">
        <v>221</v>
      </c>
      <c r="J197" s="63">
        <v>179</v>
      </c>
      <c r="K197" s="87">
        <f t="shared" si="12"/>
        <v>0</v>
      </c>
      <c r="L197" s="63">
        <v>179</v>
      </c>
      <c r="M197" s="63">
        <v>179</v>
      </c>
      <c r="N197" s="87">
        <f t="shared" si="13"/>
        <v>-2</v>
      </c>
      <c r="O197" s="63">
        <v>177</v>
      </c>
      <c r="P197" s="156">
        <v>0.11</v>
      </c>
      <c r="Q197" s="144">
        <v>15</v>
      </c>
      <c r="R197" s="144"/>
      <c r="S197" s="116">
        <v>0</v>
      </c>
      <c r="T197" s="63">
        <v>0</v>
      </c>
      <c r="U197" s="63">
        <v>0</v>
      </c>
      <c r="V197" s="63">
        <v>0</v>
      </c>
      <c r="W197" s="63">
        <v>0</v>
      </c>
      <c r="X197" s="63">
        <v>0</v>
      </c>
      <c r="Y197" s="63">
        <v>0</v>
      </c>
      <c r="Z197" s="63">
        <v>0</v>
      </c>
      <c r="AA197" s="116">
        <v>0</v>
      </c>
      <c r="AB197" s="63">
        <v>0</v>
      </c>
      <c r="AC197" s="63">
        <v>0</v>
      </c>
      <c r="AD197" s="63">
        <v>0</v>
      </c>
      <c r="AE197" s="63">
        <v>91</v>
      </c>
      <c r="AF197" s="63">
        <v>56</v>
      </c>
      <c r="AG197" s="63">
        <v>558</v>
      </c>
      <c r="AH197" s="63">
        <v>5</v>
      </c>
      <c r="AI197" s="63">
        <v>30</v>
      </c>
      <c r="AJ197" s="116">
        <v>0</v>
      </c>
      <c r="AK197" s="63">
        <v>0</v>
      </c>
      <c r="AL197" s="118">
        <v>1</v>
      </c>
      <c r="AM197" s="63">
        <v>1</v>
      </c>
      <c r="AN197" s="119">
        <v>1</v>
      </c>
      <c r="AO197" s="120">
        <f t="shared" si="14"/>
        <v>85.8</v>
      </c>
      <c r="AP197" s="125">
        <f t="shared" ref="AP197:AP260" si="15">IFERROR($AO197/$Q197,"-")</f>
        <v>5.72</v>
      </c>
    </row>
    <row r="198" spans="1:42" x14ac:dyDescent="0.2">
      <c r="A198" s="162" t="s">
        <v>132</v>
      </c>
      <c r="B198" s="47" t="s">
        <v>127</v>
      </c>
      <c r="C198" s="47" t="s">
        <v>14</v>
      </c>
      <c r="D198" s="47">
        <v>6</v>
      </c>
      <c r="E198" s="139"/>
      <c r="F198" s="49"/>
      <c r="G198" s="63">
        <v>242</v>
      </c>
      <c r="H198" s="87">
        <f t="shared" ref="H198:H261" si="16">I198-G198</f>
        <v>-42</v>
      </c>
      <c r="I198" s="63">
        <v>200</v>
      </c>
      <c r="J198" s="63">
        <v>224</v>
      </c>
      <c r="K198" s="87">
        <f t="shared" ref="K198:K261" si="17">L198-J198</f>
        <v>8</v>
      </c>
      <c r="L198" s="63">
        <v>232</v>
      </c>
      <c r="M198" s="63">
        <v>224</v>
      </c>
      <c r="N198" s="87">
        <f t="shared" ref="N198:N261" si="18">O198-M198</f>
        <v>9</v>
      </c>
      <c r="O198" s="63">
        <v>233</v>
      </c>
      <c r="P198" s="156">
        <v>0.1</v>
      </c>
      <c r="Q198" s="144">
        <v>16</v>
      </c>
      <c r="R198" s="144"/>
      <c r="S198" s="116">
        <v>88</v>
      </c>
      <c r="T198" s="63">
        <v>33</v>
      </c>
      <c r="U198" s="63">
        <v>928</v>
      </c>
      <c r="V198" s="63">
        <v>4</v>
      </c>
      <c r="W198" s="63">
        <v>2</v>
      </c>
      <c r="X198" s="63">
        <v>0</v>
      </c>
      <c r="Y198" s="63">
        <v>14</v>
      </c>
      <c r="Z198" s="63">
        <v>45</v>
      </c>
      <c r="AA198" s="116">
        <v>87</v>
      </c>
      <c r="AB198" s="63">
        <v>457</v>
      </c>
      <c r="AC198" s="63">
        <v>8</v>
      </c>
      <c r="AD198" s="63">
        <v>34</v>
      </c>
      <c r="AE198" s="63">
        <v>12</v>
      </c>
      <c r="AF198" s="63">
        <v>8</v>
      </c>
      <c r="AG198" s="63">
        <v>98</v>
      </c>
      <c r="AH198" s="63">
        <v>1</v>
      </c>
      <c r="AI198" s="63">
        <v>4</v>
      </c>
      <c r="AJ198" s="116">
        <v>0</v>
      </c>
      <c r="AK198" s="63">
        <v>0</v>
      </c>
      <c r="AL198" s="118">
        <v>0</v>
      </c>
      <c r="AM198" s="63">
        <v>10</v>
      </c>
      <c r="AN198" s="119">
        <v>5</v>
      </c>
      <c r="AO198" s="120">
        <f t="shared" ref="AO198:AO261" si="19">IFERROR($S198*$S$2+$T198*$T$2+IF($U$2=0,0,$U198/$U$2)+$V198*$V$2+$W198*$W$2+$X198*$X$2+$Y198*$Y$2+$AA198*$AA$2+IF($AB$2=0,0,$AB198/$AB$2)+$AC$2*$AC198+$AF198*$AF$2+IF($AG$2=0,0,$AG198/$AG$2)+$AH198*$AH$2+IF($AJ$2=0,0,$AJ198/$AJ$2)+$AK198*$AK$2+$AL198*$AL$2+$AM198*$AM$2+$AN198*$AN$2,0)</f>
        <v>150.62</v>
      </c>
      <c r="AP198" s="125">
        <f t="shared" si="15"/>
        <v>9.4137500000000003</v>
      </c>
    </row>
    <row r="199" spans="1:42" x14ac:dyDescent="0.2">
      <c r="A199" s="162" t="s">
        <v>413</v>
      </c>
      <c r="B199" s="47" t="s">
        <v>121</v>
      </c>
      <c r="C199" s="47" t="s">
        <v>192</v>
      </c>
      <c r="D199" s="47">
        <v>8</v>
      </c>
      <c r="E199" s="139"/>
      <c r="F199" s="49"/>
      <c r="G199" s="63">
        <v>254</v>
      </c>
      <c r="H199" s="87">
        <f t="shared" si="16"/>
        <v>-12</v>
      </c>
      <c r="I199" s="63">
        <v>242</v>
      </c>
      <c r="J199" s="63">
        <v>205</v>
      </c>
      <c r="K199" s="87">
        <f t="shared" si="17"/>
        <v>-2</v>
      </c>
      <c r="L199" s="63">
        <v>203</v>
      </c>
      <c r="M199" s="63">
        <v>201</v>
      </c>
      <c r="N199" s="87">
        <f t="shared" si="18"/>
        <v>2</v>
      </c>
      <c r="O199" s="63">
        <v>203</v>
      </c>
      <c r="P199" s="156">
        <v>0.1</v>
      </c>
      <c r="Q199" s="144">
        <v>10</v>
      </c>
      <c r="R199" s="144"/>
      <c r="S199" s="116">
        <v>0</v>
      </c>
      <c r="T199" s="63">
        <v>1</v>
      </c>
      <c r="U199" s="63">
        <v>0</v>
      </c>
      <c r="V199" s="63">
        <v>0</v>
      </c>
      <c r="W199" s="63">
        <v>1</v>
      </c>
      <c r="X199" s="63">
        <v>0</v>
      </c>
      <c r="Y199" s="63">
        <v>0</v>
      </c>
      <c r="Z199" s="63">
        <v>0</v>
      </c>
      <c r="AA199" s="116">
        <v>1</v>
      </c>
      <c r="AB199" s="63">
        <v>3</v>
      </c>
      <c r="AC199" s="63">
        <v>0</v>
      </c>
      <c r="AD199" s="63">
        <v>0</v>
      </c>
      <c r="AE199" s="63">
        <v>55</v>
      </c>
      <c r="AF199" s="63">
        <v>37</v>
      </c>
      <c r="AG199" s="63">
        <v>421</v>
      </c>
      <c r="AH199" s="63">
        <v>2</v>
      </c>
      <c r="AI199" s="63">
        <v>27</v>
      </c>
      <c r="AJ199" s="116">
        <v>0</v>
      </c>
      <c r="AK199" s="63">
        <v>0</v>
      </c>
      <c r="AL199" s="118">
        <v>0</v>
      </c>
      <c r="AM199" s="63">
        <v>1</v>
      </c>
      <c r="AN199" s="119">
        <v>1</v>
      </c>
      <c r="AO199" s="120">
        <f t="shared" si="19"/>
        <v>51.4</v>
      </c>
      <c r="AP199" s="125">
        <f t="shared" si="15"/>
        <v>5.14</v>
      </c>
    </row>
    <row r="200" spans="1:42" x14ac:dyDescent="0.2">
      <c r="A200" s="162" t="s">
        <v>410</v>
      </c>
      <c r="B200" s="47" t="s">
        <v>118</v>
      </c>
      <c r="C200" s="47" t="s">
        <v>194</v>
      </c>
      <c r="D200" s="47">
        <v>14</v>
      </c>
      <c r="E200" s="139"/>
      <c r="F200" s="49"/>
      <c r="G200" s="63">
        <v>198</v>
      </c>
      <c r="H200" s="87">
        <f t="shared" si="16"/>
        <v>-3</v>
      </c>
      <c r="I200" s="63">
        <v>195</v>
      </c>
      <c r="J200" s="63">
        <v>202</v>
      </c>
      <c r="K200" s="87">
        <f t="shared" si="17"/>
        <v>4</v>
      </c>
      <c r="L200" s="63">
        <v>206</v>
      </c>
      <c r="M200" s="63">
        <v>197</v>
      </c>
      <c r="N200" s="87">
        <f t="shared" si="18"/>
        <v>1</v>
      </c>
      <c r="O200" s="63">
        <v>198</v>
      </c>
      <c r="P200" s="156">
        <v>0.1</v>
      </c>
      <c r="Q200" s="144">
        <v>16</v>
      </c>
      <c r="R200" s="144"/>
      <c r="S200" s="116">
        <v>0</v>
      </c>
      <c r="T200" s="63">
        <v>0</v>
      </c>
      <c r="U200" s="63">
        <v>0</v>
      </c>
      <c r="V200" s="63">
        <v>0</v>
      </c>
      <c r="W200" s="63">
        <v>0</v>
      </c>
      <c r="X200" s="63">
        <v>0</v>
      </c>
      <c r="Y200" s="63">
        <v>0</v>
      </c>
      <c r="Z200" s="63">
        <v>0</v>
      </c>
      <c r="AA200" s="116">
        <v>80</v>
      </c>
      <c r="AB200" s="63">
        <v>374</v>
      </c>
      <c r="AC200" s="63">
        <v>1</v>
      </c>
      <c r="AD200" s="63">
        <v>16</v>
      </c>
      <c r="AE200" s="63">
        <v>36</v>
      </c>
      <c r="AF200" s="63">
        <v>25</v>
      </c>
      <c r="AG200" s="63">
        <v>212</v>
      </c>
      <c r="AH200" s="63">
        <v>1</v>
      </c>
      <c r="AI200" s="63">
        <v>8</v>
      </c>
      <c r="AJ200" s="116">
        <v>590</v>
      </c>
      <c r="AK200" s="63">
        <v>0</v>
      </c>
      <c r="AL200" s="118">
        <v>0</v>
      </c>
      <c r="AM200" s="63">
        <v>1</v>
      </c>
      <c r="AN200" s="119">
        <v>0</v>
      </c>
      <c r="AO200" s="120">
        <f t="shared" si="19"/>
        <v>70.599999999999994</v>
      </c>
      <c r="AP200" s="125">
        <f t="shared" si="15"/>
        <v>4.4124999999999996</v>
      </c>
    </row>
    <row r="201" spans="1:42" x14ac:dyDescent="0.2">
      <c r="A201" s="162" t="s">
        <v>203</v>
      </c>
      <c r="B201" s="47" t="s">
        <v>127</v>
      </c>
      <c r="C201" s="47" t="s">
        <v>11</v>
      </c>
      <c r="D201" s="47">
        <v>6</v>
      </c>
      <c r="E201" s="139"/>
      <c r="F201" s="49"/>
      <c r="G201" s="63">
        <v>300</v>
      </c>
      <c r="H201" s="87">
        <f t="shared" si="16"/>
        <v>0</v>
      </c>
      <c r="I201" s="63">
        <v>300</v>
      </c>
      <c r="J201" s="63">
        <v>226</v>
      </c>
      <c r="K201" s="87">
        <f t="shared" si="17"/>
        <v>16</v>
      </c>
      <c r="L201" s="63">
        <v>242</v>
      </c>
      <c r="M201" s="63">
        <v>225</v>
      </c>
      <c r="N201" s="87">
        <f t="shared" si="18"/>
        <v>15</v>
      </c>
      <c r="O201" s="63">
        <v>240</v>
      </c>
      <c r="P201" s="156">
        <v>0.1</v>
      </c>
      <c r="Q201" s="144">
        <v>6</v>
      </c>
      <c r="R201" s="144"/>
      <c r="S201" s="116">
        <v>94</v>
      </c>
      <c r="T201" s="63">
        <v>46</v>
      </c>
      <c r="U201" s="63">
        <v>1096</v>
      </c>
      <c r="V201" s="63">
        <v>7</v>
      </c>
      <c r="W201" s="63">
        <v>5</v>
      </c>
      <c r="X201" s="63">
        <v>0</v>
      </c>
      <c r="Y201" s="63">
        <v>11</v>
      </c>
      <c r="Z201" s="63">
        <v>55</v>
      </c>
      <c r="AA201" s="116">
        <v>10</v>
      </c>
      <c r="AB201" s="63">
        <v>25</v>
      </c>
      <c r="AC201" s="63">
        <v>0</v>
      </c>
      <c r="AD201" s="63">
        <v>3</v>
      </c>
      <c r="AE201" s="63">
        <v>0</v>
      </c>
      <c r="AF201" s="63">
        <v>0</v>
      </c>
      <c r="AG201" s="63">
        <v>0</v>
      </c>
      <c r="AH201" s="63">
        <v>0</v>
      </c>
      <c r="AI201" s="63">
        <v>0</v>
      </c>
      <c r="AJ201" s="116">
        <v>0</v>
      </c>
      <c r="AK201" s="63">
        <v>0</v>
      </c>
      <c r="AL201" s="118">
        <v>0</v>
      </c>
      <c r="AM201" s="63">
        <v>2</v>
      </c>
      <c r="AN201" s="119">
        <v>0</v>
      </c>
      <c r="AO201" s="120">
        <f t="shared" si="19"/>
        <v>69.34</v>
      </c>
      <c r="AP201" s="125">
        <f t="shared" si="15"/>
        <v>11.556666666666667</v>
      </c>
    </row>
    <row r="202" spans="1:42" x14ac:dyDescent="0.2">
      <c r="A202" s="162" t="s">
        <v>412</v>
      </c>
      <c r="B202" s="47" t="s">
        <v>127</v>
      </c>
      <c r="C202" s="47" t="s">
        <v>185</v>
      </c>
      <c r="D202" s="47">
        <v>9</v>
      </c>
      <c r="E202" s="139"/>
      <c r="F202" s="49"/>
      <c r="G202" s="63">
        <v>212</v>
      </c>
      <c r="H202" s="87">
        <f t="shared" si="16"/>
        <v>-3</v>
      </c>
      <c r="I202" s="63">
        <v>209</v>
      </c>
      <c r="J202" s="63">
        <v>192</v>
      </c>
      <c r="K202" s="87">
        <f t="shared" si="17"/>
        <v>3</v>
      </c>
      <c r="L202" s="63">
        <v>195</v>
      </c>
      <c r="M202" s="63">
        <v>189</v>
      </c>
      <c r="N202" s="87">
        <f t="shared" si="18"/>
        <v>7</v>
      </c>
      <c r="O202" s="63">
        <v>196</v>
      </c>
      <c r="P202" s="156">
        <v>0.1</v>
      </c>
      <c r="Q202" s="144">
        <v>15</v>
      </c>
      <c r="R202" s="144"/>
      <c r="S202" s="116">
        <v>370</v>
      </c>
      <c r="T202" s="63">
        <v>182</v>
      </c>
      <c r="U202" s="63">
        <v>3952</v>
      </c>
      <c r="V202" s="63">
        <v>20</v>
      </c>
      <c r="W202" s="63">
        <v>13</v>
      </c>
      <c r="X202" s="63">
        <v>1</v>
      </c>
      <c r="Y202" s="63">
        <v>23</v>
      </c>
      <c r="Z202" s="63">
        <v>194</v>
      </c>
      <c r="AA202" s="116">
        <v>51</v>
      </c>
      <c r="AB202" s="63">
        <v>99</v>
      </c>
      <c r="AC202" s="63">
        <v>4</v>
      </c>
      <c r="AD202" s="63">
        <v>12</v>
      </c>
      <c r="AE202" s="63">
        <v>0</v>
      </c>
      <c r="AF202" s="63">
        <v>0</v>
      </c>
      <c r="AG202" s="63">
        <v>0</v>
      </c>
      <c r="AH202" s="63">
        <v>0</v>
      </c>
      <c r="AI202" s="63">
        <v>0</v>
      </c>
      <c r="AJ202" s="116">
        <v>0</v>
      </c>
      <c r="AK202" s="63">
        <v>0</v>
      </c>
      <c r="AL202" s="118">
        <v>1</v>
      </c>
      <c r="AM202" s="63">
        <v>7</v>
      </c>
      <c r="AN202" s="119">
        <v>4</v>
      </c>
      <c r="AO202" s="120">
        <f t="shared" si="19"/>
        <v>252.98000000000002</v>
      </c>
      <c r="AP202" s="125">
        <f t="shared" si="15"/>
        <v>16.865333333333336</v>
      </c>
    </row>
    <row r="203" spans="1:42" x14ac:dyDescent="0.2">
      <c r="A203" s="162" t="s">
        <v>414</v>
      </c>
      <c r="B203" s="47" t="s">
        <v>121</v>
      </c>
      <c r="C203" s="47" t="s">
        <v>190</v>
      </c>
      <c r="D203" s="47">
        <v>7</v>
      </c>
      <c r="E203" s="139"/>
      <c r="F203" s="49"/>
      <c r="G203" s="63">
        <v>227</v>
      </c>
      <c r="H203" s="87">
        <f t="shared" si="16"/>
        <v>14</v>
      </c>
      <c r="I203" s="63">
        <v>241</v>
      </c>
      <c r="J203" s="63">
        <v>162</v>
      </c>
      <c r="K203" s="87">
        <f t="shared" si="17"/>
        <v>4</v>
      </c>
      <c r="L203" s="63">
        <v>166</v>
      </c>
      <c r="M203" s="63">
        <v>170</v>
      </c>
      <c r="N203" s="87">
        <f t="shared" si="18"/>
        <v>4</v>
      </c>
      <c r="O203" s="63">
        <v>174</v>
      </c>
      <c r="P203" s="156">
        <v>0.09</v>
      </c>
      <c r="Q203" s="144">
        <v>16</v>
      </c>
      <c r="R203" s="144"/>
      <c r="S203" s="116">
        <v>0</v>
      </c>
      <c r="T203" s="63">
        <v>0</v>
      </c>
      <c r="U203" s="63">
        <v>0</v>
      </c>
      <c r="V203" s="63">
        <v>0</v>
      </c>
      <c r="W203" s="63">
        <v>0</v>
      </c>
      <c r="X203" s="63">
        <v>0</v>
      </c>
      <c r="Y203" s="63">
        <v>0</v>
      </c>
      <c r="Z203" s="63">
        <v>0</v>
      </c>
      <c r="AA203" s="116">
        <v>1</v>
      </c>
      <c r="AB203" s="63">
        <v>0</v>
      </c>
      <c r="AC203" s="63">
        <v>0</v>
      </c>
      <c r="AD203" s="63">
        <v>0</v>
      </c>
      <c r="AE203" s="63">
        <v>62</v>
      </c>
      <c r="AF203" s="63">
        <v>35</v>
      </c>
      <c r="AG203" s="63">
        <v>599</v>
      </c>
      <c r="AH203" s="63">
        <v>7</v>
      </c>
      <c r="AI203" s="63">
        <v>27</v>
      </c>
      <c r="AJ203" s="116">
        <v>0</v>
      </c>
      <c r="AK203" s="63">
        <v>0</v>
      </c>
      <c r="AL203" s="118">
        <v>0</v>
      </c>
      <c r="AM203" s="63">
        <v>1</v>
      </c>
      <c r="AN203" s="119">
        <v>0</v>
      </c>
      <c r="AO203" s="120">
        <f t="shared" si="19"/>
        <v>101.9</v>
      </c>
      <c r="AP203" s="125">
        <f t="shared" si="15"/>
        <v>6.3687500000000004</v>
      </c>
    </row>
    <row r="204" spans="1:42" x14ac:dyDescent="0.2">
      <c r="A204" s="162" t="s">
        <v>250</v>
      </c>
      <c r="B204" s="47" t="s">
        <v>121</v>
      </c>
      <c r="C204" s="47" t="s">
        <v>235</v>
      </c>
      <c r="D204" s="47">
        <v>8</v>
      </c>
      <c r="E204" s="139"/>
      <c r="F204" s="49"/>
      <c r="G204" s="63">
        <v>186</v>
      </c>
      <c r="H204" s="87">
        <f t="shared" si="16"/>
        <v>-1</v>
      </c>
      <c r="I204" s="63">
        <v>185</v>
      </c>
      <c r="J204" s="63">
        <v>163</v>
      </c>
      <c r="K204" s="87">
        <f t="shared" si="17"/>
        <v>14</v>
      </c>
      <c r="L204" s="63">
        <v>177</v>
      </c>
      <c r="M204" s="63">
        <v>175</v>
      </c>
      <c r="N204" s="87">
        <f t="shared" si="18"/>
        <v>6</v>
      </c>
      <c r="O204" s="63">
        <v>181</v>
      </c>
      <c r="P204" s="156">
        <v>0.09</v>
      </c>
      <c r="Q204" s="144">
        <v>12</v>
      </c>
      <c r="R204" s="144"/>
      <c r="S204" s="116">
        <v>0</v>
      </c>
      <c r="T204" s="63">
        <v>0</v>
      </c>
      <c r="U204" s="63">
        <v>0</v>
      </c>
      <c r="V204" s="63">
        <v>0</v>
      </c>
      <c r="W204" s="63">
        <v>0</v>
      </c>
      <c r="X204" s="63">
        <v>0</v>
      </c>
      <c r="Y204" s="63">
        <v>0</v>
      </c>
      <c r="Z204" s="63">
        <v>0</v>
      </c>
      <c r="AA204" s="116">
        <v>0</v>
      </c>
      <c r="AB204" s="63">
        <v>0</v>
      </c>
      <c r="AC204" s="63">
        <v>0</v>
      </c>
      <c r="AD204" s="63">
        <v>0</v>
      </c>
      <c r="AE204" s="63">
        <v>15</v>
      </c>
      <c r="AF204" s="63">
        <v>11</v>
      </c>
      <c r="AG204" s="63">
        <v>193</v>
      </c>
      <c r="AH204" s="63">
        <v>1</v>
      </c>
      <c r="AI204" s="63">
        <v>9</v>
      </c>
      <c r="AJ204" s="116">
        <v>0</v>
      </c>
      <c r="AK204" s="63">
        <v>0</v>
      </c>
      <c r="AL204" s="118">
        <v>0</v>
      </c>
      <c r="AM204" s="63">
        <v>0</v>
      </c>
      <c r="AN204" s="119">
        <v>0</v>
      </c>
      <c r="AO204" s="120">
        <f t="shared" si="19"/>
        <v>25.3</v>
      </c>
      <c r="AP204" s="125">
        <f t="shared" si="15"/>
        <v>2.1083333333333334</v>
      </c>
    </row>
    <row r="205" spans="1:42" x14ac:dyDescent="0.2">
      <c r="A205" s="162" t="s">
        <v>416</v>
      </c>
      <c r="B205" s="47" t="s">
        <v>129</v>
      </c>
      <c r="C205" s="47" t="s">
        <v>190</v>
      </c>
      <c r="D205" s="47">
        <v>7</v>
      </c>
      <c r="E205" s="139"/>
      <c r="F205" s="49"/>
      <c r="G205" s="63">
        <v>229</v>
      </c>
      <c r="H205" s="87">
        <f t="shared" si="16"/>
        <v>-31</v>
      </c>
      <c r="I205" s="63">
        <v>198</v>
      </c>
      <c r="J205" s="63">
        <v>203</v>
      </c>
      <c r="K205" s="87">
        <f t="shared" si="17"/>
        <v>5</v>
      </c>
      <c r="L205" s="63">
        <v>208</v>
      </c>
      <c r="M205" s="63">
        <v>208</v>
      </c>
      <c r="N205" s="87">
        <f t="shared" si="18"/>
        <v>2</v>
      </c>
      <c r="O205" s="63">
        <v>210</v>
      </c>
      <c r="P205" s="156">
        <v>0.08</v>
      </c>
      <c r="Q205" s="144">
        <v>12</v>
      </c>
      <c r="R205" s="144"/>
      <c r="S205" s="116">
        <v>0</v>
      </c>
      <c r="T205" s="63">
        <v>0</v>
      </c>
      <c r="U205" s="63">
        <v>0</v>
      </c>
      <c r="V205" s="63">
        <v>0</v>
      </c>
      <c r="W205" s="63">
        <v>0</v>
      </c>
      <c r="X205" s="63">
        <v>0</v>
      </c>
      <c r="Y205" s="63">
        <v>0</v>
      </c>
      <c r="Z205" s="63">
        <v>0</v>
      </c>
      <c r="AA205" s="116">
        <v>0</v>
      </c>
      <c r="AB205" s="63">
        <v>0</v>
      </c>
      <c r="AC205" s="63">
        <v>0</v>
      </c>
      <c r="AD205" s="63">
        <v>0</v>
      </c>
      <c r="AE205" s="63">
        <v>44</v>
      </c>
      <c r="AF205" s="63">
        <v>24</v>
      </c>
      <c r="AG205" s="63">
        <v>288</v>
      </c>
      <c r="AH205" s="63">
        <v>3</v>
      </c>
      <c r="AI205" s="63">
        <v>14</v>
      </c>
      <c r="AJ205" s="116">
        <v>0</v>
      </c>
      <c r="AK205" s="63">
        <v>0</v>
      </c>
      <c r="AL205" s="118">
        <v>0</v>
      </c>
      <c r="AM205" s="63">
        <v>2</v>
      </c>
      <c r="AN205" s="119">
        <v>2</v>
      </c>
      <c r="AO205" s="120">
        <f t="shared" si="19"/>
        <v>42.8</v>
      </c>
      <c r="AP205" s="125">
        <f t="shared" si="15"/>
        <v>3.5666666666666664</v>
      </c>
    </row>
    <row r="206" spans="1:42" x14ac:dyDescent="0.2">
      <c r="A206" s="162" t="s">
        <v>423</v>
      </c>
      <c r="B206" s="47" t="s">
        <v>118</v>
      </c>
      <c r="C206" s="47" t="s">
        <v>112</v>
      </c>
      <c r="D206" s="47">
        <v>11</v>
      </c>
      <c r="E206" s="139" t="s">
        <v>500</v>
      </c>
      <c r="F206" s="49"/>
      <c r="G206" s="63">
        <v>294</v>
      </c>
      <c r="H206" s="87">
        <f t="shared" si="16"/>
        <v>-108</v>
      </c>
      <c r="I206" s="63">
        <v>186</v>
      </c>
      <c r="J206" s="63">
        <v>500</v>
      </c>
      <c r="K206" s="87">
        <f t="shared" si="17"/>
        <v>-264</v>
      </c>
      <c r="L206" s="63">
        <v>236</v>
      </c>
      <c r="M206" s="63">
        <v>500</v>
      </c>
      <c r="N206" s="87">
        <f t="shared" si="18"/>
        <v>-261</v>
      </c>
      <c r="O206" s="63">
        <v>239</v>
      </c>
      <c r="P206" s="156">
        <v>0.08</v>
      </c>
      <c r="Q206" s="144">
        <v>13</v>
      </c>
      <c r="R206" s="144"/>
      <c r="S206" s="116">
        <v>0</v>
      </c>
      <c r="T206" s="63">
        <v>0</v>
      </c>
      <c r="U206" s="63">
        <v>0</v>
      </c>
      <c r="V206" s="63">
        <v>0</v>
      </c>
      <c r="W206" s="63">
        <v>0</v>
      </c>
      <c r="X206" s="63">
        <v>0</v>
      </c>
      <c r="Y206" s="63">
        <v>0</v>
      </c>
      <c r="Z206" s="63">
        <v>0</v>
      </c>
      <c r="AA206" s="116">
        <v>0</v>
      </c>
      <c r="AB206" s="63">
        <v>0</v>
      </c>
      <c r="AC206" s="63">
        <v>0</v>
      </c>
      <c r="AD206" s="63">
        <v>0</v>
      </c>
      <c r="AE206" s="63">
        <v>0</v>
      </c>
      <c r="AF206" s="63">
        <v>0</v>
      </c>
      <c r="AG206" s="63">
        <v>0</v>
      </c>
      <c r="AH206" s="63">
        <v>0</v>
      </c>
      <c r="AI206" s="63">
        <v>0</v>
      </c>
      <c r="AJ206" s="116">
        <v>4</v>
      </c>
      <c r="AK206" s="63">
        <v>0</v>
      </c>
      <c r="AL206" s="118">
        <v>0</v>
      </c>
      <c r="AM206" s="63">
        <v>0</v>
      </c>
      <c r="AN206" s="119">
        <v>0</v>
      </c>
      <c r="AO206" s="120">
        <f t="shared" si="19"/>
        <v>0</v>
      </c>
      <c r="AP206" s="125">
        <f t="shared" si="15"/>
        <v>0</v>
      </c>
    </row>
    <row r="207" spans="1:42" x14ac:dyDescent="0.2">
      <c r="A207" s="162" t="s">
        <v>417</v>
      </c>
      <c r="B207" s="47" t="s">
        <v>129</v>
      </c>
      <c r="C207" s="47" t="s">
        <v>182</v>
      </c>
      <c r="D207" s="47">
        <v>6</v>
      </c>
      <c r="E207" s="139"/>
      <c r="F207" s="49"/>
      <c r="G207" s="63">
        <v>255</v>
      </c>
      <c r="H207" s="87">
        <f t="shared" si="16"/>
        <v>0</v>
      </c>
      <c r="I207" s="63">
        <v>255</v>
      </c>
      <c r="J207" s="63">
        <v>200</v>
      </c>
      <c r="K207" s="87">
        <f t="shared" si="17"/>
        <v>7</v>
      </c>
      <c r="L207" s="63">
        <v>207</v>
      </c>
      <c r="M207" s="63">
        <v>200</v>
      </c>
      <c r="N207" s="87">
        <f t="shared" si="18"/>
        <v>4</v>
      </c>
      <c r="O207" s="63">
        <v>204</v>
      </c>
      <c r="P207" s="156">
        <v>0.08</v>
      </c>
      <c r="Q207" s="144">
        <v>16</v>
      </c>
      <c r="R207" s="144"/>
      <c r="S207" s="116">
        <v>0</v>
      </c>
      <c r="T207" s="63">
        <v>0</v>
      </c>
      <c r="U207" s="63">
        <v>0</v>
      </c>
      <c r="V207" s="63">
        <v>0</v>
      </c>
      <c r="W207" s="63">
        <v>0</v>
      </c>
      <c r="X207" s="63">
        <v>0</v>
      </c>
      <c r="Y207" s="63">
        <v>0</v>
      </c>
      <c r="Z207" s="63">
        <v>0</v>
      </c>
      <c r="AA207" s="116">
        <v>0</v>
      </c>
      <c r="AB207" s="63">
        <v>0</v>
      </c>
      <c r="AC207" s="63">
        <v>0</v>
      </c>
      <c r="AD207" s="63">
        <v>0</v>
      </c>
      <c r="AE207" s="63">
        <v>88</v>
      </c>
      <c r="AF207" s="63">
        <v>56</v>
      </c>
      <c r="AG207" s="63">
        <v>571</v>
      </c>
      <c r="AH207" s="63">
        <v>6</v>
      </c>
      <c r="AI207" s="63">
        <v>35</v>
      </c>
      <c r="AJ207" s="116">
        <v>0</v>
      </c>
      <c r="AK207" s="63">
        <v>0</v>
      </c>
      <c r="AL207" s="118">
        <v>0</v>
      </c>
      <c r="AM207" s="63">
        <v>0</v>
      </c>
      <c r="AN207" s="119">
        <v>0</v>
      </c>
      <c r="AO207" s="120">
        <f t="shared" si="19"/>
        <v>93.1</v>
      </c>
      <c r="AP207" s="125">
        <f t="shared" si="15"/>
        <v>5.8187499999999996</v>
      </c>
    </row>
    <row r="208" spans="1:42" x14ac:dyDescent="0.2">
      <c r="A208" s="162" t="s">
        <v>209</v>
      </c>
      <c r="B208" s="47" t="s">
        <v>121</v>
      </c>
      <c r="C208" s="47" t="s">
        <v>15</v>
      </c>
      <c r="D208" s="47">
        <v>13</v>
      </c>
      <c r="E208" s="139"/>
      <c r="F208" s="49"/>
      <c r="G208" s="63">
        <v>202</v>
      </c>
      <c r="H208" s="87">
        <f t="shared" si="16"/>
        <v>0</v>
      </c>
      <c r="I208" s="63">
        <v>202</v>
      </c>
      <c r="J208" s="63">
        <v>190</v>
      </c>
      <c r="K208" s="87">
        <f t="shared" si="17"/>
        <v>7</v>
      </c>
      <c r="L208" s="63">
        <v>197</v>
      </c>
      <c r="M208" s="63">
        <v>202</v>
      </c>
      <c r="N208" s="87">
        <f t="shared" si="18"/>
        <v>6</v>
      </c>
      <c r="O208" s="63">
        <v>208</v>
      </c>
      <c r="P208" s="156">
        <v>7.0000000000000007E-2</v>
      </c>
      <c r="Q208" s="144">
        <v>16</v>
      </c>
      <c r="R208" s="144"/>
      <c r="S208" s="116">
        <v>0</v>
      </c>
      <c r="T208" s="63">
        <v>0</v>
      </c>
      <c r="U208" s="63">
        <v>0</v>
      </c>
      <c r="V208" s="63">
        <v>0</v>
      </c>
      <c r="W208" s="63">
        <v>0</v>
      </c>
      <c r="X208" s="63">
        <v>0</v>
      </c>
      <c r="Y208" s="63">
        <v>0</v>
      </c>
      <c r="Z208" s="63">
        <v>0</v>
      </c>
      <c r="AA208" s="116">
        <v>4</v>
      </c>
      <c r="AB208" s="63">
        <v>13</v>
      </c>
      <c r="AC208" s="63">
        <v>0</v>
      </c>
      <c r="AD208" s="63">
        <v>1</v>
      </c>
      <c r="AE208" s="63">
        <v>63</v>
      </c>
      <c r="AF208" s="63">
        <v>33</v>
      </c>
      <c r="AG208" s="63">
        <v>690</v>
      </c>
      <c r="AH208" s="63">
        <v>6</v>
      </c>
      <c r="AI208" s="63">
        <v>27</v>
      </c>
      <c r="AJ208" s="116">
        <v>0</v>
      </c>
      <c r="AK208" s="63">
        <v>0</v>
      </c>
      <c r="AL208" s="118">
        <v>0</v>
      </c>
      <c r="AM208" s="63">
        <v>1</v>
      </c>
      <c r="AN208" s="119">
        <v>1</v>
      </c>
      <c r="AO208" s="120">
        <f t="shared" si="19"/>
        <v>104.3</v>
      </c>
      <c r="AP208" s="125">
        <f t="shared" si="15"/>
        <v>6.5187499999999998</v>
      </c>
    </row>
    <row r="209" spans="1:42" x14ac:dyDescent="0.2">
      <c r="A209" s="162" t="s">
        <v>251</v>
      </c>
      <c r="B209" s="47" t="s">
        <v>127</v>
      </c>
      <c r="C209" s="47" t="s">
        <v>13</v>
      </c>
      <c r="D209" s="47">
        <v>14</v>
      </c>
      <c r="E209" s="139"/>
      <c r="F209" s="49"/>
      <c r="G209" s="63">
        <v>260</v>
      </c>
      <c r="H209" s="87">
        <f t="shared" si="16"/>
        <v>40</v>
      </c>
      <c r="I209" s="63">
        <v>300</v>
      </c>
      <c r="J209" s="63">
        <v>220</v>
      </c>
      <c r="K209" s="87">
        <f t="shared" si="17"/>
        <v>39</v>
      </c>
      <c r="L209" s="63">
        <v>259</v>
      </c>
      <c r="M209" s="63">
        <v>221</v>
      </c>
      <c r="N209" s="87">
        <f t="shared" si="18"/>
        <v>39</v>
      </c>
      <c r="O209" s="63">
        <v>260</v>
      </c>
      <c r="P209" s="156">
        <v>7.0000000000000007E-2</v>
      </c>
      <c r="Q209" s="144" t="s">
        <v>263</v>
      </c>
      <c r="R209" s="144"/>
      <c r="S209" s="116" t="s">
        <v>263</v>
      </c>
      <c r="T209" s="63" t="s">
        <v>263</v>
      </c>
      <c r="U209" s="63" t="s">
        <v>263</v>
      </c>
      <c r="V209" s="63" t="s">
        <v>263</v>
      </c>
      <c r="W209" s="63" t="s">
        <v>263</v>
      </c>
      <c r="X209" s="63" t="s">
        <v>263</v>
      </c>
      <c r="Y209" s="63" t="s">
        <v>263</v>
      </c>
      <c r="Z209" s="63" t="s">
        <v>263</v>
      </c>
      <c r="AA209" s="116" t="s">
        <v>263</v>
      </c>
      <c r="AB209" s="63" t="s">
        <v>263</v>
      </c>
      <c r="AC209" s="63" t="s">
        <v>263</v>
      </c>
      <c r="AD209" s="63" t="s">
        <v>263</v>
      </c>
      <c r="AE209" s="63" t="s">
        <v>263</v>
      </c>
      <c r="AF209" s="63" t="s">
        <v>263</v>
      </c>
      <c r="AG209" s="63" t="s">
        <v>263</v>
      </c>
      <c r="AH209" s="63" t="s">
        <v>263</v>
      </c>
      <c r="AI209" s="63" t="s">
        <v>263</v>
      </c>
      <c r="AJ209" s="116" t="s">
        <v>263</v>
      </c>
      <c r="AK209" s="63" t="s">
        <v>263</v>
      </c>
      <c r="AL209" s="118" t="s">
        <v>263</v>
      </c>
      <c r="AM209" s="63" t="s">
        <v>263</v>
      </c>
      <c r="AN209" s="119" t="s">
        <v>263</v>
      </c>
      <c r="AO209" s="120">
        <f t="shared" si="19"/>
        <v>0</v>
      </c>
      <c r="AP209" s="125" t="str">
        <f t="shared" si="15"/>
        <v>-</v>
      </c>
    </row>
    <row r="210" spans="1:42" x14ac:dyDescent="0.2">
      <c r="A210" s="162" t="s">
        <v>213</v>
      </c>
      <c r="B210" s="47" t="s">
        <v>118</v>
      </c>
      <c r="C210" s="47" t="s">
        <v>11</v>
      </c>
      <c r="D210" s="47">
        <v>6</v>
      </c>
      <c r="E210" s="139" t="s">
        <v>502</v>
      </c>
      <c r="F210" s="49"/>
      <c r="G210" s="63">
        <v>279</v>
      </c>
      <c r="H210" s="87">
        <f t="shared" si="16"/>
        <v>-6</v>
      </c>
      <c r="I210" s="63">
        <v>273</v>
      </c>
      <c r="J210" s="63">
        <v>235</v>
      </c>
      <c r="K210" s="87">
        <f t="shared" si="17"/>
        <v>-10</v>
      </c>
      <c r="L210" s="63">
        <v>225</v>
      </c>
      <c r="M210" s="63">
        <v>235</v>
      </c>
      <c r="N210" s="87">
        <f t="shared" si="18"/>
        <v>-1</v>
      </c>
      <c r="O210" s="63">
        <v>234</v>
      </c>
      <c r="P210" s="156">
        <v>7.0000000000000007E-2</v>
      </c>
      <c r="Q210" s="144">
        <v>12</v>
      </c>
      <c r="R210" s="144"/>
      <c r="S210" s="116">
        <v>0</v>
      </c>
      <c r="T210" s="63">
        <v>0</v>
      </c>
      <c r="U210" s="63">
        <v>0</v>
      </c>
      <c r="V210" s="63">
        <v>0</v>
      </c>
      <c r="W210" s="63">
        <v>0</v>
      </c>
      <c r="X210" s="63">
        <v>0</v>
      </c>
      <c r="Y210" s="63">
        <v>0</v>
      </c>
      <c r="Z210" s="63">
        <v>0</v>
      </c>
      <c r="AA210" s="116">
        <v>126</v>
      </c>
      <c r="AB210" s="63">
        <v>600</v>
      </c>
      <c r="AC210" s="63">
        <v>7</v>
      </c>
      <c r="AD210" s="63">
        <v>31</v>
      </c>
      <c r="AE210" s="63">
        <v>28</v>
      </c>
      <c r="AF210" s="63">
        <v>13</v>
      </c>
      <c r="AG210" s="63">
        <v>133</v>
      </c>
      <c r="AH210" s="63">
        <v>3</v>
      </c>
      <c r="AI210" s="63">
        <v>8</v>
      </c>
      <c r="AJ210" s="116">
        <v>0</v>
      </c>
      <c r="AK210" s="63">
        <v>0</v>
      </c>
      <c r="AL210" s="118">
        <v>0</v>
      </c>
      <c r="AM210" s="63">
        <v>2</v>
      </c>
      <c r="AN210" s="119">
        <v>2</v>
      </c>
      <c r="AO210" s="120">
        <f t="shared" si="19"/>
        <v>129.30000000000001</v>
      </c>
      <c r="AP210" s="125">
        <f t="shared" si="15"/>
        <v>10.775</v>
      </c>
    </row>
    <row r="211" spans="1:42" x14ac:dyDescent="0.2">
      <c r="A211" s="162" t="s">
        <v>418</v>
      </c>
      <c r="B211" s="47" t="s">
        <v>129</v>
      </c>
      <c r="C211" s="47" t="s">
        <v>195</v>
      </c>
      <c r="D211" s="47">
        <v>7</v>
      </c>
      <c r="E211" s="139"/>
      <c r="F211" s="49"/>
      <c r="G211" s="63">
        <v>213</v>
      </c>
      <c r="H211" s="87">
        <f t="shared" si="16"/>
        <v>87</v>
      </c>
      <c r="I211" s="63">
        <v>300</v>
      </c>
      <c r="J211" s="63">
        <v>253</v>
      </c>
      <c r="K211" s="87">
        <f t="shared" si="17"/>
        <v>10</v>
      </c>
      <c r="L211" s="63">
        <v>263</v>
      </c>
      <c r="M211" s="63">
        <v>253</v>
      </c>
      <c r="N211" s="87">
        <f t="shared" si="18"/>
        <v>10</v>
      </c>
      <c r="O211" s="63">
        <v>263</v>
      </c>
      <c r="P211" s="156">
        <v>7.0000000000000007E-2</v>
      </c>
      <c r="Q211" s="144" t="s">
        <v>263</v>
      </c>
      <c r="R211" s="144"/>
      <c r="S211" s="116" t="s">
        <v>263</v>
      </c>
      <c r="T211" s="63" t="s">
        <v>263</v>
      </c>
      <c r="U211" s="63" t="s">
        <v>263</v>
      </c>
      <c r="V211" s="63" t="s">
        <v>263</v>
      </c>
      <c r="W211" s="63" t="s">
        <v>263</v>
      </c>
      <c r="X211" s="63" t="s">
        <v>263</v>
      </c>
      <c r="Y211" s="63" t="s">
        <v>263</v>
      </c>
      <c r="Z211" s="63" t="s">
        <v>263</v>
      </c>
      <c r="AA211" s="116" t="s">
        <v>263</v>
      </c>
      <c r="AB211" s="63" t="s">
        <v>263</v>
      </c>
      <c r="AC211" s="63" t="s">
        <v>263</v>
      </c>
      <c r="AD211" s="63" t="s">
        <v>263</v>
      </c>
      <c r="AE211" s="63" t="s">
        <v>263</v>
      </c>
      <c r="AF211" s="63" t="s">
        <v>263</v>
      </c>
      <c r="AG211" s="63" t="s">
        <v>263</v>
      </c>
      <c r="AH211" s="63" t="s">
        <v>263</v>
      </c>
      <c r="AI211" s="63" t="s">
        <v>263</v>
      </c>
      <c r="AJ211" s="116" t="s">
        <v>263</v>
      </c>
      <c r="AK211" s="63" t="s">
        <v>263</v>
      </c>
      <c r="AL211" s="118" t="s">
        <v>263</v>
      </c>
      <c r="AM211" s="63" t="s">
        <v>263</v>
      </c>
      <c r="AN211" s="119" t="s">
        <v>263</v>
      </c>
      <c r="AO211" s="120">
        <f t="shared" si="19"/>
        <v>0</v>
      </c>
      <c r="AP211" s="125" t="str">
        <f t="shared" si="15"/>
        <v>-</v>
      </c>
    </row>
    <row r="212" spans="1:42" x14ac:dyDescent="0.2">
      <c r="A212" s="162" t="s">
        <v>419</v>
      </c>
      <c r="B212" s="47" t="s">
        <v>121</v>
      </c>
      <c r="C212" s="47" t="s">
        <v>181</v>
      </c>
      <c r="D212" s="47">
        <v>14</v>
      </c>
      <c r="E212" s="139"/>
      <c r="F212" s="49"/>
      <c r="G212" s="63">
        <v>232</v>
      </c>
      <c r="H212" s="87">
        <f t="shared" si="16"/>
        <v>3</v>
      </c>
      <c r="I212" s="63">
        <v>235</v>
      </c>
      <c r="J212" s="63">
        <v>181</v>
      </c>
      <c r="K212" s="87">
        <f t="shared" si="17"/>
        <v>0</v>
      </c>
      <c r="L212" s="63">
        <v>181</v>
      </c>
      <c r="M212" s="63">
        <v>173</v>
      </c>
      <c r="N212" s="87">
        <f t="shared" si="18"/>
        <v>3</v>
      </c>
      <c r="O212" s="63">
        <v>176</v>
      </c>
      <c r="P212" s="156">
        <v>7.0000000000000007E-2</v>
      </c>
      <c r="Q212" s="144">
        <v>2</v>
      </c>
      <c r="R212" s="144"/>
      <c r="S212" s="116">
        <v>0</v>
      </c>
      <c r="T212" s="63">
        <v>0</v>
      </c>
      <c r="U212" s="63">
        <v>0</v>
      </c>
      <c r="V212" s="63">
        <v>0</v>
      </c>
      <c r="W212" s="63">
        <v>0</v>
      </c>
      <c r="X212" s="63">
        <v>0</v>
      </c>
      <c r="Y212" s="63">
        <v>0</v>
      </c>
      <c r="Z212" s="63">
        <v>0</v>
      </c>
      <c r="AA212" s="116">
        <v>2</v>
      </c>
      <c r="AB212" s="63">
        <v>16</v>
      </c>
      <c r="AC212" s="63">
        <v>0</v>
      </c>
      <c r="AD212" s="63">
        <v>2</v>
      </c>
      <c r="AE212" s="63">
        <v>9</v>
      </c>
      <c r="AF212" s="63">
        <v>6</v>
      </c>
      <c r="AG212" s="63">
        <v>71</v>
      </c>
      <c r="AH212" s="63">
        <v>0</v>
      </c>
      <c r="AI212" s="63">
        <v>4</v>
      </c>
      <c r="AJ212" s="116">
        <v>0</v>
      </c>
      <c r="AK212" s="63">
        <v>0</v>
      </c>
      <c r="AL212" s="118">
        <v>0</v>
      </c>
      <c r="AM212" s="63">
        <v>0</v>
      </c>
      <c r="AN212" s="119">
        <v>0</v>
      </c>
      <c r="AO212" s="120">
        <f t="shared" si="19"/>
        <v>8.6999999999999993</v>
      </c>
      <c r="AP212" s="125">
        <f t="shared" si="15"/>
        <v>4.3499999999999996</v>
      </c>
    </row>
    <row r="213" spans="1:42" x14ac:dyDescent="0.2">
      <c r="A213" s="162" t="s">
        <v>420</v>
      </c>
      <c r="B213" s="47" t="s">
        <v>121</v>
      </c>
      <c r="C213" s="47" t="s">
        <v>185</v>
      </c>
      <c r="D213" s="47">
        <v>9</v>
      </c>
      <c r="E213" s="139" t="s">
        <v>499</v>
      </c>
      <c r="F213" s="49"/>
      <c r="G213" s="63">
        <v>204</v>
      </c>
      <c r="H213" s="87">
        <f t="shared" si="16"/>
        <v>3</v>
      </c>
      <c r="I213" s="63">
        <v>207</v>
      </c>
      <c r="J213" s="63">
        <v>191</v>
      </c>
      <c r="K213" s="87">
        <f t="shared" si="17"/>
        <v>13</v>
      </c>
      <c r="L213" s="63">
        <v>204</v>
      </c>
      <c r="M213" s="63">
        <v>192</v>
      </c>
      <c r="N213" s="87">
        <f t="shared" si="18"/>
        <v>10</v>
      </c>
      <c r="O213" s="63">
        <v>202</v>
      </c>
      <c r="P213" s="156">
        <v>7.0000000000000007E-2</v>
      </c>
      <c r="Q213" s="144" t="s">
        <v>263</v>
      </c>
      <c r="R213" s="144"/>
      <c r="S213" s="116" t="s">
        <v>263</v>
      </c>
      <c r="T213" s="63" t="s">
        <v>263</v>
      </c>
      <c r="U213" s="63" t="s">
        <v>263</v>
      </c>
      <c r="V213" s="63" t="s">
        <v>263</v>
      </c>
      <c r="W213" s="63" t="s">
        <v>263</v>
      </c>
      <c r="X213" s="63" t="s">
        <v>263</v>
      </c>
      <c r="Y213" s="63" t="s">
        <v>263</v>
      </c>
      <c r="Z213" s="63" t="s">
        <v>263</v>
      </c>
      <c r="AA213" s="116" t="s">
        <v>263</v>
      </c>
      <c r="AB213" s="63" t="s">
        <v>263</v>
      </c>
      <c r="AC213" s="63" t="s">
        <v>263</v>
      </c>
      <c r="AD213" s="63" t="s">
        <v>263</v>
      </c>
      <c r="AE213" s="63" t="s">
        <v>263</v>
      </c>
      <c r="AF213" s="63" t="s">
        <v>263</v>
      </c>
      <c r="AG213" s="63" t="s">
        <v>263</v>
      </c>
      <c r="AH213" s="63" t="s">
        <v>263</v>
      </c>
      <c r="AI213" s="63" t="s">
        <v>263</v>
      </c>
      <c r="AJ213" s="116" t="s">
        <v>263</v>
      </c>
      <c r="AK213" s="63" t="s">
        <v>263</v>
      </c>
      <c r="AL213" s="118" t="s">
        <v>263</v>
      </c>
      <c r="AM213" s="63" t="s">
        <v>263</v>
      </c>
      <c r="AN213" s="119" t="s">
        <v>263</v>
      </c>
      <c r="AO213" s="120">
        <f t="shared" si="19"/>
        <v>0</v>
      </c>
      <c r="AP213" s="125" t="str">
        <f t="shared" si="15"/>
        <v>-</v>
      </c>
    </row>
    <row r="214" spans="1:42" x14ac:dyDescent="0.2">
      <c r="A214" s="162" t="s">
        <v>415</v>
      </c>
      <c r="B214" s="47" t="s">
        <v>127</v>
      </c>
      <c r="C214" s="47" t="s">
        <v>201</v>
      </c>
      <c r="D214" s="47">
        <v>11</v>
      </c>
      <c r="E214" s="139"/>
      <c r="F214" s="49"/>
      <c r="G214" s="63">
        <v>203</v>
      </c>
      <c r="H214" s="87">
        <f t="shared" si="16"/>
        <v>65</v>
      </c>
      <c r="I214" s="63">
        <v>268</v>
      </c>
      <c r="J214" s="63">
        <v>204</v>
      </c>
      <c r="K214" s="87">
        <f t="shared" si="17"/>
        <v>16</v>
      </c>
      <c r="L214" s="63">
        <v>220</v>
      </c>
      <c r="M214" s="63">
        <v>203</v>
      </c>
      <c r="N214" s="87">
        <f t="shared" si="18"/>
        <v>17</v>
      </c>
      <c r="O214" s="63">
        <v>220</v>
      </c>
      <c r="P214" s="156">
        <v>7.0000000000000007E-2</v>
      </c>
      <c r="Q214" s="144">
        <v>15</v>
      </c>
      <c r="R214" s="144"/>
      <c r="S214" s="116">
        <v>340</v>
      </c>
      <c r="T214" s="63">
        <v>152</v>
      </c>
      <c r="U214" s="63">
        <v>3733</v>
      </c>
      <c r="V214" s="63">
        <v>15</v>
      </c>
      <c r="W214" s="63">
        <v>11</v>
      </c>
      <c r="X214" s="63">
        <v>0</v>
      </c>
      <c r="Y214" s="63">
        <v>31</v>
      </c>
      <c r="Z214" s="63">
        <v>174</v>
      </c>
      <c r="AA214" s="116">
        <v>53</v>
      </c>
      <c r="AB214" s="63">
        <v>279</v>
      </c>
      <c r="AC214" s="63">
        <v>5</v>
      </c>
      <c r="AD214" s="63">
        <v>18</v>
      </c>
      <c r="AE214" s="63">
        <v>0</v>
      </c>
      <c r="AF214" s="63">
        <v>0</v>
      </c>
      <c r="AG214" s="63">
        <v>0</v>
      </c>
      <c r="AH214" s="63">
        <v>0</v>
      </c>
      <c r="AI214" s="63">
        <v>0</v>
      </c>
      <c r="AJ214" s="116">
        <v>0</v>
      </c>
      <c r="AK214" s="63">
        <v>0</v>
      </c>
      <c r="AL214" s="118">
        <v>1</v>
      </c>
      <c r="AM214" s="63">
        <v>6</v>
      </c>
      <c r="AN214" s="119">
        <v>3</v>
      </c>
      <c r="AO214" s="120">
        <f t="shared" si="19"/>
        <v>252.22000000000003</v>
      </c>
      <c r="AP214" s="125">
        <f t="shared" si="15"/>
        <v>16.814666666666668</v>
      </c>
    </row>
    <row r="215" spans="1:42" x14ac:dyDescent="0.2">
      <c r="A215" s="162" t="s">
        <v>422</v>
      </c>
      <c r="B215" s="47" t="s">
        <v>121</v>
      </c>
      <c r="C215" s="47" t="s">
        <v>17</v>
      </c>
      <c r="D215" s="47">
        <v>10</v>
      </c>
      <c r="E215" s="139" t="s">
        <v>499</v>
      </c>
      <c r="F215" s="49"/>
      <c r="G215" s="63">
        <v>209</v>
      </c>
      <c r="H215" s="87">
        <f t="shared" si="16"/>
        <v>2</v>
      </c>
      <c r="I215" s="63">
        <v>211</v>
      </c>
      <c r="J215" s="63">
        <v>187</v>
      </c>
      <c r="K215" s="87">
        <f t="shared" si="17"/>
        <v>4</v>
      </c>
      <c r="L215" s="63">
        <v>191</v>
      </c>
      <c r="M215" s="63">
        <v>191</v>
      </c>
      <c r="N215" s="87">
        <f t="shared" si="18"/>
        <v>3</v>
      </c>
      <c r="O215" s="63">
        <v>194</v>
      </c>
      <c r="P215" s="156">
        <v>7.0000000000000007E-2</v>
      </c>
      <c r="Q215" s="144">
        <v>16</v>
      </c>
      <c r="R215" s="144"/>
      <c r="S215" s="116">
        <v>0</v>
      </c>
      <c r="T215" s="63">
        <v>0</v>
      </c>
      <c r="U215" s="63">
        <v>0</v>
      </c>
      <c r="V215" s="63">
        <v>0</v>
      </c>
      <c r="W215" s="63">
        <v>0</v>
      </c>
      <c r="X215" s="63">
        <v>0</v>
      </c>
      <c r="Y215" s="63">
        <v>0</v>
      </c>
      <c r="Z215" s="63">
        <v>0</v>
      </c>
      <c r="AA215" s="116">
        <v>2</v>
      </c>
      <c r="AB215" s="63">
        <v>-1</v>
      </c>
      <c r="AC215" s="63">
        <v>0</v>
      </c>
      <c r="AD215" s="63">
        <v>0</v>
      </c>
      <c r="AE215" s="63">
        <v>96</v>
      </c>
      <c r="AF215" s="63">
        <v>50</v>
      </c>
      <c r="AG215" s="63">
        <v>751</v>
      </c>
      <c r="AH215" s="63">
        <v>3</v>
      </c>
      <c r="AI215" s="63">
        <v>40</v>
      </c>
      <c r="AJ215" s="116">
        <v>0</v>
      </c>
      <c r="AK215" s="63">
        <v>0</v>
      </c>
      <c r="AL215" s="118">
        <v>0</v>
      </c>
      <c r="AM215" s="63">
        <v>1</v>
      </c>
      <c r="AN215" s="119">
        <v>1</v>
      </c>
      <c r="AO215" s="120">
        <f t="shared" si="19"/>
        <v>91</v>
      </c>
      <c r="AP215" s="125">
        <f t="shared" si="15"/>
        <v>5.6875</v>
      </c>
    </row>
    <row r="216" spans="1:42" x14ac:dyDescent="0.2">
      <c r="A216" s="162" t="s">
        <v>421</v>
      </c>
      <c r="B216" s="47" t="s">
        <v>118</v>
      </c>
      <c r="C216" s="47" t="s">
        <v>17</v>
      </c>
      <c r="D216" s="47">
        <v>10</v>
      </c>
      <c r="E216" s="139"/>
      <c r="F216" s="49"/>
      <c r="G216" s="63">
        <v>216</v>
      </c>
      <c r="H216" s="87">
        <f t="shared" si="16"/>
        <v>-12</v>
      </c>
      <c r="I216" s="63">
        <v>204</v>
      </c>
      <c r="J216" s="63">
        <v>214</v>
      </c>
      <c r="K216" s="87">
        <f t="shared" si="17"/>
        <v>5</v>
      </c>
      <c r="L216" s="63">
        <v>219</v>
      </c>
      <c r="M216" s="63">
        <v>218</v>
      </c>
      <c r="N216" s="87">
        <f t="shared" si="18"/>
        <v>5</v>
      </c>
      <c r="O216" s="63">
        <v>223</v>
      </c>
      <c r="P216" s="156">
        <v>7.0000000000000007E-2</v>
      </c>
      <c r="Q216" s="144">
        <v>16</v>
      </c>
      <c r="R216" s="144"/>
      <c r="S216" s="116">
        <v>0</v>
      </c>
      <c r="T216" s="63">
        <v>0</v>
      </c>
      <c r="U216" s="63">
        <v>0</v>
      </c>
      <c r="V216" s="63">
        <v>0</v>
      </c>
      <c r="W216" s="63">
        <v>0</v>
      </c>
      <c r="X216" s="63">
        <v>0</v>
      </c>
      <c r="Y216" s="63">
        <v>0</v>
      </c>
      <c r="Z216" s="63">
        <v>0</v>
      </c>
      <c r="AA216" s="116">
        <v>93</v>
      </c>
      <c r="AB216" s="63">
        <v>423</v>
      </c>
      <c r="AC216" s="63">
        <v>3</v>
      </c>
      <c r="AD216" s="63">
        <v>21</v>
      </c>
      <c r="AE216" s="63">
        <v>21</v>
      </c>
      <c r="AF216" s="63">
        <v>17</v>
      </c>
      <c r="AG216" s="63">
        <v>84</v>
      </c>
      <c r="AH216" s="63">
        <v>0</v>
      </c>
      <c r="AI216" s="63">
        <v>2</v>
      </c>
      <c r="AJ216" s="116">
        <v>4</v>
      </c>
      <c r="AK216" s="63">
        <v>0</v>
      </c>
      <c r="AL216" s="118">
        <v>0</v>
      </c>
      <c r="AM216" s="63">
        <v>1</v>
      </c>
      <c r="AN216" s="119">
        <v>0</v>
      </c>
      <c r="AO216" s="120">
        <f t="shared" si="19"/>
        <v>68.7</v>
      </c>
      <c r="AP216" s="125">
        <f t="shared" si="15"/>
        <v>4.2937500000000002</v>
      </c>
    </row>
    <row r="217" spans="1:42" x14ac:dyDescent="0.2">
      <c r="A217" s="162" t="s">
        <v>424</v>
      </c>
      <c r="B217" s="47" t="s">
        <v>118</v>
      </c>
      <c r="C217" s="47" t="s">
        <v>194</v>
      </c>
      <c r="D217" s="47">
        <v>14</v>
      </c>
      <c r="E217" s="139"/>
      <c r="F217" s="49"/>
      <c r="G217" s="63">
        <v>219</v>
      </c>
      <c r="H217" s="87">
        <f t="shared" si="16"/>
        <v>43</v>
      </c>
      <c r="I217" s="63">
        <v>262</v>
      </c>
      <c r="J217" s="63">
        <v>186</v>
      </c>
      <c r="K217" s="87">
        <f t="shared" si="17"/>
        <v>6</v>
      </c>
      <c r="L217" s="63">
        <v>192</v>
      </c>
      <c r="M217" s="63">
        <v>178</v>
      </c>
      <c r="N217" s="87">
        <f t="shared" si="18"/>
        <v>5</v>
      </c>
      <c r="O217" s="63">
        <v>183</v>
      </c>
      <c r="P217" s="156">
        <v>0.06</v>
      </c>
      <c r="Q217" s="144" t="s">
        <v>263</v>
      </c>
      <c r="R217" s="144"/>
      <c r="S217" s="116" t="s">
        <v>263</v>
      </c>
      <c r="T217" s="63" t="s">
        <v>263</v>
      </c>
      <c r="U217" s="63" t="s">
        <v>263</v>
      </c>
      <c r="V217" s="63" t="s">
        <v>263</v>
      </c>
      <c r="W217" s="63" t="s">
        <v>263</v>
      </c>
      <c r="X217" s="63" t="s">
        <v>263</v>
      </c>
      <c r="Y217" s="63" t="s">
        <v>263</v>
      </c>
      <c r="Z217" s="63" t="s">
        <v>263</v>
      </c>
      <c r="AA217" s="116" t="s">
        <v>263</v>
      </c>
      <c r="AB217" s="63" t="s">
        <v>263</v>
      </c>
      <c r="AC217" s="63" t="s">
        <v>263</v>
      </c>
      <c r="AD217" s="63" t="s">
        <v>263</v>
      </c>
      <c r="AE217" s="63" t="s">
        <v>263</v>
      </c>
      <c r="AF217" s="63" t="s">
        <v>263</v>
      </c>
      <c r="AG217" s="63" t="s">
        <v>263</v>
      </c>
      <c r="AH217" s="63" t="s">
        <v>263</v>
      </c>
      <c r="AI217" s="63" t="s">
        <v>263</v>
      </c>
      <c r="AJ217" s="116" t="s">
        <v>263</v>
      </c>
      <c r="AK217" s="63" t="s">
        <v>263</v>
      </c>
      <c r="AL217" s="118" t="s">
        <v>263</v>
      </c>
      <c r="AM217" s="63" t="s">
        <v>263</v>
      </c>
      <c r="AN217" s="119" t="s">
        <v>263</v>
      </c>
      <c r="AO217" s="120">
        <f t="shared" si="19"/>
        <v>0</v>
      </c>
      <c r="AP217" s="125" t="str">
        <f t="shared" si="15"/>
        <v>-</v>
      </c>
    </row>
    <row r="218" spans="1:42" x14ac:dyDescent="0.2">
      <c r="A218" s="162" t="s">
        <v>425</v>
      </c>
      <c r="B218" s="47" t="s">
        <v>121</v>
      </c>
      <c r="C218" s="47" t="s">
        <v>185</v>
      </c>
      <c r="D218" s="47">
        <v>9</v>
      </c>
      <c r="E218" s="139" t="s">
        <v>504</v>
      </c>
      <c r="F218" s="49"/>
      <c r="G218" s="63">
        <v>247</v>
      </c>
      <c r="H218" s="87">
        <f t="shared" si="16"/>
        <v>-2</v>
      </c>
      <c r="I218" s="63">
        <v>245</v>
      </c>
      <c r="J218" s="63">
        <v>239</v>
      </c>
      <c r="K218" s="87">
        <f t="shared" si="17"/>
        <v>-50</v>
      </c>
      <c r="L218" s="63">
        <v>189</v>
      </c>
      <c r="M218" s="63">
        <v>236</v>
      </c>
      <c r="N218" s="87">
        <f t="shared" si="18"/>
        <v>-44</v>
      </c>
      <c r="O218" s="63">
        <v>192</v>
      </c>
      <c r="P218" s="73">
        <v>0.06</v>
      </c>
      <c r="Q218" s="144">
        <v>12</v>
      </c>
      <c r="R218" s="144"/>
      <c r="S218" s="116">
        <v>0</v>
      </c>
      <c r="T218" s="63">
        <v>0</v>
      </c>
      <c r="U218" s="63">
        <v>0</v>
      </c>
      <c r="V218" s="63">
        <v>0</v>
      </c>
      <c r="W218" s="63">
        <v>0</v>
      </c>
      <c r="X218" s="63">
        <v>0</v>
      </c>
      <c r="Y218" s="63">
        <v>0</v>
      </c>
      <c r="Z218" s="63">
        <v>0</v>
      </c>
      <c r="AA218" s="116">
        <v>1</v>
      </c>
      <c r="AB218" s="63">
        <v>6</v>
      </c>
      <c r="AC218" s="63">
        <v>0</v>
      </c>
      <c r="AD218" s="63">
        <v>0</v>
      </c>
      <c r="AE218" s="63">
        <v>60</v>
      </c>
      <c r="AF218" s="63">
        <v>30</v>
      </c>
      <c r="AG218" s="63">
        <v>505</v>
      </c>
      <c r="AH218" s="63">
        <v>3</v>
      </c>
      <c r="AI218" s="63">
        <v>20</v>
      </c>
      <c r="AJ218" s="116">
        <v>0</v>
      </c>
      <c r="AK218" s="63">
        <v>0</v>
      </c>
      <c r="AL218" s="118">
        <v>0</v>
      </c>
      <c r="AM218" s="63">
        <v>0</v>
      </c>
      <c r="AN218" s="119">
        <v>0</v>
      </c>
      <c r="AO218" s="120">
        <f t="shared" si="19"/>
        <v>69.099999999999994</v>
      </c>
      <c r="AP218" s="125">
        <f t="shared" si="15"/>
        <v>5.7583333333333329</v>
      </c>
    </row>
    <row r="219" spans="1:42" x14ac:dyDescent="0.2">
      <c r="A219" s="162" t="s">
        <v>146</v>
      </c>
      <c r="B219" s="47" t="s">
        <v>118</v>
      </c>
      <c r="C219" s="47" t="s">
        <v>16</v>
      </c>
      <c r="D219" s="47">
        <v>12</v>
      </c>
      <c r="E219" s="139"/>
      <c r="F219" s="49"/>
      <c r="G219" s="63">
        <v>300</v>
      </c>
      <c r="H219" s="87">
        <f t="shared" si="16"/>
        <v>0</v>
      </c>
      <c r="I219" s="63">
        <v>300</v>
      </c>
      <c r="J219" s="63">
        <v>213</v>
      </c>
      <c r="K219" s="87">
        <f t="shared" si="17"/>
        <v>8</v>
      </c>
      <c r="L219" s="63">
        <v>221</v>
      </c>
      <c r="M219" s="63">
        <v>207</v>
      </c>
      <c r="N219" s="87">
        <f t="shared" si="18"/>
        <v>4</v>
      </c>
      <c r="O219" s="63">
        <v>211</v>
      </c>
      <c r="P219" s="156">
        <v>0.05</v>
      </c>
      <c r="Q219" s="144">
        <v>16</v>
      </c>
      <c r="R219" s="144"/>
      <c r="S219" s="116">
        <v>0</v>
      </c>
      <c r="T219" s="63">
        <v>0</v>
      </c>
      <c r="U219" s="63">
        <v>0</v>
      </c>
      <c r="V219" s="63">
        <v>0</v>
      </c>
      <c r="W219" s="63">
        <v>0</v>
      </c>
      <c r="X219" s="63">
        <v>0</v>
      </c>
      <c r="Y219" s="63">
        <v>0</v>
      </c>
      <c r="Z219" s="63">
        <v>0</v>
      </c>
      <c r="AA219" s="116">
        <v>81</v>
      </c>
      <c r="AB219" s="63">
        <v>319</v>
      </c>
      <c r="AC219" s="63">
        <v>5</v>
      </c>
      <c r="AD219" s="63">
        <v>16</v>
      </c>
      <c r="AE219" s="63">
        <v>46</v>
      </c>
      <c r="AF219" s="63">
        <v>33</v>
      </c>
      <c r="AG219" s="63">
        <v>253</v>
      </c>
      <c r="AH219" s="63">
        <v>1</v>
      </c>
      <c r="AI219" s="63">
        <v>12</v>
      </c>
      <c r="AJ219" s="116">
        <v>239</v>
      </c>
      <c r="AK219" s="63">
        <v>0</v>
      </c>
      <c r="AL219" s="118">
        <v>0</v>
      </c>
      <c r="AM219" s="63">
        <v>0</v>
      </c>
      <c r="AN219" s="119">
        <v>0</v>
      </c>
      <c r="AO219" s="120">
        <f t="shared" si="19"/>
        <v>93.2</v>
      </c>
      <c r="AP219" s="125">
        <f t="shared" si="15"/>
        <v>5.8250000000000002</v>
      </c>
    </row>
    <row r="220" spans="1:42" x14ac:dyDescent="0.2">
      <c r="A220" s="162" t="s">
        <v>427</v>
      </c>
      <c r="B220" s="47" t="s">
        <v>121</v>
      </c>
      <c r="C220" s="47" t="s">
        <v>17</v>
      </c>
      <c r="D220" s="47">
        <v>10</v>
      </c>
      <c r="E220" s="139" t="s">
        <v>499</v>
      </c>
      <c r="F220" s="49"/>
      <c r="G220" s="63">
        <v>285</v>
      </c>
      <c r="H220" s="87">
        <f t="shared" si="16"/>
        <v>3</v>
      </c>
      <c r="I220" s="63">
        <v>288</v>
      </c>
      <c r="J220" s="63">
        <v>222</v>
      </c>
      <c r="K220" s="87">
        <f t="shared" si="17"/>
        <v>4</v>
      </c>
      <c r="L220" s="63">
        <v>226</v>
      </c>
      <c r="M220" s="63">
        <v>220</v>
      </c>
      <c r="N220" s="87">
        <f t="shared" si="18"/>
        <v>7</v>
      </c>
      <c r="O220" s="63">
        <v>227</v>
      </c>
      <c r="P220" s="156">
        <v>0.05</v>
      </c>
      <c r="Q220" s="144" t="s">
        <v>263</v>
      </c>
      <c r="R220" s="144"/>
      <c r="S220" s="116" t="s">
        <v>263</v>
      </c>
      <c r="T220" s="63" t="s">
        <v>263</v>
      </c>
      <c r="U220" s="63" t="s">
        <v>263</v>
      </c>
      <c r="V220" s="63" t="s">
        <v>263</v>
      </c>
      <c r="W220" s="63" t="s">
        <v>263</v>
      </c>
      <c r="X220" s="63" t="s">
        <v>263</v>
      </c>
      <c r="Y220" s="63" t="s">
        <v>263</v>
      </c>
      <c r="Z220" s="63" t="s">
        <v>263</v>
      </c>
      <c r="AA220" s="116" t="s">
        <v>263</v>
      </c>
      <c r="AB220" s="63" t="s">
        <v>263</v>
      </c>
      <c r="AC220" s="63" t="s">
        <v>263</v>
      </c>
      <c r="AD220" s="63" t="s">
        <v>263</v>
      </c>
      <c r="AE220" s="63" t="s">
        <v>263</v>
      </c>
      <c r="AF220" s="63" t="s">
        <v>263</v>
      </c>
      <c r="AG220" s="63" t="s">
        <v>263</v>
      </c>
      <c r="AH220" s="63" t="s">
        <v>263</v>
      </c>
      <c r="AI220" s="63" t="s">
        <v>263</v>
      </c>
      <c r="AJ220" s="116" t="s">
        <v>263</v>
      </c>
      <c r="AK220" s="63" t="s">
        <v>263</v>
      </c>
      <c r="AL220" s="118" t="s">
        <v>263</v>
      </c>
      <c r="AM220" s="63" t="s">
        <v>263</v>
      </c>
      <c r="AN220" s="119" t="s">
        <v>263</v>
      </c>
      <c r="AO220" s="120">
        <f t="shared" si="19"/>
        <v>0</v>
      </c>
      <c r="AP220" s="125" t="str">
        <f t="shared" si="15"/>
        <v>-</v>
      </c>
    </row>
    <row r="221" spans="1:42" x14ac:dyDescent="0.2">
      <c r="A221" s="162" t="s">
        <v>145</v>
      </c>
      <c r="B221" s="47" t="s">
        <v>118</v>
      </c>
      <c r="C221" s="47" t="s">
        <v>197</v>
      </c>
      <c r="D221" s="47">
        <v>10</v>
      </c>
      <c r="E221" s="139"/>
      <c r="F221" s="49"/>
      <c r="G221" s="63">
        <v>217</v>
      </c>
      <c r="H221" s="87">
        <f t="shared" si="16"/>
        <v>-36</v>
      </c>
      <c r="I221" s="63">
        <v>181</v>
      </c>
      <c r="J221" s="63">
        <v>182</v>
      </c>
      <c r="K221" s="87">
        <f t="shared" si="17"/>
        <v>6</v>
      </c>
      <c r="L221" s="63">
        <v>188</v>
      </c>
      <c r="M221" s="63">
        <v>183</v>
      </c>
      <c r="N221" s="87">
        <f t="shared" si="18"/>
        <v>5</v>
      </c>
      <c r="O221" s="63">
        <v>188</v>
      </c>
      <c r="P221" s="156">
        <v>0.05</v>
      </c>
      <c r="Q221" s="144" t="s">
        <v>263</v>
      </c>
      <c r="R221" s="144"/>
      <c r="S221" s="116" t="s">
        <v>263</v>
      </c>
      <c r="T221" s="63" t="s">
        <v>263</v>
      </c>
      <c r="U221" s="63" t="s">
        <v>263</v>
      </c>
      <c r="V221" s="63" t="s">
        <v>263</v>
      </c>
      <c r="W221" s="63" t="s">
        <v>263</v>
      </c>
      <c r="X221" s="63" t="s">
        <v>263</v>
      </c>
      <c r="Y221" s="63" t="s">
        <v>263</v>
      </c>
      <c r="Z221" s="63" t="s">
        <v>263</v>
      </c>
      <c r="AA221" s="116" t="s">
        <v>263</v>
      </c>
      <c r="AB221" s="63" t="s">
        <v>263</v>
      </c>
      <c r="AC221" s="63" t="s">
        <v>263</v>
      </c>
      <c r="AD221" s="63" t="s">
        <v>263</v>
      </c>
      <c r="AE221" s="63" t="s">
        <v>263</v>
      </c>
      <c r="AF221" s="63" t="s">
        <v>263</v>
      </c>
      <c r="AG221" s="63" t="s">
        <v>263</v>
      </c>
      <c r="AH221" s="63" t="s">
        <v>263</v>
      </c>
      <c r="AI221" s="63" t="s">
        <v>263</v>
      </c>
      <c r="AJ221" s="116" t="s">
        <v>263</v>
      </c>
      <c r="AK221" s="63" t="s">
        <v>263</v>
      </c>
      <c r="AL221" s="118" t="s">
        <v>263</v>
      </c>
      <c r="AM221" s="63" t="s">
        <v>263</v>
      </c>
      <c r="AN221" s="119" t="s">
        <v>263</v>
      </c>
      <c r="AO221" s="120">
        <f t="shared" si="19"/>
        <v>0</v>
      </c>
      <c r="AP221" s="125" t="str">
        <f t="shared" si="15"/>
        <v>-</v>
      </c>
    </row>
    <row r="222" spans="1:42" x14ac:dyDescent="0.2">
      <c r="A222" s="162" t="s">
        <v>428</v>
      </c>
      <c r="B222" s="47" t="s">
        <v>118</v>
      </c>
      <c r="C222" s="47" t="s">
        <v>268</v>
      </c>
      <c r="D222" s="47">
        <v>6</v>
      </c>
      <c r="E222" s="139"/>
      <c r="F222" s="49"/>
      <c r="G222" s="63">
        <v>277</v>
      </c>
      <c r="H222" s="87">
        <f t="shared" si="16"/>
        <v>-61</v>
      </c>
      <c r="I222" s="63">
        <v>216</v>
      </c>
      <c r="J222" s="63">
        <v>300</v>
      </c>
      <c r="K222" s="87">
        <f t="shared" si="17"/>
        <v>200</v>
      </c>
      <c r="L222" s="63">
        <v>500</v>
      </c>
      <c r="M222" s="63">
        <v>298</v>
      </c>
      <c r="N222" s="87">
        <f t="shared" si="18"/>
        <v>202</v>
      </c>
      <c r="O222" s="63">
        <v>500</v>
      </c>
      <c r="P222" s="156">
        <v>0.05</v>
      </c>
      <c r="Q222" s="144">
        <v>15</v>
      </c>
      <c r="R222" s="144"/>
      <c r="S222" s="116">
        <v>0</v>
      </c>
      <c r="T222" s="63">
        <v>0</v>
      </c>
      <c r="U222" s="63">
        <v>0</v>
      </c>
      <c r="V222" s="63">
        <v>0</v>
      </c>
      <c r="W222" s="63">
        <v>0</v>
      </c>
      <c r="X222" s="63">
        <v>0</v>
      </c>
      <c r="Y222" s="63">
        <v>0</v>
      </c>
      <c r="Z222" s="63">
        <v>0</v>
      </c>
      <c r="AA222" s="116">
        <v>195</v>
      </c>
      <c r="AB222" s="63">
        <v>678</v>
      </c>
      <c r="AC222" s="63">
        <v>9</v>
      </c>
      <c r="AD222" s="63">
        <v>45</v>
      </c>
      <c r="AE222" s="63">
        <v>35</v>
      </c>
      <c r="AF222" s="63">
        <v>25</v>
      </c>
      <c r="AG222" s="63">
        <v>164</v>
      </c>
      <c r="AH222" s="63">
        <v>0</v>
      </c>
      <c r="AI222" s="63">
        <v>7</v>
      </c>
      <c r="AJ222" s="116">
        <v>0</v>
      </c>
      <c r="AK222" s="63">
        <v>0</v>
      </c>
      <c r="AL222" s="118">
        <v>0</v>
      </c>
      <c r="AM222" s="63">
        <v>2</v>
      </c>
      <c r="AN222" s="119">
        <v>0</v>
      </c>
      <c r="AO222" s="120">
        <f t="shared" si="19"/>
        <v>138.19999999999999</v>
      </c>
      <c r="AP222" s="125">
        <f t="shared" si="15"/>
        <v>9.2133333333333329</v>
      </c>
    </row>
    <row r="223" spans="1:42" x14ac:dyDescent="0.2">
      <c r="A223" s="162" t="s">
        <v>252</v>
      </c>
      <c r="B223" s="47" t="s">
        <v>121</v>
      </c>
      <c r="C223" s="47" t="s">
        <v>15</v>
      </c>
      <c r="D223" s="47">
        <v>13</v>
      </c>
      <c r="E223" s="139"/>
      <c r="F223" s="49"/>
      <c r="G223" s="63">
        <v>246</v>
      </c>
      <c r="H223" s="87">
        <f t="shared" si="16"/>
        <v>3</v>
      </c>
      <c r="I223" s="63">
        <v>249</v>
      </c>
      <c r="J223" s="63">
        <v>198</v>
      </c>
      <c r="K223" s="87">
        <f t="shared" si="17"/>
        <v>-2</v>
      </c>
      <c r="L223" s="63">
        <v>196</v>
      </c>
      <c r="M223" s="63">
        <v>199</v>
      </c>
      <c r="N223" s="87">
        <f t="shared" si="18"/>
        <v>0</v>
      </c>
      <c r="O223" s="63">
        <v>199</v>
      </c>
      <c r="P223" s="156">
        <v>0.05</v>
      </c>
      <c r="Q223" s="144">
        <v>10</v>
      </c>
      <c r="R223" s="144"/>
      <c r="S223" s="116">
        <v>0</v>
      </c>
      <c r="T223" s="63">
        <v>0</v>
      </c>
      <c r="U223" s="63">
        <v>0</v>
      </c>
      <c r="V223" s="63">
        <v>0</v>
      </c>
      <c r="W223" s="63">
        <v>0</v>
      </c>
      <c r="X223" s="63">
        <v>0</v>
      </c>
      <c r="Y223" s="63">
        <v>0</v>
      </c>
      <c r="Z223" s="63">
        <v>0</v>
      </c>
      <c r="AA223" s="116">
        <v>2</v>
      </c>
      <c r="AB223" s="63">
        <v>17</v>
      </c>
      <c r="AC223" s="63">
        <v>0</v>
      </c>
      <c r="AD223" s="63">
        <v>1</v>
      </c>
      <c r="AE223" s="63">
        <v>46</v>
      </c>
      <c r="AF223" s="63">
        <v>33</v>
      </c>
      <c r="AG223" s="63">
        <v>451</v>
      </c>
      <c r="AH223" s="63">
        <v>3</v>
      </c>
      <c r="AI223" s="63">
        <v>23</v>
      </c>
      <c r="AJ223" s="116">
        <v>0</v>
      </c>
      <c r="AK223" s="63">
        <v>0</v>
      </c>
      <c r="AL223" s="118">
        <v>0</v>
      </c>
      <c r="AM223" s="63">
        <v>0</v>
      </c>
      <c r="AN223" s="119">
        <v>0</v>
      </c>
      <c r="AO223" s="120">
        <f t="shared" si="19"/>
        <v>64.800000000000011</v>
      </c>
      <c r="AP223" s="125">
        <f t="shared" si="15"/>
        <v>6.4800000000000013</v>
      </c>
    </row>
    <row r="224" spans="1:42" x14ac:dyDescent="0.2">
      <c r="A224" s="162" t="s">
        <v>143</v>
      </c>
      <c r="B224" s="47" t="s">
        <v>129</v>
      </c>
      <c r="C224" s="47" t="s">
        <v>19</v>
      </c>
      <c r="D224" s="47">
        <v>9</v>
      </c>
      <c r="E224" s="139"/>
      <c r="F224" s="49"/>
      <c r="G224" s="63">
        <v>295</v>
      </c>
      <c r="H224" s="87">
        <f t="shared" si="16"/>
        <v>2</v>
      </c>
      <c r="I224" s="63">
        <v>297</v>
      </c>
      <c r="J224" s="63">
        <v>207</v>
      </c>
      <c r="K224" s="87">
        <f t="shared" si="17"/>
        <v>3</v>
      </c>
      <c r="L224" s="63">
        <v>210</v>
      </c>
      <c r="M224" s="63">
        <v>210</v>
      </c>
      <c r="N224" s="87">
        <f t="shared" si="18"/>
        <v>8</v>
      </c>
      <c r="O224" s="63">
        <v>218</v>
      </c>
      <c r="P224" s="156">
        <v>0.05</v>
      </c>
      <c r="Q224" s="144">
        <v>4</v>
      </c>
      <c r="R224" s="144"/>
      <c r="S224" s="116">
        <v>0</v>
      </c>
      <c r="T224" s="63">
        <v>0</v>
      </c>
      <c r="U224" s="63">
        <v>0</v>
      </c>
      <c r="V224" s="63">
        <v>0</v>
      </c>
      <c r="W224" s="63">
        <v>0</v>
      </c>
      <c r="X224" s="63">
        <v>0</v>
      </c>
      <c r="Y224" s="63">
        <v>0</v>
      </c>
      <c r="Z224" s="63">
        <v>0</v>
      </c>
      <c r="AA224" s="116">
        <v>0</v>
      </c>
      <c r="AB224" s="63">
        <v>0</v>
      </c>
      <c r="AC224" s="63">
        <v>0</v>
      </c>
      <c r="AD224" s="63">
        <v>0</v>
      </c>
      <c r="AE224" s="63">
        <v>19</v>
      </c>
      <c r="AF224" s="63">
        <v>11</v>
      </c>
      <c r="AG224" s="63">
        <v>146</v>
      </c>
      <c r="AH224" s="63">
        <v>2</v>
      </c>
      <c r="AI224" s="63">
        <v>8</v>
      </c>
      <c r="AJ224" s="116">
        <v>0</v>
      </c>
      <c r="AK224" s="63">
        <v>0</v>
      </c>
      <c r="AL224" s="118">
        <v>0</v>
      </c>
      <c r="AM224" s="63">
        <v>0</v>
      </c>
      <c r="AN224" s="119">
        <v>0</v>
      </c>
      <c r="AO224" s="120">
        <f t="shared" si="19"/>
        <v>26.6</v>
      </c>
      <c r="AP224" s="125">
        <f t="shared" si="15"/>
        <v>6.65</v>
      </c>
    </row>
    <row r="225" spans="1:42" x14ac:dyDescent="0.2">
      <c r="A225" s="162" t="s">
        <v>426</v>
      </c>
      <c r="B225" s="47" t="s">
        <v>118</v>
      </c>
      <c r="C225" s="47" t="s">
        <v>198</v>
      </c>
      <c r="D225" s="47">
        <v>14</v>
      </c>
      <c r="E225" s="139"/>
      <c r="F225" s="49"/>
      <c r="G225" s="63">
        <v>206</v>
      </c>
      <c r="H225" s="87">
        <f t="shared" si="16"/>
        <v>-5</v>
      </c>
      <c r="I225" s="63">
        <v>201</v>
      </c>
      <c r="J225" s="63">
        <v>185</v>
      </c>
      <c r="K225" s="87">
        <f t="shared" si="17"/>
        <v>-3</v>
      </c>
      <c r="L225" s="63">
        <v>182</v>
      </c>
      <c r="M225" s="63">
        <v>186</v>
      </c>
      <c r="N225" s="87">
        <f t="shared" si="18"/>
        <v>-4</v>
      </c>
      <c r="O225" s="63">
        <v>182</v>
      </c>
      <c r="P225" s="156">
        <v>0.04</v>
      </c>
      <c r="Q225" s="144">
        <v>6</v>
      </c>
      <c r="R225" s="144"/>
      <c r="S225" s="116">
        <v>0</v>
      </c>
      <c r="T225" s="63">
        <v>0</v>
      </c>
      <c r="U225" s="63">
        <v>0</v>
      </c>
      <c r="V225" s="63">
        <v>0</v>
      </c>
      <c r="W225" s="63">
        <v>0</v>
      </c>
      <c r="X225" s="63">
        <v>0</v>
      </c>
      <c r="Y225" s="63">
        <v>0</v>
      </c>
      <c r="Z225" s="63">
        <v>0</v>
      </c>
      <c r="AA225" s="116">
        <v>75</v>
      </c>
      <c r="AB225" s="63">
        <v>319</v>
      </c>
      <c r="AC225" s="63">
        <v>3</v>
      </c>
      <c r="AD225" s="63">
        <v>18</v>
      </c>
      <c r="AE225" s="63">
        <v>14</v>
      </c>
      <c r="AF225" s="63">
        <v>11</v>
      </c>
      <c r="AG225" s="63">
        <v>61</v>
      </c>
      <c r="AH225" s="63">
        <v>0</v>
      </c>
      <c r="AI225" s="63">
        <v>2</v>
      </c>
      <c r="AJ225" s="116">
        <v>0</v>
      </c>
      <c r="AK225" s="63">
        <v>0</v>
      </c>
      <c r="AL225" s="118">
        <v>1</v>
      </c>
      <c r="AM225" s="63">
        <v>0</v>
      </c>
      <c r="AN225" s="119">
        <v>0</v>
      </c>
      <c r="AO225" s="120">
        <f t="shared" si="19"/>
        <v>58</v>
      </c>
      <c r="AP225" s="125">
        <f t="shared" si="15"/>
        <v>9.6666666666666661</v>
      </c>
    </row>
    <row r="226" spans="1:42" x14ac:dyDescent="0.2">
      <c r="A226" s="162" t="s">
        <v>429</v>
      </c>
      <c r="B226" s="47" t="s">
        <v>118</v>
      </c>
      <c r="C226" s="47" t="s">
        <v>188</v>
      </c>
      <c r="D226" s="47">
        <v>13</v>
      </c>
      <c r="E226" s="139" t="s">
        <v>499</v>
      </c>
      <c r="F226" s="49"/>
      <c r="G226" s="63">
        <v>182</v>
      </c>
      <c r="H226" s="87">
        <f t="shared" si="16"/>
        <v>-14</v>
      </c>
      <c r="I226" s="63">
        <v>168</v>
      </c>
      <c r="J226" s="63">
        <v>194</v>
      </c>
      <c r="K226" s="87">
        <f t="shared" si="17"/>
        <v>0</v>
      </c>
      <c r="L226" s="63">
        <v>194</v>
      </c>
      <c r="M226" s="63">
        <v>193</v>
      </c>
      <c r="N226" s="87">
        <f t="shared" si="18"/>
        <v>0</v>
      </c>
      <c r="O226" s="63">
        <v>193</v>
      </c>
      <c r="P226" s="73">
        <v>0.04</v>
      </c>
      <c r="Q226" s="144">
        <v>5</v>
      </c>
      <c r="R226" s="144"/>
      <c r="S226" s="116">
        <v>0</v>
      </c>
      <c r="T226" s="63">
        <v>0</v>
      </c>
      <c r="U226" s="63">
        <v>0</v>
      </c>
      <c r="V226" s="63">
        <v>0</v>
      </c>
      <c r="W226" s="63">
        <v>0</v>
      </c>
      <c r="X226" s="63">
        <v>0</v>
      </c>
      <c r="Y226" s="63">
        <v>0</v>
      </c>
      <c r="Z226" s="63">
        <v>0</v>
      </c>
      <c r="AA226" s="116">
        <v>14</v>
      </c>
      <c r="AB226" s="63">
        <v>54</v>
      </c>
      <c r="AC226" s="63">
        <v>0</v>
      </c>
      <c r="AD226" s="63">
        <v>2</v>
      </c>
      <c r="AE226" s="63">
        <v>4</v>
      </c>
      <c r="AF226" s="63">
        <v>2</v>
      </c>
      <c r="AG226" s="63">
        <v>27</v>
      </c>
      <c r="AH226" s="63">
        <v>1</v>
      </c>
      <c r="AI226" s="63">
        <v>2</v>
      </c>
      <c r="AJ226" s="116">
        <v>206</v>
      </c>
      <c r="AK226" s="63">
        <v>0</v>
      </c>
      <c r="AL226" s="118">
        <v>0</v>
      </c>
      <c r="AM226" s="63">
        <v>0</v>
      </c>
      <c r="AN226" s="119">
        <v>0</v>
      </c>
      <c r="AO226" s="120">
        <f t="shared" si="19"/>
        <v>14.100000000000001</v>
      </c>
      <c r="AP226" s="125">
        <f t="shared" si="15"/>
        <v>2.8200000000000003</v>
      </c>
    </row>
    <row r="227" spans="1:42" x14ac:dyDescent="0.2">
      <c r="A227" s="162" t="s">
        <v>440</v>
      </c>
      <c r="B227" s="47" t="s">
        <v>121</v>
      </c>
      <c r="C227" s="47" t="s">
        <v>112</v>
      </c>
      <c r="D227" s="47">
        <v>11</v>
      </c>
      <c r="E227" s="139" t="s">
        <v>499</v>
      </c>
      <c r="F227" s="49"/>
      <c r="G227" s="63">
        <v>274</v>
      </c>
      <c r="H227" s="87">
        <f t="shared" si="16"/>
        <v>3</v>
      </c>
      <c r="I227" s="63">
        <v>277</v>
      </c>
      <c r="J227" s="63">
        <v>215</v>
      </c>
      <c r="K227" s="87">
        <f t="shared" si="17"/>
        <v>2</v>
      </c>
      <c r="L227" s="63">
        <v>217</v>
      </c>
      <c r="M227" s="63">
        <v>213</v>
      </c>
      <c r="N227" s="87">
        <f t="shared" si="18"/>
        <v>0</v>
      </c>
      <c r="O227" s="63">
        <v>213</v>
      </c>
      <c r="P227" s="73">
        <v>0.04</v>
      </c>
      <c r="Q227" s="144">
        <v>16</v>
      </c>
      <c r="R227" s="144"/>
      <c r="S227" s="116">
        <v>0</v>
      </c>
      <c r="T227" s="63">
        <v>0</v>
      </c>
      <c r="U227" s="63">
        <v>0</v>
      </c>
      <c r="V227" s="63">
        <v>0</v>
      </c>
      <c r="W227" s="63">
        <v>0</v>
      </c>
      <c r="X227" s="63">
        <v>0</v>
      </c>
      <c r="Y227" s="63">
        <v>0</v>
      </c>
      <c r="Z227" s="63">
        <v>0</v>
      </c>
      <c r="AA227" s="116">
        <v>1</v>
      </c>
      <c r="AB227" s="63">
        <v>-1</v>
      </c>
      <c r="AC227" s="63">
        <v>0</v>
      </c>
      <c r="AD227" s="63">
        <v>0</v>
      </c>
      <c r="AE227" s="63">
        <v>31</v>
      </c>
      <c r="AF227" s="63">
        <v>19</v>
      </c>
      <c r="AG227" s="63">
        <v>220</v>
      </c>
      <c r="AH227" s="63">
        <v>1</v>
      </c>
      <c r="AI227" s="63">
        <v>11</v>
      </c>
      <c r="AJ227" s="116">
        <v>13</v>
      </c>
      <c r="AK227" s="63">
        <v>0</v>
      </c>
      <c r="AL227" s="118">
        <v>0</v>
      </c>
      <c r="AM227" s="63">
        <v>1</v>
      </c>
      <c r="AN227" s="119">
        <v>0</v>
      </c>
      <c r="AO227" s="120">
        <f t="shared" si="19"/>
        <v>27.9</v>
      </c>
      <c r="AP227" s="125">
        <f t="shared" si="15"/>
        <v>1.7437499999999999</v>
      </c>
    </row>
    <row r="228" spans="1:42" x14ac:dyDescent="0.2">
      <c r="A228" s="162" t="s">
        <v>438</v>
      </c>
      <c r="B228" s="47" t="s">
        <v>118</v>
      </c>
      <c r="C228" s="47" t="s">
        <v>116</v>
      </c>
      <c r="D228" s="47">
        <v>7</v>
      </c>
      <c r="E228" s="139"/>
      <c r="F228" s="49"/>
      <c r="G228" s="63">
        <v>273</v>
      </c>
      <c r="H228" s="87">
        <f t="shared" si="16"/>
        <v>-33</v>
      </c>
      <c r="I228" s="63">
        <v>240</v>
      </c>
      <c r="J228" s="63">
        <v>201</v>
      </c>
      <c r="K228" s="87">
        <f t="shared" si="17"/>
        <v>1</v>
      </c>
      <c r="L228" s="63">
        <v>202</v>
      </c>
      <c r="M228" s="63">
        <v>205</v>
      </c>
      <c r="N228" s="87">
        <f t="shared" si="18"/>
        <v>1</v>
      </c>
      <c r="O228" s="63">
        <v>206</v>
      </c>
      <c r="P228" s="156">
        <v>0.03</v>
      </c>
      <c r="Q228" s="144">
        <v>14</v>
      </c>
      <c r="R228" s="144"/>
      <c r="S228" s="116">
        <v>0</v>
      </c>
      <c r="T228" s="63">
        <v>0</v>
      </c>
      <c r="U228" s="63">
        <v>0</v>
      </c>
      <c r="V228" s="63">
        <v>0</v>
      </c>
      <c r="W228" s="63">
        <v>0</v>
      </c>
      <c r="X228" s="63">
        <v>0</v>
      </c>
      <c r="Y228" s="63">
        <v>0</v>
      </c>
      <c r="Z228" s="63">
        <v>0</v>
      </c>
      <c r="AA228" s="116">
        <v>111</v>
      </c>
      <c r="AB228" s="63">
        <v>354</v>
      </c>
      <c r="AC228" s="63">
        <v>2</v>
      </c>
      <c r="AD228" s="63">
        <v>20</v>
      </c>
      <c r="AE228" s="63">
        <v>23</v>
      </c>
      <c r="AF228" s="63">
        <v>23</v>
      </c>
      <c r="AG228" s="63">
        <v>148</v>
      </c>
      <c r="AH228" s="63">
        <v>0</v>
      </c>
      <c r="AI228" s="63">
        <v>9</v>
      </c>
      <c r="AJ228" s="116">
        <v>39</v>
      </c>
      <c r="AK228" s="63">
        <v>0</v>
      </c>
      <c r="AL228" s="118">
        <v>0</v>
      </c>
      <c r="AM228" s="63">
        <v>2</v>
      </c>
      <c r="AN228" s="119">
        <v>2</v>
      </c>
      <c r="AO228" s="120">
        <f t="shared" si="19"/>
        <v>58.2</v>
      </c>
      <c r="AP228" s="125">
        <f t="shared" si="15"/>
        <v>4.1571428571428575</v>
      </c>
    </row>
    <row r="229" spans="1:42" x14ac:dyDescent="0.2">
      <c r="A229" s="162" t="s">
        <v>434</v>
      </c>
      <c r="B229" s="47" t="s">
        <v>121</v>
      </c>
      <c r="C229" s="47" t="s">
        <v>116</v>
      </c>
      <c r="D229" s="47">
        <v>7</v>
      </c>
      <c r="E229" s="139"/>
      <c r="F229" s="49"/>
      <c r="G229" s="63">
        <v>249</v>
      </c>
      <c r="H229" s="87">
        <f t="shared" si="16"/>
        <v>-10</v>
      </c>
      <c r="I229" s="63">
        <v>239</v>
      </c>
      <c r="J229" s="63">
        <v>266</v>
      </c>
      <c r="K229" s="87">
        <f t="shared" si="17"/>
        <v>6</v>
      </c>
      <c r="L229" s="63">
        <v>272</v>
      </c>
      <c r="M229" s="63">
        <v>262</v>
      </c>
      <c r="N229" s="87">
        <f t="shared" si="18"/>
        <v>8</v>
      </c>
      <c r="O229" s="63">
        <v>270</v>
      </c>
      <c r="P229" s="73">
        <v>0.03</v>
      </c>
      <c r="Q229" s="144" t="s">
        <v>263</v>
      </c>
      <c r="R229" s="144"/>
      <c r="S229" s="116" t="s">
        <v>263</v>
      </c>
      <c r="T229" s="63" t="s">
        <v>263</v>
      </c>
      <c r="U229" s="63" t="s">
        <v>263</v>
      </c>
      <c r="V229" s="63" t="s">
        <v>263</v>
      </c>
      <c r="W229" s="63" t="s">
        <v>263</v>
      </c>
      <c r="X229" s="63" t="s">
        <v>263</v>
      </c>
      <c r="Y229" s="63" t="s">
        <v>263</v>
      </c>
      <c r="Z229" s="63" t="s">
        <v>263</v>
      </c>
      <c r="AA229" s="116" t="s">
        <v>263</v>
      </c>
      <c r="AB229" s="63" t="s">
        <v>263</v>
      </c>
      <c r="AC229" s="63" t="s">
        <v>263</v>
      </c>
      <c r="AD229" s="63" t="s">
        <v>263</v>
      </c>
      <c r="AE229" s="63" t="s">
        <v>263</v>
      </c>
      <c r="AF229" s="63" t="s">
        <v>263</v>
      </c>
      <c r="AG229" s="63" t="s">
        <v>263</v>
      </c>
      <c r="AH229" s="63" t="s">
        <v>263</v>
      </c>
      <c r="AI229" s="63" t="s">
        <v>263</v>
      </c>
      <c r="AJ229" s="116" t="s">
        <v>263</v>
      </c>
      <c r="AK229" s="63" t="s">
        <v>263</v>
      </c>
      <c r="AL229" s="118" t="s">
        <v>263</v>
      </c>
      <c r="AM229" s="63" t="s">
        <v>263</v>
      </c>
      <c r="AN229" s="119" t="s">
        <v>263</v>
      </c>
      <c r="AO229" s="120">
        <f t="shared" si="19"/>
        <v>0</v>
      </c>
      <c r="AP229" s="125" t="str">
        <f t="shared" si="15"/>
        <v>-</v>
      </c>
    </row>
    <row r="230" spans="1:42" x14ac:dyDescent="0.2">
      <c r="A230" s="162" t="s">
        <v>255</v>
      </c>
      <c r="B230" s="47" t="s">
        <v>121</v>
      </c>
      <c r="C230" s="47" t="s">
        <v>235</v>
      </c>
      <c r="D230" s="47">
        <v>8</v>
      </c>
      <c r="E230" s="139"/>
      <c r="F230" s="49"/>
      <c r="G230" s="63">
        <v>300</v>
      </c>
      <c r="H230" s="87">
        <f t="shared" si="16"/>
        <v>0</v>
      </c>
      <c r="I230" s="63">
        <v>300</v>
      </c>
      <c r="J230" s="63">
        <v>219</v>
      </c>
      <c r="K230" s="87">
        <f t="shared" si="17"/>
        <v>4</v>
      </c>
      <c r="L230" s="63">
        <v>223</v>
      </c>
      <c r="M230" s="63">
        <v>209</v>
      </c>
      <c r="N230" s="87">
        <f t="shared" si="18"/>
        <v>6</v>
      </c>
      <c r="O230" s="63">
        <v>215</v>
      </c>
      <c r="P230" s="156">
        <v>0.03</v>
      </c>
      <c r="Q230" s="144">
        <v>16</v>
      </c>
      <c r="R230" s="144"/>
      <c r="S230" s="116">
        <v>0</v>
      </c>
      <c r="T230" s="63">
        <v>0</v>
      </c>
      <c r="U230" s="63">
        <v>0</v>
      </c>
      <c r="V230" s="63">
        <v>0</v>
      </c>
      <c r="W230" s="63">
        <v>0</v>
      </c>
      <c r="X230" s="63">
        <v>0</v>
      </c>
      <c r="Y230" s="63">
        <v>0</v>
      </c>
      <c r="Z230" s="63">
        <v>0</v>
      </c>
      <c r="AA230" s="116">
        <v>0</v>
      </c>
      <c r="AB230" s="63">
        <v>0</v>
      </c>
      <c r="AC230" s="63">
        <v>0</v>
      </c>
      <c r="AD230" s="63">
        <v>0</v>
      </c>
      <c r="AE230" s="63">
        <v>77</v>
      </c>
      <c r="AF230" s="63">
        <v>56</v>
      </c>
      <c r="AG230" s="63">
        <v>656</v>
      </c>
      <c r="AH230" s="63">
        <v>2</v>
      </c>
      <c r="AI230" s="63">
        <v>32</v>
      </c>
      <c r="AJ230" s="116">
        <v>265</v>
      </c>
      <c r="AK230" s="63">
        <v>0</v>
      </c>
      <c r="AL230" s="118">
        <v>0</v>
      </c>
      <c r="AM230" s="63">
        <v>1</v>
      </c>
      <c r="AN230" s="119">
        <v>1</v>
      </c>
      <c r="AO230" s="120">
        <f t="shared" si="19"/>
        <v>75.599999999999994</v>
      </c>
      <c r="AP230" s="125">
        <f t="shared" si="15"/>
        <v>4.7249999999999996</v>
      </c>
    </row>
    <row r="231" spans="1:42" x14ac:dyDescent="0.2">
      <c r="A231" s="162" t="s">
        <v>126</v>
      </c>
      <c r="B231" s="47" t="s">
        <v>121</v>
      </c>
      <c r="C231" s="47" t="s">
        <v>15</v>
      </c>
      <c r="D231" s="47">
        <v>13</v>
      </c>
      <c r="E231" s="139"/>
      <c r="F231" s="49"/>
      <c r="G231" s="63">
        <v>79</v>
      </c>
      <c r="H231" s="87">
        <f t="shared" si="16"/>
        <v>220</v>
      </c>
      <c r="I231" s="63">
        <v>299</v>
      </c>
      <c r="J231" s="63">
        <v>69</v>
      </c>
      <c r="K231" s="87">
        <f t="shared" si="17"/>
        <v>0</v>
      </c>
      <c r="L231" s="63">
        <v>69</v>
      </c>
      <c r="M231" s="63">
        <v>72</v>
      </c>
      <c r="N231" s="87">
        <f t="shared" si="18"/>
        <v>-1</v>
      </c>
      <c r="O231" s="63">
        <v>71</v>
      </c>
      <c r="P231" s="156">
        <v>0.03</v>
      </c>
      <c r="Q231" s="144" t="s">
        <v>263</v>
      </c>
      <c r="R231" s="144"/>
      <c r="S231" s="116" t="s">
        <v>263</v>
      </c>
      <c r="T231" s="63" t="s">
        <v>263</v>
      </c>
      <c r="U231" s="63" t="s">
        <v>263</v>
      </c>
      <c r="V231" s="63" t="s">
        <v>263</v>
      </c>
      <c r="W231" s="63" t="s">
        <v>263</v>
      </c>
      <c r="X231" s="63" t="s">
        <v>263</v>
      </c>
      <c r="Y231" s="63" t="s">
        <v>263</v>
      </c>
      <c r="Z231" s="63" t="s">
        <v>263</v>
      </c>
      <c r="AA231" s="116" t="s">
        <v>263</v>
      </c>
      <c r="AB231" s="63" t="s">
        <v>263</v>
      </c>
      <c r="AC231" s="63" t="s">
        <v>263</v>
      </c>
      <c r="AD231" s="63" t="s">
        <v>263</v>
      </c>
      <c r="AE231" s="63" t="s">
        <v>263</v>
      </c>
      <c r="AF231" s="63" t="s">
        <v>263</v>
      </c>
      <c r="AG231" s="63" t="s">
        <v>263</v>
      </c>
      <c r="AH231" s="63" t="s">
        <v>263</v>
      </c>
      <c r="AI231" s="63" t="s">
        <v>263</v>
      </c>
      <c r="AJ231" s="116" t="s">
        <v>263</v>
      </c>
      <c r="AK231" s="63" t="s">
        <v>263</v>
      </c>
      <c r="AL231" s="118" t="s">
        <v>263</v>
      </c>
      <c r="AM231" s="63" t="s">
        <v>263</v>
      </c>
      <c r="AN231" s="119" t="s">
        <v>263</v>
      </c>
      <c r="AO231" s="120">
        <f t="shared" si="19"/>
        <v>0</v>
      </c>
      <c r="AP231" s="125" t="str">
        <f t="shared" si="15"/>
        <v>-</v>
      </c>
    </row>
    <row r="232" spans="1:42" x14ac:dyDescent="0.2">
      <c r="A232" s="162" t="s">
        <v>443</v>
      </c>
      <c r="B232" s="47" t="s">
        <v>121</v>
      </c>
      <c r="C232" s="47" t="s">
        <v>199</v>
      </c>
      <c r="D232" s="47">
        <v>10</v>
      </c>
      <c r="E232" s="139"/>
      <c r="F232" s="49"/>
      <c r="G232" s="63">
        <v>228</v>
      </c>
      <c r="H232" s="87">
        <f t="shared" si="16"/>
        <v>-10</v>
      </c>
      <c r="I232" s="63">
        <v>218</v>
      </c>
      <c r="J232" s="63">
        <v>223</v>
      </c>
      <c r="K232" s="87">
        <f t="shared" si="17"/>
        <v>7</v>
      </c>
      <c r="L232" s="63">
        <v>230</v>
      </c>
      <c r="M232" s="63">
        <v>222</v>
      </c>
      <c r="N232" s="87">
        <f t="shared" si="18"/>
        <v>3</v>
      </c>
      <c r="O232" s="63">
        <v>225</v>
      </c>
      <c r="P232" s="156">
        <v>0.03</v>
      </c>
      <c r="Q232" s="144" t="s">
        <v>263</v>
      </c>
      <c r="R232" s="144"/>
      <c r="S232" s="116" t="s">
        <v>263</v>
      </c>
      <c r="T232" s="63" t="s">
        <v>263</v>
      </c>
      <c r="U232" s="63" t="s">
        <v>263</v>
      </c>
      <c r="V232" s="63" t="s">
        <v>263</v>
      </c>
      <c r="W232" s="63" t="s">
        <v>263</v>
      </c>
      <c r="X232" s="63" t="s">
        <v>263</v>
      </c>
      <c r="Y232" s="63" t="s">
        <v>263</v>
      </c>
      <c r="Z232" s="63" t="s">
        <v>263</v>
      </c>
      <c r="AA232" s="116" t="s">
        <v>263</v>
      </c>
      <c r="AB232" s="63" t="s">
        <v>263</v>
      </c>
      <c r="AC232" s="63" t="s">
        <v>263</v>
      </c>
      <c r="AD232" s="63" t="s">
        <v>263</v>
      </c>
      <c r="AE232" s="63" t="s">
        <v>263</v>
      </c>
      <c r="AF232" s="63" t="s">
        <v>263</v>
      </c>
      <c r="AG232" s="63" t="s">
        <v>263</v>
      </c>
      <c r="AH232" s="63" t="s">
        <v>263</v>
      </c>
      <c r="AI232" s="63" t="s">
        <v>263</v>
      </c>
      <c r="AJ232" s="116" t="s">
        <v>263</v>
      </c>
      <c r="AK232" s="63" t="s">
        <v>263</v>
      </c>
      <c r="AL232" s="118" t="s">
        <v>263</v>
      </c>
      <c r="AM232" s="63" t="s">
        <v>263</v>
      </c>
      <c r="AN232" s="119" t="s">
        <v>263</v>
      </c>
      <c r="AO232" s="120">
        <f t="shared" si="19"/>
        <v>0</v>
      </c>
      <c r="AP232" s="125" t="str">
        <f t="shared" si="15"/>
        <v>-</v>
      </c>
    </row>
    <row r="233" spans="1:42" x14ac:dyDescent="0.2">
      <c r="A233" s="162" t="s">
        <v>433</v>
      </c>
      <c r="B233" s="47" t="s">
        <v>118</v>
      </c>
      <c r="C233" s="47" t="s">
        <v>195</v>
      </c>
      <c r="D233" s="47">
        <v>7</v>
      </c>
      <c r="E233" s="139"/>
      <c r="F233" s="49"/>
      <c r="G233" s="63">
        <v>197</v>
      </c>
      <c r="H233" s="87">
        <f t="shared" si="16"/>
        <v>9</v>
      </c>
      <c r="I233" s="63">
        <v>206</v>
      </c>
      <c r="J233" s="63">
        <v>221</v>
      </c>
      <c r="K233" s="87">
        <f t="shared" si="17"/>
        <v>-10</v>
      </c>
      <c r="L233" s="63">
        <v>211</v>
      </c>
      <c r="M233" s="63">
        <v>223</v>
      </c>
      <c r="N233" s="87">
        <f t="shared" si="18"/>
        <v>-9</v>
      </c>
      <c r="O233" s="63">
        <v>214</v>
      </c>
      <c r="P233" s="156">
        <v>0.03</v>
      </c>
      <c r="Q233" s="144">
        <v>16</v>
      </c>
      <c r="R233" s="144"/>
      <c r="S233" s="116">
        <v>0</v>
      </c>
      <c r="T233" s="63">
        <v>0</v>
      </c>
      <c r="U233" s="63">
        <v>0</v>
      </c>
      <c r="V233" s="63">
        <v>0</v>
      </c>
      <c r="W233" s="63">
        <v>0</v>
      </c>
      <c r="X233" s="63">
        <v>0</v>
      </c>
      <c r="Y233" s="63">
        <v>0</v>
      </c>
      <c r="Z233" s="63">
        <v>0</v>
      </c>
      <c r="AA233" s="116">
        <v>111</v>
      </c>
      <c r="AB233" s="63">
        <v>368</v>
      </c>
      <c r="AC233" s="63">
        <v>4</v>
      </c>
      <c r="AD233" s="63">
        <v>25</v>
      </c>
      <c r="AE233" s="63">
        <v>14</v>
      </c>
      <c r="AF233" s="63">
        <v>10</v>
      </c>
      <c r="AG233" s="63">
        <v>61</v>
      </c>
      <c r="AH233" s="63">
        <v>0</v>
      </c>
      <c r="AI233" s="63">
        <v>3</v>
      </c>
      <c r="AJ233" s="116">
        <v>0</v>
      </c>
      <c r="AK233" s="63">
        <v>0</v>
      </c>
      <c r="AL233" s="118">
        <v>0</v>
      </c>
      <c r="AM233" s="63">
        <v>2</v>
      </c>
      <c r="AN233" s="119">
        <v>1</v>
      </c>
      <c r="AO233" s="120">
        <f t="shared" si="19"/>
        <v>64.899999999999991</v>
      </c>
      <c r="AP233" s="125">
        <f t="shared" si="15"/>
        <v>4.0562499999999995</v>
      </c>
    </row>
    <row r="234" spans="1:42" x14ac:dyDescent="0.2">
      <c r="A234" s="162" t="s">
        <v>430</v>
      </c>
      <c r="B234" s="47" t="s">
        <v>121</v>
      </c>
      <c r="C234" s="47" t="s">
        <v>12</v>
      </c>
      <c r="D234" s="47">
        <v>6</v>
      </c>
      <c r="E234" s="139" t="s">
        <v>499</v>
      </c>
      <c r="F234" s="49"/>
      <c r="G234" s="63">
        <v>283</v>
      </c>
      <c r="H234" s="87">
        <f t="shared" si="16"/>
        <v>2</v>
      </c>
      <c r="I234" s="63">
        <v>285</v>
      </c>
      <c r="J234" s="63">
        <v>218</v>
      </c>
      <c r="K234" s="87">
        <f t="shared" si="17"/>
        <v>-3</v>
      </c>
      <c r="L234" s="63">
        <v>215</v>
      </c>
      <c r="M234" s="63">
        <v>219</v>
      </c>
      <c r="N234" s="87">
        <f t="shared" si="18"/>
        <v>-2</v>
      </c>
      <c r="O234" s="63">
        <v>217</v>
      </c>
      <c r="P234" s="156">
        <v>0.03</v>
      </c>
      <c r="Q234" s="144">
        <v>9</v>
      </c>
      <c r="R234" s="144"/>
      <c r="S234" s="116">
        <v>0</v>
      </c>
      <c r="T234" s="63">
        <v>0</v>
      </c>
      <c r="U234" s="63">
        <v>0</v>
      </c>
      <c r="V234" s="63">
        <v>0</v>
      </c>
      <c r="W234" s="63">
        <v>0</v>
      </c>
      <c r="X234" s="63">
        <v>0</v>
      </c>
      <c r="Y234" s="63">
        <v>0</v>
      </c>
      <c r="Z234" s="63">
        <v>0</v>
      </c>
      <c r="AA234" s="116">
        <v>0</v>
      </c>
      <c r="AB234" s="63">
        <v>0</v>
      </c>
      <c r="AC234" s="63">
        <v>0</v>
      </c>
      <c r="AD234" s="63">
        <v>0</v>
      </c>
      <c r="AE234" s="63">
        <v>44</v>
      </c>
      <c r="AF234" s="63">
        <v>23</v>
      </c>
      <c r="AG234" s="63">
        <v>357</v>
      </c>
      <c r="AH234" s="63">
        <v>0</v>
      </c>
      <c r="AI234" s="63">
        <v>15</v>
      </c>
      <c r="AJ234" s="116">
        <v>0</v>
      </c>
      <c r="AK234" s="63">
        <v>0</v>
      </c>
      <c r="AL234" s="118">
        <v>1</v>
      </c>
      <c r="AM234" s="63">
        <v>0</v>
      </c>
      <c r="AN234" s="119">
        <v>0</v>
      </c>
      <c r="AO234" s="120">
        <f t="shared" si="19"/>
        <v>37.700000000000003</v>
      </c>
      <c r="AP234" s="125">
        <f t="shared" si="15"/>
        <v>4.1888888888888891</v>
      </c>
    </row>
    <row r="235" spans="1:42" x14ac:dyDescent="0.2">
      <c r="A235" s="162" t="s">
        <v>432</v>
      </c>
      <c r="B235" s="47" t="s">
        <v>121</v>
      </c>
      <c r="C235" s="47" t="s">
        <v>201</v>
      </c>
      <c r="D235" s="47">
        <v>11</v>
      </c>
      <c r="E235" s="139" t="s">
        <v>499</v>
      </c>
      <c r="F235" s="49"/>
      <c r="G235" s="63">
        <v>239</v>
      </c>
      <c r="H235" s="87">
        <f t="shared" si="16"/>
        <v>-6</v>
      </c>
      <c r="I235" s="63">
        <v>233</v>
      </c>
      <c r="J235" s="63">
        <v>208</v>
      </c>
      <c r="K235" s="87">
        <f t="shared" si="17"/>
        <v>4</v>
      </c>
      <c r="L235" s="63">
        <v>212</v>
      </c>
      <c r="M235" s="63">
        <v>206</v>
      </c>
      <c r="N235" s="87">
        <f t="shared" si="18"/>
        <v>3</v>
      </c>
      <c r="O235" s="63">
        <v>209</v>
      </c>
      <c r="P235" s="156">
        <v>0.03</v>
      </c>
      <c r="Q235" s="144">
        <v>13</v>
      </c>
      <c r="R235" s="144"/>
      <c r="S235" s="116">
        <v>0</v>
      </c>
      <c r="T235" s="63">
        <v>0</v>
      </c>
      <c r="U235" s="63">
        <v>0</v>
      </c>
      <c r="V235" s="63">
        <v>0</v>
      </c>
      <c r="W235" s="63">
        <v>0</v>
      </c>
      <c r="X235" s="63">
        <v>0</v>
      </c>
      <c r="Y235" s="63">
        <v>0</v>
      </c>
      <c r="Z235" s="63">
        <v>0</v>
      </c>
      <c r="AA235" s="116">
        <v>9</v>
      </c>
      <c r="AB235" s="63">
        <v>40</v>
      </c>
      <c r="AC235" s="63">
        <v>0</v>
      </c>
      <c r="AD235" s="63">
        <v>2</v>
      </c>
      <c r="AE235" s="63">
        <v>56</v>
      </c>
      <c r="AF235" s="63">
        <v>30</v>
      </c>
      <c r="AG235" s="63">
        <v>381</v>
      </c>
      <c r="AH235" s="63">
        <v>3</v>
      </c>
      <c r="AI235" s="63">
        <v>17</v>
      </c>
      <c r="AJ235" s="116">
        <v>48</v>
      </c>
      <c r="AK235" s="63">
        <v>0</v>
      </c>
      <c r="AL235" s="118">
        <v>0</v>
      </c>
      <c r="AM235" s="63">
        <v>1</v>
      </c>
      <c r="AN235" s="119">
        <v>0</v>
      </c>
      <c r="AO235" s="120">
        <f t="shared" si="19"/>
        <v>60.1</v>
      </c>
      <c r="AP235" s="125">
        <f t="shared" si="15"/>
        <v>4.6230769230769235</v>
      </c>
    </row>
    <row r="236" spans="1:42" x14ac:dyDescent="0.2">
      <c r="A236" s="162" t="s">
        <v>435</v>
      </c>
      <c r="B236" s="47" t="s">
        <v>121</v>
      </c>
      <c r="C236" s="47" t="s">
        <v>200</v>
      </c>
      <c r="D236" s="47">
        <v>13</v>
      </c>
      <c r="E236" s="139"/>
      <c r="F236" s="49"/>
      <c r="G236" s="63">
        <v>300</v>
      </c>
      <c r="H236" s="87">
        <f t="shared" si="16"/>
        <v>-49</v>
      </c>
      <c r="I236" s="63">
        <v>251</v>
      </c>
      <c r="J236" s="63">
        <v>241</v>
      </c>
      <c r="K236" s="87">
        <f t="shared" si="17"/>
        <v>6</v>
      </c>
      <c r="L236" s="63">
        <v>247</v>
      </c>
      <c r="M236" s="63">
        <v>242</v>
      </c>
      <c r="N236" s="87">
        <f t="shared" si="18"/>
        <v>8</v>
      </c>
      <c r="O236" s="63">
        <v>250</v>
      </c>
      <c r="P236" s="73">
        <v>0.03</v>
      </c>
      <c r="Q236" s="144">
        <v>12</v>
      </c>
      <c r="R236" s="144"/>
      <c r="S236" s="116">
        <v>0</v>
      </c>
      <c r="T236" s="63">
        <v>0</v>
      </c>
      <c r="U236" s="63">
        <v>0</v>
      </c>
      <c r="V236" s="63">
        <v>0</v>
      </c>
      <c r="W236" s="63">
        <v>0</v>
      </c>
      <c r="X236" s="63">
        <v>0</v>
      </c>
      <c r="Y236" s="63">
        <v>0</v>
      </c>
      <c r="Z236" s="63">
        <v>0</v>
      </c>
      <c r="AA236" s="116">
        <v>0</v>
      </c>
      <c r="AB236" s="63">
        <v>0</v>
      </c>
      <c r="AC236" s="63">
        <v>0</v>
      </c>
      <c r="AD236" s="63">
        <v>0</v>
      </c>
      <c r="AE236" s="63">
        <v>20</v>
      </c>
      <c r="AF236" s="63">
        <v>14</v>
      </c>
      <c r="AG236" s="63">
        <v>304</v>
      </c>
      <c r="AH236" s="63">
        <v>2</v>
      </c>
      <c r="AI236" s="63">
        <v>10</v>
      </c>
      <c r="AJ236" s="116">
        <v>456</v>
      </c>
      <c r="AK236" s="63">
        <v>0</v>
      </c>
      <c r="AL236" s="118">
        <v>1</v>
      </c>
      <c r="AM236" s="63">
        <v>0</v>
      </c>
      <c r="AN236" s="119">
        <v>0</v>
      </c>
      <c r="AO236" s="120">
        <f t="shared" si="19"/>
        <v>44.4</v>
      </c>
      <c r="AP236" s="125">
        <f t="shared" si="15"/>
        <v>3.6999999999999997</v>
      </c>
    </row>
    <row r="237" spans="1:42" x14ac:dyDescent="0.2">
      <c r="A237" s="162" t="s">
        <v>436</v>
      </c>
      <c r="B237" s="47" t="s">
        <v>121</v>
      </c>
      <c r="C237" s="47" t="s">
        <v>112</v>
      </c>
      <c r="D237" s="47">
        <v>11</v>
      </c>
      <c r="E237" s="139"/>
      <c r="F237" s="49"/>
      <c r="G237" s="63">
        <v>233</v>
      </c>
      <c r="H237" s="87">
        <f t="shared" si="16"/>
        <v>5</v>
      </c>
      <c r="I237" s="63">
        <v>238</v>
      </c>
      <c r="J237" s="63">
        <v>210</v>
      </c>
      <c r="K237" s="87">
        <f t="shared" si="17"/>
        <v>4</v>
      </c>
      <c r="L237" s="63">
        <v>214</v>
      </c>
      <c r="M237" s="63">
        <v>217</v>
      </c>
      <c r="N237" s="87">
        <f t="shared" si="18"/>
        <v>4</v>
      </c>
      <c r="O237" s="63">
        <v>221</v>
      </c>
      <c r="P237" s="73">
        <v>0.03</v>
      </c>
      <c r="Q237" s="144">
        <v>5</v>
      </c>
      <c r="R237" s="144"/>
      <c r="S237" s="116">
        <v>0</v>
      </c>
      <c r="T237" s="63">
        <v>0</v>
      </c>
      <c r="U237" s="63">
        <v>0</v>
      </c>
      <c r="V237" s="63">
        <v>0</v>
      </c>
      <c r="W237" s="63">
        <v>0</v>
      </c>
      <c r="X237" s="63">
        <v>0</v>
      </c>
      <c r="Y237" s="63">
        <v>0</v>
      </c>
      <c r="Z237" s="63">
        <v>0</v>
      </c>
      <c r="AA237" s="116">
        <v>1</v>
      </c>
      <c r="AB237" s="63">
        <v>12</v>
      </c>
      <c r="AC237" s="63">
        <v>0</v>
      </c>
      <c r="AD237" s="63">
        <v>1</v>
      </c>
      <c r="AE237" s="63">
        <v>26</v>
      </c>
      <c r="AF237" s="63">
        <v>14</v>
      </c>
      <c r="AG237" s="63">
        <v>236</v>
      </c>
      <c r="AH237" s="63">
        <v>1</v>
      </c>
      <c r="AI237" s="63">
        <v>10</v>
      </c>
      <c r="AJ237" s="116">
        <v>2</v>
      </c>
      <c r="AK237" s="63">
        <v>0</v>
      </c>
      <c r="AL237" s="118">
        <v>0</v>
      </c>
      <c r="AM237" s="63">
        <v>0</v>
      </c>
      <c r="AN237" s="119">
        <v>0</v>
      </c>
      <c r="AO237" s="120">
        <f t="shared" si="19"/>
        <v>30.8</v>
      </c>
      <c r="AP237" s="125">
        <f t="shared" si="15"/>
        <v>6.16</v>
      </c>
    </row>
    <row r="238" spans="1:42" x14ac:dyDescent="0.2">
      <c r="A238" s="162" t="s">
        <v>431</v>
      </c>
      <c r="B238" s="47" t="s">
        <v>118</v>
      </c>
      <c r="C238" s="47" t="s">
        <v>116</v>
      </c>
      <c r="D238" s="47">
        <v>7</v>
      </c>
      <c r="E238" s="139"/>
      <c r="F238" s="49"/>
      <c r="G238" s="63">
        <v>188</v>
      </c>
      <c r="H238" s="87">
        <f t="shared" si="16"/>
        <v>1</v>
      </c>
      <c r="I238" s="63">
        <v>189</v>
      </c>
      <c r="J238" s="63">
        <v>196</v>
      </c>
      <c r="K238" s="87">
        <f t="shared" si="17"/>
        <v>-3</v>
      </c>
      <c r="L238" s="63">
        <v>193</v>
      </c>
      <c r="M238" s="63">
        <v>194</v>
      </c>
      <c r="N238" s="87">
        <f t="shared" si="18"/>
        <v>1</v>
      </c>
      <c r="O238" s="63">
        <v>195</v>
      </c>
      <c r="P238" s="156">
        <v>0.03</v>
      </c>
      <c r="Q238" s="144">
        <v>9</v>
      </c>
      <c r="R238" s="144"/>
      <c r="S238" s="116">
        <v>0</v>
      </c>
      <c r="T238" s="63">
        <v>0</v>
      </c>
      <c r="U238" s="63">
        <v>0</v>
      </c>
      <c r="V238" s="63">
        <v>0</v>
      </c>
      <c r="W238" s="63">
        <v>0</v>
      </c>
      <c r="X238" s="63">
        <v>0</v>
      </c>
      <c r="Y238" s="63">
        <v>0</v>
      </c>
      <c r="Z238" s="63">
        <v>0</v>
      </c>
      <c r="AA238" s="116">
        <v>59</v>
      </c>
      <c r="AB238" s="63">
        <v>270</v>
      </c>
      <c r="AC238" s="63">
        <v>0</v>
      </c>
      <c r="AD238" s="63">
        <v>15</v>
      </c>
      <c r="AE238" s="63">
        <v>24</v>
      </c>
      <c r="AF238" s="63">
        <v>19</v>
      </c>
      <c r="AG238" s="63">
        <v>173</v>
      </c>
      <c r="AH238" s="63">
        <v>0</v>
      </c>
      <c r="AI238" s="63">
        <v>7</v>
      </c>
      <c r="AJ238" s="116">
        <v>0</v>
      </c>
      <c r="AK238" s="63">
        <v>0</v>
      </c>
      <c r="AL238" s="118">
        <v>1</v>
      </c>
      <c r="AM238" s="63">
        <v>0</v>
      </c>
      <c r="AN238" s="119">
        <v>0</v>
      </c>
      <c r="AO238" s="120">
        <f t="shared" si="19"/>
        <v>46.3</v>
      </c>
      <c r="AP238" s="125">
        <f t="shared" si="15"/>
        <v>5.1444444444444439</v>
      </c>
    </row>
    <row r="239" spans="1:42" x14ac:dyDescent="0.2">
      <c r="A239" s="162" t="s">
        <v>450</v>
      </c>
      <c r="B239" s="47" t="s">
        <v>129</v>
      </c>
      <c r="C239" s="47" t="s">
        <v>197</v>
      </c>
      <c r="D239" s="47">
        <v>10</v>
      </c>
      <c r="E239" s="139"/>
      <c r="F239" s="49"/>
      <c r="G239" s="63">
        <v>300</v>
      </c>
      <c r="H239" s="87">
        <f t="shared" si="16"/>
        <v>0</v>
      </c>
      <c r="I239" s="63">
        <v>300</v>
      </c>
      <c r="J239" s="63">
        <v>225</v>
      </c>
      <c r="K239" s="87">
        <f t="shared" si="17"/>
        <v>8</v>
      </c>
      <c r="L239" s="124">
        <v>233</v>
      </c>
      <c r="M239" s="63">
        <v>228</v>
      </c>
      <c r="N239" s="87">
        <f t="shared" si="18"/>
        <v>9</v>
      </c>
      <c r="O239" s="63">
        <v>237</v>
      </c>
      <c r="P239" s="73">
        <v>0.03</v>
      </c>
      <c r="Q239" s="144">
        <v>16</v>
      </c>
      <c r="R239" s="144"/>
      <c r="S239" s="116">
        <v>0</v>
      </c>
      <c r="T239" s="63">
        <v>0</v>
      </c>
      <c r="U239" s="63">
        <v>0</v>
      </c>
      <c r="V239" s="63">
        <v>0</v>
      </c>
      <c r="W239" s="63">
        <v>0</v>
      </c>
      <c r="X239" s="63">
        <v>0</v>
      </c>
      <c r="Y239" s="63">
        <v>0</v>
      </c>
      <c r="Z239" s="63">
        <v>0</v>
      </c>
      <c r="AA239" s="116">
        <v>0</v>
      </c>
      <c r="AB239" s="63">
        <v>0</v>
      </c>
      <c r="AC239" s="63">
        <v>0</v>
      </c>
      <c r="AD239" s="63">
        <v>0</v>
      </c>
      <c r="AE239" s="63">
        <v>76</v>
      </c>
      <c r="AF239" s="63">
        <v>50</v>
      </c>
      <c r="AG239" s="63">
        <v>456</v>
      </c>
      <c r="AH239" s="63">
        <v>8</v>
      </c>
      <c r="AI239" s="63">
        <v>32</v>
      </c>
      <c r="AJ239" s="116">
        <v>0</v>
      </c>
      <c r="AK239" s="63">
        <v>0</v>
      </c>
      <c r="AL239" s="118">
        <v>0</v>
      </c>
      <c r="AM239" s="63">
        <v>1</v>
      </c>
      <c r="AN239" s="119">
        <v>0</v>
      </c>
      <c r="AO239" s="120">
        <f t="shared" si="19"/>
        <v>93.6</v>
      </c>
      <c r="AP239" s="125">
        <f t="shared" si="15"/>
        <v>5.85</v>
      </c>
    </row>
    <row r="240" spans="1:42" x14ac:dyDescent="0.2">
      <c r="A240" s="162" t="s">
        <v>439</v>
      </c>
      <c r="B240" s="47" t="s">
        <v>127</v>
      </c>
      <c r="C240" s="47" t="s">
        <v>199</v>
      </c>
      <c r="D240" s="47">
        <v>10</v>
      </c>
      <c r="E240" s="139"/>
      <c r="F240" s="49"/>
      <c r="G240" s="63">
        <v>268</v>
      </c>
      <c r="H240" s="87">
        <f t="shared" si="16"/>
        <v>-8</v>
      </c>
      <c r="I240" s="63">
        <v>260</v>
      </c>
      <c r="J240" s="63">
        <v>245</v>
      </c>
      <c r="K240" s="87">
        <f t="shared" si="17"/>
        <v>17</v>
      </c>
      <c r="L240" s="124">
        <v>262</v>
      </c>
      <c r="M240" s="63">
        <v>244</v>
      </c>
      <c r="N240" s="87">
        <f t="shared" si="18"/>
        <v>17</v>
      </c>
      <c r="O240" s="63">
        <v>261</v>
      </c>
      <c r="P240" s="73">
        <v>0.03</v>
      </c>
      <c r="Q240" s="144">
        <v>2</v>
      </c>
      <c r="R240" s="144"/>
      <c r="S240" s="116">
        <v>16</v>
      </c>
      <c r="T240" s="63">
        <v>14</v>
      </c>
      <c r="U240" s="63">
        <v>208</v>
      </c>
      <c r="V240" s="63">
        <v>0</v>
      </c>
      <c r="W240" s="63">
        <v>0</v>
      </c>
      <c r="X240" s="63">
        <v>0</v>
      </c>
      <c r="Y240" s="63">
        <v>2</v>
      </c>
      <c r="Z240" s="63">
        <v>10</v>
      </c>
      <c r="AA240" s="116">
        <v>6</v>
      </c>
      <c r="AB240" s="63">
        <v>7</v>
      </c>
      <c r="AC240" s="63">
        <v>0</v>
      </c>
      <c r="AD240" s="63">
        <v>1</v>
      </c>
      <c r="AE240" s="63">
        <v>0</v>
      </c>
      <c r="AF240" s="63">
        <v>0</v>
      </c>
      <c r="AG240" s="63">
        <v>0</v>
      </c>
      <c r="AH240" s="63">
        <v>0</v>
      </c>
      <c r="AI240" s="63">
        <v>0</v>
      </c>
      <c r="AJ240" s="116">
        <v>0</v>
      </c>
      <c r="AK240" s="63">
        <v>0</v>
      </c>
      <c r="AL240" s="118">
        <v>0</v>
      </c>
      <c r="AM240" s="63">
        <v>0</v>
      </c>
      <c r="AN240" s="119">
        <v>0</v>
      </c>
      <c r="AO240" s="120">
        <f t="shared" si="19"/>
        <v>9.02</v>
      </c>
      <c r="AP240" s="125">
        <f t="shared" si="15"/>
        <v>4.51</v>
      </c>
    </row>
    <row r="241" spans="1:42" x14ac:dyDescent="0.2">
      <c r="A241" s="162" t="s">
        <v>437</v>
      </c>
      <c r="B241" s="47" t="s">
        <v>127</v>
      </c>
      <c r="C241" s="47" t="s">
        <v>201</v>
      </c>
      <c r="D241" s="47">
        <v>11</v>
      </c>
      <c r="E241" s="139"/>
      <c r="F241" s="49"/>
      <c r="G241" s="63">
        <v>300</v>
      </c>
      <c r="H241" s="87">
        <f t="shared" si="16"/>
        <v>-13</v>
      </c>
      <c r="I241" s="63">
        <v>287</v>
      </c>
      <c r="J241" s="63">
        <v>242</v>
      </c>
      <c r="K241" s="87">
        <f t="shared" si="17"/>
        <v>9</v>
      </c>
      <c r="L241" s="124">
        <v>251</v>
      </c>
      <c r="M241" s="63">
        <v>243</v>
      </c>
      <c r="N241" s="87">
        <f t="shared" si="18"/>
        <v>10</v>
      </c>
      <c r="O241" s="63">
        <v>253</v>
      </c>
      <c r="P241" s="156">
        <v>0.03</v>
      </c>
      <c r="Q241" s="144">
        <v>13</v>
      </c>
      <c r="R241" s="144"/>
      <c r="S241" s="116">
        <v>254</v>
      </c>
      <c r="T241" s="63">
        <v>189</v>
      </c>
      <c r="U241" s="63">
        <v>2933</v>
      </c>
      <c r="V241" s="63">
        <v>16</v>
      </c>
      <c r="W241" s="63">
        <v>15</v>
      </c>
      <c r="X241" s="63">
        <v>1</v>
      </c>
      <c r="Y241" s="63">
        <v>19</v>
      </c>
      <c r="Z241" s="63">
        <v>145</v>
      </c>
      <c r="AA241" s="116">
        <v>44</v>
      </c>
      <c r="AB241" s="63">
        <v>160</v>
      </c>
      <c r="AC241" s="63">
        <v>3</v>
      </c>
      <c r="AD241" s="63">
        <v>13</v>
      </c>
      <c r="AE241" s="63">
        <v>0</v>
      </c>
      <c r="AF241" s="63">
        <v>0</v>
      </c>
      <c r="AG241" s="63">
        <v>0</v>
      </c>
      <c r="AH241" s="63">
        <v>0</v>
      </c>
      <c r="AI241" s="63">
        <v>0</v>
      </c>
      <c r="AJ241" s="116">
        <v>0</v>
      </c>
      <c r="AK241" s="63">
        <v>0</v>
      </c>
      <c r="AL241" s="118">
        <v>1</v>
      </c>
      <c r="AM241" s="63">
        <v>8</v>
      </c>
      <c r="AN241" s="119">
        <v>3</v>
      </c>
      <c r="AO241" s="120">
        <f t="shared" si="19"/>
        <v>196.32</v>
      </c>
      <c r="AP241" s="125">
        <f t="shared" si="15"/>
        <v>15.10153846153846</v>
      </c>
    </row>
    <row r="242" spans="1:42" x14ac:dyDescent="0.2">
      <c r="A242" s="162" t="s">
        <v>447</v>
      </c>
      <c r="B242" s="47" t="s">
        <v>129</v>
      </c>
      <c r="C242" s="47" t="s">
        <v>187</v>
      </c>
      <c r="D242" s="47">
        <v>13</v>
      </c>
      <c r="E242" s="139"/>
      <c r="F242" s="49"/>
      <c r="G242" s="63">
        <v>214</v>
      </c>
      <c r="H242" s="87">
        <f t="shared" si="16"/>
        <v>58</v>
      </c>
      <c r="I242" s="63">
        <v>272</v>
      </c>
      <c r="J242" s="63">
        <v>209</v>
      </c>
      <c r="K242" s="87">
        <f t="shared" si="17"/>
        <v>9</v>
      </c>
      <c r="L242" s="124">
        <v>218</v>
      </c>
      <c r="M242" s="63">
        <v>211</v>
      </c>
      <c r="N242" s="87">
        <f t="shared" si="18"/>
        <v>8</v>
      </c>
      <c r="O242" s="63">
        <v>219</v>
      </c>
      <c r="P242" s="156">
        <v>0.02</v>
      </c>
      <c r="Q242" s="144">
        <v>16</v>
      </c>
      <c r="R242" s="144"/>
      <c r="S242" s="116">
        <v>0</v>
      </c>
      <c r="T242" s="63">
        <v>0</v>
      </c>
      <c r="U242" s="63">
        <v>0</v>
      </c>
      <c r="V242" s="63">
        <v>0</v>
      </c>
      <c r="W242" s="63">
        <v>0</v>
      </c>
      <c r="X242" s="63">
        <v>0</v>
      </c>
      <c r="Y242" s="63">
        <v>0</v>
      </c>
      <c r="Z242" s="63">
        <v>0</v>
      </c>
      <c r="AA242" s="116">
        <v>0</v>
      </c>
      <c r="AB242" s="63">
        <v>0</v>
      </c>
      <c r="AC242" s="63">
        <v>0</v>
      </c>
      <c r="AD242" s="63">
        <v>0</v>
      </c>
      <c r="AE242" s="63">
        <v>45</v>
      </c>
      <c r="AF242" s="63">
        <v>31</v>
      </c>
      <c r="AG242" s="63">
        <v>438</v>
      </c>
      <c r="AH242" s="63">
        <v>4</v>
      </c>
      <c r="AI242" s="63">
        <v>24</v>
      </c>
      <c r="AJ242" s="116">
        <v>0</v>
      </c>
      <c r="AK242" s="63">
        <v>0</v>
      </c>
      <c r="AL242" s="118">
        <v>0</v>
      </c>
      <c r="AM242" s="63">
        <v>2</v>
      </c>
      <c r="AN242" s="119">
        <v>1</v>
      </c>
      <c r="AO242" s="120">
        <f t="shared" si="19"/>
        <v>65.8</v>
      </c>
      <c r="AP242" s="125">
        <f t="shared" si="15"/>
        <v>4.1124999999999998</v>
      </c>
    </row>
    <row r="243" spans="1:42" x14ac:dyDescent="0.2">
      <c r="A243" s="162" t="s">
        <v>461</v>
      </c>
      <c r="B243" s="47" t="s">
        <v>121</v>
      </c>
      <c r="C243" s="47" t="s">
        <v>188</v>
      </c>
      <c r="D243" s="47">
        <v>13</v>
      </c>
      <c r="E243" s="139"/>
      <c r="F243" s="49"/>
      <c r="G243" s="63">
        <v>265</v>
      </c>
      <c r="H243" s="87">
        <f t="shared" si="16"/>
        <v>5</v>
      </c>
      <c r="I243" s="63">
        <v>270</v>
      </c>
      <c r="J243" s="63">
        <v>212</v>
      </c>
      <c r="K243" s="87">
        <f t="shared" si="17"/>
        <v>4</v>
      </c>
      <c r="L243" s="124">
        <v>216</v>
      </c>
      <c r="M243" s="63">
        <v>214</v>
      </c>
      <c r="N243" s="87">
        <f t="shared" si="18"/>
        <v>2</v>
      </c>
      <c r="O243" s="63">
        <v>216</v>
      </c>
      <c r="P243" s="156">
        <v>0.02</v>
      </c>
      <c r="Q243" s="144">
        <v>16</v>
      </c>
      <c r="R243" s="144"/>
      <c r="S243" s="116">
        <v>0</v>
      </c>
      <c r="T243" s="63">
        <v>0</v>
      </c>
      <c r="U243" s="63">
        <v>0</v>
      </c>
      <c r="V243" s="63">
        <v>0</v>
      </c>
      <c r="W243" s="63">
        <v>0</v>
      </c>
      <c r="X243" s="63">
        <v>0</v>
      </c>
      <c r="Y243" s="63">
        <v>0</v>
      </c>
      <c r="Z243" s="63">
        <v>0</v>
      </c>
      <c r="AA243" s="116">
        <v>1</v>
      </c>
      <c r="AB243" s="63">
        <v>5</v>
      </c>
      <c r="AC243" s="63">
        <v>0</v>
      </c>
      <c r="AD243" s="63">
        <v>0</v>
      </c>
      <c r="AE243" s="63">
        <v>81</v>
      </c>
      <c r="AF243" s="63">
        <v>52</v>
      </c>
      <c r="AG243" s="63">
        <v>618</v>
      </c>
      <c r="AH243" s="63">
        <v>2</v>
      </c>
      <c r="AI243" s="63">
        <v>31</v>
      </c>
      <c r="AJ243" s="116">
        <v>0</v>
      </c>
      <c r="AK243" s="63">
        <v>0</v>
      </c>
      <c r="AL243" s="118">
        <v>0</v>
      </c>
      <c r="AM243" s="63">
        <v>2</v>
      </c>
      <c r="AN243" s="119">
        <v>1</v>
      </c>
      <c r="AO243" s="120">
        <f t="shared" si="19"/>
        <v>72.3</v>
      </c>
      <c r="AP243" s="125">
        <f t="shared" si="15"/>
        <v>4.5187499999999998</v>
      </c>
    </row>
    <row r="244" spans="1:42" x14ac:dyDescent="0.2">
      <c r="A244" s="162" t="s">
        <v>462</v>
      </c>
      <c r="B244" s="47" t="s">
        <v>118</v>
      </c>
      <c r="C244" s="47" t="s">
        <v>189</v>
      </c>
      <c r="D244" s="47">
        <v>10</v>
      </c>
      <c r="E244" s="139"/>
      <c r="F244" s="49"/>
      <c r="G244" s="63">
        <v>240</v>
      </c>
      <c r="H244" s="87">
        <f t="shared" si="16"/>
        <v>-11</v>
      </c>
      <c r="I244" s="63">
        <v>229</v>
      </c>
      <c r="J244" s="63">
        <v>229</v>
      </c>
      <c r="K244" s="87">
        <f t="shared" si="17"/>
        <v>0</v>
      </c>
      <c r="L244" s="124">
        <v>229</v>
      </c>
      <c r="M244" s="63">
        <v>227</v>
      </c>
      <c r="N244" s="87">
        <f t="shared" si="18"/>
        <v>1</v>
      </c>
      <c r="O244" s="63">
        <v>228</v>
      </c>
      <c r="P244" s="156">
        <v>0.02</v>
      </c>
      <c r="Q244" s="144">
        <v>16</v>
      </c>
      <c r="R244" s="144"/>
      <c r="S244" s="116">
        <v>0</v>
      </c>
      <c r="T244" s="63">
        <v>0</v>
      </c>
      <c r="U244" s="63">
        <v>0</v>
      </c>
      <c r="V244" s="63">
        <v>0</v>
      </c>
      <c r="W244" s="63">
        <v>0</v>
      </c>
      <c r="X244" s="63">
        <v>0</v>
      </c>
      <c r="Y244" s="63">
        <v>0</v>
      </c>
      <c r="Z244" s="63">
        <v>0</v>
      </c>
      <c r="AA244" s="116">
        <v>63</v>
      </c>
      <c r="AB244" s="63">
        <v>301</v>
      </c>
      <c r="AC244" s="63">
        <v>3</v>
      </c>
      <c r="AD244" s="63">
        <v>16</v>
      </c>
      <c r="AE244" s="63">
        <v>12</v>
      </c>
      <c r="AF244" s="63">
        <v>11</v>
      </c>
      <c r="AG244" s="63">
        <v>66</v>
      </c>
      <c r="AH244" s="63">
        <v>0</v>
      </c>
      <c r="AI244" s="63">
        <v>4</v>
      </c>
      <c r="AJ244" s="116">
        <v>13</v>
      </c>
      <c r="AK244" s="63">
        <v>0</v>
      </c>
      <c r="AL244" s="118">
        <v>0</v>
      </c>
      <c r="AM244" s="63">
        <v>0</v>
      </c>
      <c r="AN244" s="119">
        <v>0</v>
      </c>
      <c r="AO244" s="120">
        <f t="shared" si="19"/>
        <v>54.7</v>
      </c>
      <c r="AP244" s="125">
        <f t="shared" si="15"/>
        <v>3.4187500000000002</v>
      </c>
    </row>
    <row r="245" spans="1:42" x14ac:dyDescent="0.2">
      <c r="A245" s="162" t="s">
        <v>119</v>
      </c>
      <c r="B245" s="47" t="s">
        <v>118</v>
      </c>
      <c r="C245" s="47" t="s">
        <v>268</v>
      </c>
      <c r="D245" s="47">
        <v>12</v>
      </c>
      <c r="E245" s="139"/>
      <c r="F245" s="49"/>
      <c r="G245" s="63">
        <v>287</v>
      </c>
      <c r="H245" s="87">
        <f t="shared" si="16"/>
        <v>-4</v>
      </c>
      <c r="I245" s="63">
        <v>283</v>
      </c>
      <c r="J245" s="63">
        <v>310</v>
      </c>
      <c r="K245" s="87">
        <f t="shared" si="17"/>
        <v>190</v>
      </c>
      <c r="L245" s="63">
        <v>500</v>
      </c>
      <c r="M245" s="63">
        <v>306</v>
      </c>
      <c r="N245" s="87">
        <f t="shared" si="18"/>
        <v>194</v>
      </c>
      <c r="O245" s="63">
        <v>500</v>
      </c>
      <c r="P245" s="156">
        <v>0.02</v>
      </c>
      <c r="Q245" s="144">
        <v>11</v>
      </c>
      <c r="R245" s="144"/>
      <c r="S245" s="116">
        <v>0</v>
      </c>
      <c r="T245" s="63">
        <v>0</v>
      </c>
      <c r="U245" s="63">
        <v>0</v>
      </c>
      <c r="V245" s="63">
        <v>0</v>
      </c>
      <c r="W245" s="63">
        <v>0</v>
      </c>
      <c r="X245" s="63">
        <v>0</v>
      </c>
      <c r="Y245" s="63">
        <v>0</v>
      </c>
      <c r="Z245" s="63">
        <v>0</v>
      </c>
      <c r="AA245" s="116">
        <v>82</v>
      </c>
      <c r="AB245" s="63">
        <v>328</v>
      </c>
      <c r="AC245" s="63">
        <v>2</v>
      </c>
      <c r="AD245" s="63">
        <v>22</v>
      </c>
      <c r="AE245" s="63">
        <v>20</v>
      </c>
      <c r="AF245" s="63">
        <v>16</v>
      </c>
      <c r="AG245" s="63">
        <v>138</v>
      </c>
      <c r="AH245" s="63">
        <v>0</v>
      </c>
      <c r="AI245" s="63">
        <v>7</v>
      </c>
      <c r="AJ245" s="116">
        <v>0</v>
      </c>
      <c r="AK245" s="63">
        <v>0</v>
      </c>
      <c r="AL245" s="118">
        <v>0</v>
      </c>
      <c r="AM245" s="63">
        <v>1</v>
      </c>
      <c r="AN245" s="119">
        <v>0</v>
      </c>
      <c r="AO245" s="120">
        <f t="shared" si="19"/>
        <v>58.599999999999994</v>
      </c>
      <c r="AP245" s="125">
        <f t="shared" si="15"/>
        <v>5.3272727272727272</v>
      </c>
    </row>
    <row r="246" spans="1:42" x14ac:dyDescent="0.2">
      <c r="A246" s="162" t="s">
        <v>451</v>
      </c>
      <c r="B246" s="47" t="s">
        <v>127</v>
      </c>
      <c r="C246" s="47" t="s">
        <v>197</v>
      </c>
      <c r="D246" s="47">
        <v>10</v>
      </c>
      <c r="E246" s="139"/>
      <c r="F246" s="49"/>
      <c r="G246" s="63">
        <v>300</v>
      </c>
      <c r="H246" s="87">
        <f t="shared" si="16"/>
        <v>0</v>
      </c>
      <c r="I246" s="63">
        <v>300</v>
      </c>
      <c r="J246" s="63">
        <v>258</v>
      </c>
      <c r="K246" s="87">
        <f t="shared" si="17"/>
        <v>26</v>
      </c>
      <c r="L246" s="63">
        <v>284</v>
      </c>
      <c r="M246" s="63">
        <v>257</v>
      </c>
      <c r="N246" s="87">
        <f t="shared" si="18"/>
        <v>27</v>
      </c>
      <c r="O246" s="63">
        <v>284</v>
      </c>
      <c r="P246" s="73">
        <v>0.02</v>
      </c>
      <c r="Q246" s="144">
        <v>11</v>
      </c>
      <c r="R246" s="144"/>
      <c r="S246" s="116">
        <v>216</v>
      </c>
      <c r="T246" s="63">
        <v>117</v>
      </c>
      <c r="U246" s="63">
        <v>2170</v>
      </c>
      <c r="V246" s="63">
        <v>14</v>
      </c>
      <c r="W246" s="63">
        <v>8</v>
      </c>
      <c r="X246" s="63">
        <v>1</v>
      </c>
      <c r="Y246" s="63">
        <v>24</v>
      </c>
      <c r="Z246" s="63">
        <v>116</v>
      </c>
      <c r="AA246" s="116">
        <v>28</v>
      </c>
      <c r="AB246" s="63">
        <v>114</v>
      </c>
      <c r="AC246" s="63">
        <v>0</v>
      </c>
      <c r="AD246" s="63">
        <v>11</v>
      </c>
      <c r="AE246" s="63">
        <v>1</v>
      </c>
      <c r="AF246" s="63">
        <v>1</v>
      </c>
      <c r="AG246" s="63">
        <v>-3</v>
      </c>
      <c r="AH246" s="63">
        <v>0</v>
      </c>
      <c r="AI246" s="63">
        <v>0</v>
      </c>
      <c r="AJ246" s="116">
        <v>0</v>
      </c>
      <c r="AK246" s="63">
        <v>0</v>
      </c>
      <c r="AL246" s="118">
        <v>0</v>
      </c>
      <c r="AM246" s="63">
        <v>2</v>
      </c>
      <c r="AN246" s="119">
        <v>1</v>
      </c>
      <c r="AO246" s="120">
        <f t="shared" si="19"/>
        <v>143.9</v>
      </c>
      <c r="AP246" s="125">
        <f t="shared" si="15"/>
        <v>13.081818181818182</v>
      </c>
    </row>
    <row r="247" spans="1:42" x14ac:dyDescent="0.2">
      <c r="A247" s="162" t="s">
        <v>441</v>
      </c>
      <c r="B247" s="47" t="s">
        <v>118</v>
      </c>
      <c r="C247" s="47" t="s">
        <v>12</v>
      </c>
      <c r="D247" s="47">
        <v>6</v>
      </c>
      <c r="E247" s="139"/>
      <c r="F247" s="49"/>
      <c r="G247" s="63">
        <v>165</v>
      </c>
      <c r="H247" s="87">
        <f t="shared" si="16"/>
        <v>19</v>
      </c>
      <c r="I247" s="63">
        <v>184</v>
      </c>
      <c r="J247" s="63">
        <v>206</v>
      </c>
      <c r="K247" s="87">
        <f t="shared" si="17"/>
        <v>7</v>
      </c>
      <c r="L247" s="63">
        <v>213</v>
      </c>
      <c r="M247" s="63">
        <v>204</v>
      </c>
      <c r="N247" s="87">
        <f t="shared" si="18"/>
        <v>8</v>
      </c>
      <c r="O247" s="63">
        <v>212</v>
      </c>
      <c r="P247" s="156">
        <v>0.02</v>
      </c>
      <c r="Q247" s="144">
        <v>13</v>
      </c>
      <c r="R247" s="144"/>
      <c r="S247" s="116">
        <v>0</v>
      </c>
      <c r="T247" s="63">
        <v>0</v>
      </c>
      <c r="U247" s="63">
        <v>0</v>
      </c>
      <c r="V247" s="63">
        <v>0</v>
      </c>
      <c r="W247" s="63">
        <v>0</v>
      </c>
      <c r="X247" s="63">
        <v>0</v>
      </c>
      <c r="Y247" s="63">
        <v>0</v>
      </c>
      <c r="Z247" s="63">
        <v>0</v>
      </c>
      <c r="AA247" s="116">
        <v>54</v>
      </c>
      <c r="AB247" s="63">
        <v>254</v>
      </c>
      <c r="AC247" s="63">
        <v>1</v>
      </c>
      <c r="AD247" s="63">
        <v>11</v>
      </c>
      <c r="AE247" s="63">
        <v>21</v>
      </c>
      <c r="AF247" s="63">
        <v>16</v>
      </c>
      <c r="AG247" s="63">
        <v>99</v>
      </c>
      <c r="AH247" s="63">
        <v>1</v>
      </c>
      <c r="AI247" s="63">
        <v>6</v>
      </c>
      <c r="AJ247" s="116">
        <v>94</v>
      </c>
      <c r="AK247" s="63">
        <v>0</v>
      </c>
      <c r="AL247" s="118">
        <v>0</v>
      </c>
      <c r="AM247" s="63">
        <v>0</v>
      </c>
      <c r="AN247" s="119">
        <v>0</v>
      </c>
      <c r="AO247" s="120">
        <f t="shared" si="19"/>
        <v>47.3</v>
      </c>
      <c r="AP247" s="125">
        <f t="shared" si="15"/>
        <v>3.6384615384615384</v>
      </c>
    </row>
    <row r="248" spans="1:42" x14ac:dyDescent="0.2">
      <c r="A248" s="162" t="s">
        <v>442</v>
      </c>
      <c r="B248" s="47" t="s">
        <v>121</v>
      </c>
      <c r="C248" s="47" t="s">
        <v>184</v>
      </c>
      <c r="D248" s="47">
        <v>9</v>
      </c>
      <c r="E248" s="139"/>
      <c r="F248" s="49"/>
      <c r="G248" s="63">
        <v>256</v>
      </c>
      <c r="H248" s="87">
        <f t="shared" si="16"/>
        <v>-2</v>
      </c>
      <c r="I248" s="63">
        <v>254</v>
      </c>
      <c r="J248" s="63">
        <v>248</v>
      </c>
      <c r="K248" s="87">
        <f t="shared" si="17"/>
        <v>-2</v>
      </c>
      <c r="L248" s="63">
        <v>246</v>
      </c>
      <c r="M248" s="63">
        <v>245</v>
      </c>
      <c r="N248" s="87">
        <f t="shared" si="18"/>
        <v>0</v>
      </c>
      <c r="O248" s="63">
        <v>245</v>
      </c>
      <c r="P248" s="156">
        <v>0.02</v>
      </c>
      <c r="Q248" s="144" t="s">
        <v>263</v>
      </c>
      <c r="R248" s="144"/>
      <c r="S248" s="116" t="s">
        <v>263</v>
      </c>
      <c r="T248" s="63" t="s">
        <v>263</v>
      </c>
      <c r="U248" s="63" t="s">
        <v>263</v>
      </c>
      <c r="V248" s="63" t="s">
        <v>263</v>
      </c>
      <c r="W248" s="63" t="s">
        <v>263</v>
      </c>
      <c r="X248" s="63" t="s">
        <v>263</v>
      </c>
      <c r="Y248" s="63" t="s">
        <v>263</v>
      </c>
      <c r="Z248" s="63" t="s">
        <v>263</v>
      </c>
      <c r="AA248" s="116" t="s">
        <v>263</v>
      </c>
      <c r="AB248" s="63" t="s">
        <v>263</v>
      </c>
      <c r="AC248" s="63" t="s">
        <v>263</v>
      </c>
      <c r="AD248" s="63" t="s">
        <v>263</v>
      </c>
      <c r="AE248" s="63" t="s">
        <v>263</v>
      </c>
      <c r="AF248" s="63" t="s">
        <v>263</v>
      </c>
      <c r="AG248" s="63" t="s">
        <v>263</v>
      </c>
      <c r="AH248" s="63" t="s">
        <v>263</v>
      </c>
      <c r="AI248" s="63" t="s">
        <v>263</v>
      </c>
      <c r="AJ248" s="116" t="s">
        <v>263</v>
      </c>
      <c r="AK248" s="63" t="s">
        <v>263</v>
      </c>
      <c r="AL248" s="118" t="s">
        <v>263</v>
      </c>
      <c r="AM248" s="63" t="s">
        <v>263</v>
      </c>
      <c r="AN248" s="119" t="s">
        <v>263</v>
      </c>
      <c r="AO248" s="120">
        <f t="shared" si="19"/>
        <v>0</v>
      </c>
      <c r="AP248" s="125" t="str">
        <f t="shared" si="15"/>
        <v>-</v>
      </c>
    </row>
    <row r="249" spans="1:42" x14ac:dyDescent="0.2">
      <c r="A249" s="162" t="s">
        <v>445</v>
      </c>
      <c r="B249" s="47" t="s">
        <v>118</v>
      </c>
      <c r="C249" s="47" t="s">
        <v>268</v>
      </c>
      <c r="D249" s="47">
        <v>6</v>
      </c>
      <c r="E249" s="139"/>
      <c r="F249" s="49"/>
      <c r="G249" s="63">
        <v>300</v>
      </c>
      <c r="H249" s="87">
        <f t="shared" si="16"/>
        <v>-75</v>
      </c>
      <c r="I249" s="63">
        <v>225</v>
      </c>
      <c r="J249" s="63">
        <v>265</v>
      </c>
      <c r="K249" s="87">
        <f t="shared" si="17"/>
        <v>235</v>
      </c>
      <c r="L249" s="63">
        <v>500</v>
      </c>
      <c r="M249" s="63">
        <v>273</v>
      </c>
      <c r="N249" s="87">
        <f t="shared" si="18"/>
        <v>227</v>
      </c>
      <c r="O249" s="63">
        <v>500</v>
      </c>
      <c r="P249" s="73">
        <v>0.02</v>
      </c>
      <c r="Q249" s="144">
        <v>3</v>
      </c>
      <c r="R249" s="144"/>
      <c r="S249" s="116">
        <v>0</v>
      </c>
      <c r="T249" s="63">
        <v>0</v>
      </c>
      <c r="U249" s="63">
        <v>0</v>
      </c>
      <c r="V249" s="63">
        <v>0</v>
      </c>
      <c r="W249" s="63">
        <v>0</v>
      </c>
      <c r="X249" s="63">
        <v>0</v>
      </c>
      <c r="Y249" s="63">
        <v>0</v>
      </c>
      <c r="Z249" s="63">
        <v>0</v>
      </c>
      <c r="AA249" s="116">
        <v>1</v>
      </c>
      <c r="AB249" s="63">
        <v>3</v>
      </c>
      <c r="AC249" s="63">
        <v>0</v>
      </c>
      <c r="AD249" s="63">
        <v>1</v>
      </c>
      <c r="AE249" s="63">
        <v>0</v>
      </c>
      <c r="AF249" s="63">
        <v>0</v>
      </c>
      <c r="AG249" s="63">
        <v>0</v>
      </c>
      <c r="AH249" s="63">
        <v>0</v>
      </c>
      <c r="AI249" s="63">
        <v>0</v>
      </c>
      <c r="AJ249" s="116">
        <v>0</v>
      </c>
      <c r="AK249" s="63">
        <v>0</v>
      </c>
      <c r="AL249" s="118">
        <v>0</v>
      </c>
      <c r="AM249" s="63">
        <v>0</v>
      </c>
      <c r="AN249" s="119">
        <v>0</v>
      </c>
      <c r="AO249" s="120">
        <f t="shared" si="19"/>
        <v>0.3</v>
      </c>
      <c r="AP249" s="125">
        <f t="shared" si="15"/>
        <v>9.9999999999999992E-2</v>
      </c>
    </row>
    <row r="250" spans="1:42" x14ac:dyDescent="0.2">
      <c r="A250" s="162" t="s">
        <v>257</v>
      </c>
      <c r="B250" s="47" t="s">
        <v>118</v>
      </c>
      <c r="C250" s="47" t="s">
        <v>182</v>
      </c>
      <c r="D250" s="47">
        <v>6</v>
      </c>
      <c r="E250" s="139" t="s">
        <v>504</v>
      </c>
      <c r="F250" s="49"/>
      <c r="G250" s="63">
        <v>276</v>
      </c>
      <c r="H250" s="87">
        <f t="shared" si="16"/>
        <v>4</v>
      </c>
      <c r="I250" s="63">
        <v>280</v>
      </c>
      <c r="J250" s="63">
        <v>233</v>
      </c>
      <c r="K250" s="87">
        <f t="shared" si="17"/>
        <v>-9</v>
      </c>
      <c r="L250" s="63">
        <v>224</v>
      </c>
      <c r="M250" s="63">
        <v>239</v>
      </c>
      <c r="N250" s="87">
        <f t="shared" si="18"/>
        <v>-8</v>
      </c>
      <c r="O250" s="63">
        <v>231</v>
      </c>
      <c r="P250" s="73">
        <v>0.02</v>
      </c>
      <c r="Q250" s="144">
        <v>15</v>
      </c>
      <c r="R250" s="144"/>
      <c r="S250" s="116">
        <v>0</v>
      </c>
      <c r="T250" s="63">
        <v>0</v>
      </c>
      <c r="U250" s="63">
        <v>0</v>
      </c>
      <c r="V250" s="63">
        <v>0</v>
      </c>
      <c r="W250" s="63">
        <v>0</v>
      </c>
      <c r="X250" s="63">
        <v>0</v>
      </c>
      <c r="Y250" s="63">
        <v>0</v>
      </c>
      <c r="Z250" s="63">
        <v>0</v>
      </c>
      <c r="AA250" s="116">
        <v>147</v>
      </c>
      <c r="AB250" s="63">
        <v>682</v>
      </c>
      <c r="AC250" s="63">
        <v>6</v>
      </c>
      <c r="AD250" s="63">
        <v>36</v>
      </c>
      <c r="AE250" s="63">
        <v>27</v>
      </c>
      <c r="AF250" s="63">
        <v>21</v>
      </c>
      <c r="AG250" s="63">
        <v>114</v>
      </c>
      <c r="AH250" s="63">
        <v>0</v>
      </c>
      <c r="AI250" s="63">
        <v>6</v>
      </c>
      <c r="AJ250" s="116">
        <v>0</v>
      </c>
      <c r="AK250" s="63">
        <v>0</v>
      </c>
      <c r="AL250" s="118">
        <v>0</v>
      </c>
      <c r="AM250" s="63">
        <v>1</v>
      </c>
      <c r="AN250" s="119">
        <v>0</v>
      </c>
      <c r="AO250" s="120">
        <f t="shared" si="19"/>
        <v>115.60000000000001</v>
      </c>
      <c r="AP250" s="125">
        <f t="shared" si="15"/>
        <v>7.706666666666667</v>
      </c>
    </row>
    <row r="251" spans="1:42" x14ac:dyDescent="0.2">
      <c r="A251" s="162" t="s">
        <v>448</v>
      </c>
      <c r="B251" s="47" t="s">
        <v>121</v>
      </c>
      <c r="C251" s="47" t="s">
        <v>201</v>
      </c>
      <c r="D251" s="47">
        <v>11</v>
      </c>
      <c r="E251" s="139"/>
      <c r="F251" s="49"/>
      <c r="G251" s="63">
        <v>250</v>
      </c>
      <c r="H251" s="87">
        <f t="shared" si="16"/>
        <v>-6</v>
      </c>
      <c r="I251" s="63">
        <v>244</v>
      </c>
      <c r="J251" s="63">
        <v>216</v>
      </c>
      <c r="K251" s="87">
        <f t="shared" si="17"/>
        <v>6</v>
      </c>
      <c r="L251" s="63">
        <v>222</v>
      </c>
      <c r="M251" s="63">
        <v>216</v>
      </c>
      <c r="N251" s="87">
        <f t="shared" si="18"/>
        <v>6</v>
      </c>
      <c r="O251" s="63">
        <v>222</v>
      </c>
      <c r="P251" s="73">
        <v>0.02</v>
      </c>
      <c r="Q251" s="144">
        <v>15</v>
      </c>
      <c r="R251" s="144"/>
      <c r="S251" s="116">
        <v>0</v>
      </c>
      <c r="T251" s="63">
        <v>0</v>
      </c>
      <c r="U251" s="63">
        <v>0</v>
      </c>
      <c r="V251" s="63">
        <v>0</v>
      </c>
      <c r="W251" s="63">
        <v>0</v>
      </c>
      <c r="X251" s="63">
        <v>0</v>
      </c>
      <c r="Y251" s="63">
        <v>0</v>
      </c>
      <c r="Z251" s="63">
        <v>0</v>
      </c>
      <c r="AA251" s="116">
        <v>0</v>
      </c>
      <c r="AB251" s="63">
        <v>0</v>
      </c>
      <c r="AC251" s="63">
        <v>0</v>
      </c>
      <c r="AD251" s="63">
        <v>0</v>
      </c>
      <c r="AE251" s="63">
        <v>79</v>
      </c>
      <c r="AF251" s="63">
        <v>51</v>
      </c>
      <c r="AG251" s="63">
        <v>742</v>
      </c>
      <c r="AH251" s="63">
        <v>6</v>
      </c>
      <c r="AI251" s="63">
        <v>33</v>
      </c>
      <c r="AJ251" s="116">
        <v>0</v>
      </c>
      <c r="AK251" s="63">
        <v>0</v>
      </c>
      <c r="AL251" s="118">
        <v>0</v>
      </c>
      <c r="AM251" s="63">
        <v>0</v>
      </c>
      <c r="AN251" s="119">
        <v>0</v>
      </c>
      <c r="AO251" s="120">
        <f t="shared" si="19"/>
        <v>110.2</v>
      </c>
      <c r="AP251" s="125">
        <f t="shared" si="15"/>
        <v>7.3466666666666667</v>
      </c>
    </row>
    <row r="252" spans="1:42" x14ac:dyDescent="0.2">
      <c r="A252" s="162" t="s">
        <v>449</v>
      </c>
      <c r="B252" s="47" t="s">
        <v>129</v>
      </c>
      <c r="C252" s="47" t="s">
        <v>186</v>
      </c>
      <c r="D252" s="47">
        <v>7</v>
      </c>
      <c r="E252" s="139"/>
      <c r="F252" s="49"/>
      <c r="G252" s="63">
        <v>299</v>
      </c>
      <c r="H252" s="87">
        <f t="shared" si="16"/>
        <v>1</v>
      </c>
      <c r="I252" s="63">
        <v>300</v>
      </c>
      <c r="J252" s="63">
        <v>252</v>
      </c>
      <c r="K252" s="87">
        <f t="shared" si="17"/>
        <v>5</v>
      </c>
      <c r="L252" s="63">
        <v>257</v>
      </c>
      <c r="M252" s="63">
        <v>251</v>
      </c>
      <c r="N252" s="87">
        <f t="shared" si="18"/>
        <v>1</v>
      </c>
      <c r="O252" s="63">
        <v>252</v>
      </c>
      <c r="P252" s="156">
        <v>0.02</v>
      </c>
      <c r="Q252" s="144">
        <v>16</v>
      </c>
      <c r="R252" s="144"/>
      <c r="S252" s="116">
        <v>0</v>
      </c>
      <c r="T252" s="63">
        <v>0</v>
      </c>
      <c r="U252" s="63">
        <v>0</v>
      </c>
      <c r="V252" s="63">
        <v>0</v>
      </c>
      <c r="W252" s="63">
        <v>0</v>
      </c>
      <c r="X252" s="63">
        <v>0</v>
      </c>
      <c r="Y252" s="63">
        <v>0</v>
      </c>
      <c r="Z252" s="63">
        <v>0</v>
      </c>
      <c r="AA252" s="116">
        <v>0</v>
      </c>
      <c r="AB252" s="63">
        <v>0</v>
      </c>
      <c r="AC252" s="63">
        <v>0</v>
      </c>
      <c r="AD252" s="63">
        <v>0</v>
      </c>
      <c r="AE252" s="63">
        <v>89</v>
      </c>
      <c r="AF252" s="63">
        <v>63</v>
      </c>
      <c r="AG252" s="63">
        <v>615</v>
      </c>
      <c r="AH252" s="63">
        <v>4</v>
      </c>
      <c r="AI252" s="63">
        <v>33</v>
      </c>
      <c r="AJ252" s="116">
        <v>0</v>
      </c>
      <c r="AK252" s="63">
        <v>0</v>
      </c>
      <c r="AL252" s="118">
        <v>0</v>
      </c>
      <c r="AM252" s="63">
        <v>1</v>
      </c>
      <c r="AN252" s="119">
        <v>1</v>
      </c>
      <c r="AO252" s="120">
        <f t="shared" si="19"/>
        <v>83.5</v>
      </c>
      <c r="AP252" s="125">
        <f t="shared" si="15"/>
        <v>5.21875</v>
      </c>
    </row>
    <row r="253" spans="1:42" x14ac:dyDescent="0.2">
      <c r="A253" s="162" t="s">
        <v>444</v>
      </c>
      <c r="B253" s="47" t="s">
        <v>118</v>
      </c>
      <c r="C253" s="47" t="s">
        <v>182</v>
      </c>
      <c r="D253" s="47">
        <v>6</v>
      </c>
      <c r="E253" s="139"/>
      <c r="F253" s="49"/>
      <c r="G253" s="63">
        <v>300</v>
      </c>
      <c r="H253" s="87">
        <f t="shared" si="16"/>
        <v>0</v>
      </c>
      <c r="I253" s="63">
        <v>300</v>
      </c>
      <c r="J253" s="63">
        <v>309</v>
      </c>
      <c r="K253" s="87">
        <f t="shared" si="17"/>
        <v>-9</v>
      </c>
      <c r="L253" s="63">
        <v>300</v>
      </c>
      <c r="M253" s="63">
        <v>314</v>
      </c>
      <c r="N253" s="87">
        <f t="shared" si="18"/>
        <v>6</v>
      </c>
      <c r="O253" s="63">
        <v>320</v>
      </c>
      <c r="P253" s="156">
        <v>0.02</v>
      </c>
      <c r="Q253" s="144">
        <v>16</v>
      </c>
      <c r="R253" s="144"/>
      <c r="S253" s="116">
        <v>0</v>
      </c>
      <c r="T253" s="63">
        <v>0</v>
      </c>
      <c r="U253" s="63">
        <v>0</v>
      </c>
      <c r="V253" s="63">
        <v>0</v>
      </c>
      <c r="W253" s="63">
        <v>0</v>
      </c>
      <c r="X253" s="63">
        <v>0</v>
      </c>
      <c r="Y253" s="63">
        <v>0</v>
      </c>
      <c r="Z253" s="63">
        <v>0</v>
      </c>
      <c r="AA253" s="116">
        <v>64</v>
      </c>
      <c r="AB253" s="63">
        <v>232</v>
      </c>
      <c r="AC253" s="63">
        <v>1</v>
      </c>
      <c r="AD253" s="63">
        <v>12</v>
      </c>
      <c r="AE253" s="63">
        <v>25</v>
      </c>
      <c r="AF253" s="63">
        <v>21</v>
      </c>
      <c r="AG253" s="63">
        <v>132</v>
      </c>
      <c r="AH253" s="63">
        <v>0</v>
      </c>
      <c r="AI253" s="63">
        <v>7</v>
      </c>
      <c r="AJ253" s="116">
        <v>1017</v>
      </c>
      <c r="AK253" s="63">
        <v>1</v>
      </c>
      <c r="AL253" s="118">
        <v>0</v>
      </c>
      <c r="AM253" s="63">
        <v>0</v>
      </c>
      <c r="AN253" s="119">
        <v>0</v>
      </c>
      <c r="AO253" s="120">
        <f t="shared" si="19"/>
        <v>48.4</v>
      </c>
      <c r="AP253" s="125">
        <f t="shared" si="15"/>
        <v>3.0249999999999999</v>
      </c>
    </row>
    <row r="254" spans="1:42" x14ac:dyDescent="0.2">
      <c r="A254" s="162" t="s">
        <v>474</v>
      </c>
      <c r="B254" s="47" t="s">
        <v>121</v>
      </c>
      <c r="C254" s="47" t="s">
        <v>200</v>
      </c>
      <c r="D254" s="47">
        <v>13</v>
      </c>
      <c r="E254" s="139" t="s">
        <v>499</v>
      </c>
      <c r="F254" s="49"/>
      <c r="G254" s="63">
        <v>300</v>
      </c>
      <c r="H254" s="87">
        <f t="shared" si="16"/>
        <v>-34</v>
      </c>
      <c r="I254" s="63">
        <v>266</v>
      </c>
      <c r="J254" s="63">
        <v>240</v>
      </c>
      <c r="K254" s="87">
        <f t="shared" si="17"/>
        <v>-1</v>
      </c>
      <c r="L254" s="63">
        <v>239</v>
      </c>
      <c r="M254" s="63">
        <v>241</v>
      </c>
      <c r="N254" s="87">
        <f t="shared" si="18"/>
        <v>0</v>
      </c>
      <c r="O254" s="63">
        <v>241</v>
      </c>
      <c r="P254" s="156">
        <v>0.02</v>
      </c>
      <c r="Q254" s="144">
        <v>13</v>
      </c>
      <c r="R254" s="144"/>
      <c r="S254" s="116">
        <v>0</v>
      </c>
      <c r="T254" s="63">
        <v>0</v>
      </c>
      <c r="U254" s="63">
        <v>0</v>
      </c>
      <c r="V254" s="63">
        <v>0</v>
      </c>
      <c r="W254" s="63">
        <v>0</v>
      </c>
      <c r="X254" s="63">
        <v>0</v>
      </c>
      <c r="Y254" s="63">
        <v>0</v>
      </c>
      <c r="Z254" s="63">
        <v>0</v>
      </c>
      <c r="AA254" s="116">
        <v>0</v>
      </c>
      <c r="AB254" s="63">
        <v>0</v>
      </c>
      <c r="AC254" s="63">
        <v>0</v>
      </c>
      <c r="AD254" s="63">
        <v>0</v>
      </c>
      <c r="AE254" s="63">
        <v>52</v>
      </c>
      <c r="AF254" s="63">
        <v>37</v>
      </c>
      <c r="AG254" s="63">
        <v>599</v>
      </c>
      <c r="AH254" s="63">
        <v>4</v>
      </c>
      <c r="AI254" s="63">
        <v>26</v>
      </c>
      <c r="AJ254" s="116">
        <v>0</v>
      </c>
      <c r="AK254" s="63">
        <v>0</v>
      </c>
      <c r="AL254" s="118">
        <v>0</v>
      </c>
      <c r="AM254" s="63">
        <v>3</v>
      </c>
      <c r="AN254" s="119">
        <v>0</v>
      </c>
      <c r="AO254" s="120">
        <f t="shared" si="19"/>
        <v>83.9</v>
      </c>
      <c r="AP254" s="125">
        <f t="shared" si="15"/>
        <v>6.453846153846154</v>
      </c>
    </row>
    <row r="255" spans="1:42" x14ac:dyDescent="0.2">
      <c r="A255" s="162" t="s">
        <v>254</v>
      </c>
      <c r="B255" s="47" t="s">
        <v>118</v>
      </c>
      <c r="C255" s="47" t="s">
        <v>14</v>
      </c>
      <c r="D255" s="47">
        <v>6</v>
      </c>
      <c r="E255" s="139"/>
      <c r="F255" s="49"/>
      <c r="G255" s="63">
        <v>196</v>
      </c>
      <c r="H255" s="87">
        <f t="shared" si="16"/>
        <v>-2</v>
      </c>
      <c r="I255" s="63">
        <v>194</v>
      </c>
      <c r="J255" s="63">
        <v>275</v>
      </c>
      <c r="K255" s="87">
        <f t="shared" si="17"/>
        <v>14</v>
      </c>
      <c r="L255" s="63">
        <v>289</v>
      </c>
      <c r="M255" s="63">
        <v>270</v>
      </c>
      <c r="N255" s="87">
        <f t="shared" si="18"/>
        <v>17</v>
      </c>
      <c r="O255" s="63">
        <v>287</v>
      </c>
      <c r="P255" s="156">
        <v>0.02</v>
      </c>
      <c r="Q255" s="144">
        <v>1</v>
      </c>
      <c r="R255" s="144"/>
      <c r="S255" s="116">
        <v>0</v>
      </c>
      <c r="T255" s="63">
        <v>0</v>
      </c>
      <c r="U255" s="63">
        <v>0</v>
      </c>
      <c r="V255" s="63">
        <v>0</v>
      </c>
      <c r="W255" s="63">
        <v>0</v>
      </c>
      <c r="X255" s="63">
        <v>0</v>
      </c>
      <c r="Y255" s="63">
        <v>0</v>
      </c>
      <c r="Z255" s="63">
        <v>0</v>
      </c>
      <c r="AA255" s="116">
        <v>3</v>
      </c>
      <c r="AB255" s="63">
        <v>13</v>
      </c>
      <c r="AC255" s="63">
        <v>0</v>
      </c>
      <c r="AD255" s="63">
        <v>1</v>
      </c>
      <c r="AE255" s="63">
        <v>0</v>
      </c>
      <c r="AF255" s="63">
        <v>0</v>
      </c>
      <c r="AG255" s="63">
        <v>0</v>
      </c>
      <c r="AH255" s="63">
        <v>0</v>
      </c>
      <c r="AI255" s="63">
        <v>0</v>
      </c>
      <c r="AJ255" s="116">
        <v>0</v>
      </c>
      <c r="AK255" s="63">
        <v>0</v>
      </c>
      <c r="AL255" s="118">
        <v>0</v>
      </c>
      <c r="AM255" s="63">
        <v>0</v>
      </c>
      <c r="AN255" s="119">
        <v>0</v>
      </c>
      <c r="AO255" s="120">
        <f t="shared" si="19"/>
        <v>1.3</v>
      </c>
      <c r="AP255" s="125">
        <f t="shared" si="15"/>
        <v>1.3</v>
      </c>
    </row>
    <row r="256" spans="1:42" x14ac:dyDescent="0.2">
      <c r="A256" s="162" t="s">
        <v>453</v>
      </c>
      <c r="B256" s="47" t="s">
        <v>118</v>
      </c>
      <c r="C256" s="47" t="s">
        <v>184</v>
      </c>
      <c r="D256" s="47">
        <v>9</v>
      </c>
      <c r="E256" s="139"/>
      <c r="F256" s="49"/>
      <c r="G256" s="63">
        <v>300</v>
      </c>
      <c r="H256" s="87">
        <f t="shared" si="16"/>
        <v>0</v>
      </c>
      <c r="I256" s="63">
        <v>300</v>
      </c>
      <c r="J256" s="63">
        <v>304</v>
      </c>
      <c r="K256" s="87">
        <f t="shared" si="17"/>
        <v>12</v>
      </c>
      <c r="L256" s="63">
        <v>316</v>
      </c>
      <c r="M256" s="63">
        <v>304</v>
      </c>
      <c r="N256" s="87">
        <f t="shared" si="18"/>
        <v>12</v>
      </c>
      <c r="O256" s="63">
        <v>316</v>
      </c>
      <c r="P256" s="156">
        <v>0.02</v>
      </c>
      <c r="Q256" s="144" t="s">
        <v>263</v>
      </c>
      <c r="R256" s="144"/>
      <c r="S256" s="116" t="s">
        <v>263</v>
      </c>
      <c r="T256" s="63" t="s">
        <v>263</v>
      </c>
      <c r="U256" s="63" t="s">
        <v>263</v>
      </c>
      <c r="V256" s="63" t="s">
        <v>263</v>
      </c>
      <c r="W256" s="63" t="s">
        <v>263</v>
      </c>
      <c r="X256" s="63" t="s">
        <v>263</v>
      </c>
      <c r="Y256" s="63" t="s">
        <v>263</v>
      </c>
      <c r="Z256" s="63" t="s">
        <v>263</v>
      </c>
      <c r="AA256" s="116" t="s">
        <v>263</v>
      </c>
      <c r="AB256" s="63" t="s">
        <v>263</v>
      </c>
      <c r="AC256" s="63" t="s">
        <v>263</v>
      </c>
      <c r="AD256" s="63" t="s">
        <v>263</v>
      </c>
      <c r="AE256" s="63" t="s">
        <v>263</v>
      </c>
      <c r="AF256" s="63" t="s">
        <v>263</v>
      </c>
      <c r="AG256" s="63" t="s">
        <v>263</v>
      </c>
      <c r="AH256" s="63" t="s">
        <v>263</v>
      </c>
      <c r="AI256" s="63" t="s">
        <v>263</v>
      </c>
      <c r="AJ256" s="116" t="s">
        <v>263</v>
      </c>
      <c r="AK256" s="63" t="s">
        <v>263</v>
      </c>
      <c r="AL256" s="118" t="s">
        <v>263</v>
      </c>
      <c r="AM256" s="63" t="s">
        <v>263</v>
      </c>
      <c r="AN256" s="119" t="s">
        <v>263</v>
      </c>
      <c r="AO256" s="120">
        <f t="shared" si="19"/>
        <v>0</v>
      </c>
      <c r="AP256" s="125" t="str">
        <f t="shared" si="15"/>
        <v>-</v>
      </c>
    </row>
    <row r="257" spans="1:42" x14ac:dyDescent="0.2">
      <c r="A257" s="162" t="s">
        <v>452</v>
      </c>
      <c r="B257" s="47" t="s">
        <v>121</v>
      </c>
      <c r="C257" s="47" t="s">
        <v>194</v>
      </c>
      <c r="D257" s="47">
        <v>14</v>
      </c>
      <c r="E257" s="139"/>
      <c r="F257" s="49"/>
      <c r="G257" s="63">
        <v>300</v>
      </c>
      <c r="H257" s="87">
        <f t="shared" si="16"/>
        <v>0</v>
      </c>
      <c r="I257" s="63">
        <v>300</v>
      </c>
      <c r="J257" s="63">
        <v>293</v>
      </c>
      <c r="K257" s="87">
        <f t="shared" si="17"/>
        <v>0</v>
      </c>
      <c r="L257" s="63">
        <v>293</v>
      </c>
      <c r="M257" s="63">
        <v>289</v>
      </c>
      <c r="N257" s="87">
        <f t="shared" si="18"/>
        <v>-4</v>
      </c>
      <c r="O257" s="63">
        <v>285</v>
      </c>
      <c r="P257" s="156">
        <v>0.02</v>
      </c>
      <c r="Q257" s="144">
        <v>6</v>
      </c>
      <c r="R257" s="144"/>
      <c r="S257" s="116">
        <v>0</v>
      </c>
      <c r="T257" s="63">
        <v>0</v>
      </c>
      <c r="U257" s="63">
        <v>0</v>
      </c>
      <c r="V257" s="63">
        <v>0</v>
      </c>
      <c r="W257" s="63">
        <v>0</v>
      </c>
      <c r="X257" s="63">
        <v>0</v>
      </c>
      <c r="Y257" s="63">
        <v>0</v>
      </c>
      <c r="Z257" s="63">
        <v>0</v>
      </c>
      <c r="AA257" s="116">
        <v>0</v>
      </c>
      <c r="AB257" s="63">
        <v>0</v>
      </c>
      <c r="AC257" s="63">
        <v>0</v>
      </c>
      <c r="AD257" s="63">
        <v>0</v>
      </c>
      <c r="AE257" s="63">
        <v>13</v>
      </c>
      <c r="AF257" s="63">
        <v>7</v>
      </c>
      <c r="AG257" s="63">
        <v>106</v>
      </c>
      <c r="AH257" s="63">
        <v>1</v>
      </c>
      <c r="AI257" s="63">
        <v>4</v>
      </c>
      <c r="AJ257" s="116">
        <v>0</v>
      </c>
      <c r="AK257" s="63">
        <v>0</v>
      </c>
      <c r="AL257" s="118">
        <v>0</v>
      </c>
      <c r="AM257" s="63">
        <v>0</v>
      </c>
      <c r="AN257" s="119">
        <v>0</v>
      </c>
      <c r="AO257" s="120">
        <f t="shared" si="19"/>
        <v>16.600000000000001</v>
      </c>
      <c r="AP257" s="125">
        <f t="shared" si="15"/>
        <v>2.7666666666666671</v>
      </c>
    </row>
    <row r="258" spans="1:42" x14ac:dyDescent="0.2">
      <c r="A258" s="162" t="s">
        <v>446</v>
      </c>
      <c r="B258" s="47" t="s">
        <v>118</v>
      </c>
      <c r="C258" s="47" t="s">
        <v>112</v>
      </c>
      <c r="D258" s="47">
        <v>11</v>
      </c>
      <c r="E258" s="139"/>
      <c r="F258" s="49"/>
      <c r="G258" s="63">
        <v>300</v>
      </c>
      <c r="H258" s="87">
        <f t="shared" si="16"/>
        <v>0</v>
      </c>
      <c r="I258" s="63">
        <v>300</v>
      </c>
      <c r="J258" s="63">
        <v>294</v>
      </c>
      <c r="K258" s="87">
        <f t="shared" si="17"/>
        <v>3</v>
      </c>
      <c r="L258" s="63">
        <v>297</v>
      </c>
      <c r="M258" s="63">
        <v>293</v>
      </c>
      <c r="N258" s="87">
        <f t="shared" si="18"/>
        <v>6</v>
      </c>
      <c r="O258" s="63">
        <v>299</v>
      </c>
      <c r="P258" s="156">
        <v>0.02</v>
      </c>
      <c r="Q258" s="144" t="s">
        <v>263</v>
      </c>
      <c r="R258" s="144"/>
      <c r="S258" s="116" t="s">
        <v>263</v>
      </c>
      <c r="T258" s="63" t="s">
        <v>263</v>
      </c>
      <c r="U258" s="63" t="s">
        <v>263</v>
      </c>
      <c r="V258" s="63" t="s">
        <v>263</v>
      </c>
      <c r="W258" s="63" t="s">
        <v>263</v>
      </c>
      <c r="X258" s="63" t="s">
        <v>263</v>
      </c>
      <c r="Y258" s="63" t="s">
        <v>263</v>
      </c>
      <c r="Z258" s="63" t="s">
        <v>263</v>
      </c>
      <c r="AA258" s="116" t="s">
        <v>263</v>
      </c>
      <c r="AB258" s="63" t="s">
        <v>263</v>
      </c>
      <c r="AC258" s="63" t="s">
        <v>263</v>
      </c>
      <c r="AD258" s="63" t="s">
        <v>263</v>
      </c>
      <c r="AE258" s="63" t="s">
        <v>263</v>
      </c>
      <c r="AF258" s="63" t="s">
        <v>263</v>
      </c>
      <c r="AG258" s="63" t="s">
        <v>263</v>
      </c>
      <c r="AH258" s="63" t="s">
        <v>263</v>
      </c>
      <c r="AI258" s="63" t="s">
        <v>263</v>
      </c>
      <c r="AJ258" s="116" t="s">
        <v>263</v>
      </c>
      <c r="AK258" s="63" t="s">
        <v>263</v>
      </c>
      <c r="AL258" s="118" t="s">
        <v>263</v>
      </c>
      <c r="AM258" s="63" t="s">
        <v>263</v>
      </c>
      <c r="AN258" s="119" t="s">
        <v>263</v>
      </c>
      <c r="AO258" s="120">
        <f t="shared" si="19"/>
        <v>0</v>
      </c>
      <c r="AP258" s="125" t="str">
        <f t="shared" si="15"/>
        <v>-</v>
      </c>
    </row>
    <row r="259" spans="1:42" x14ac:dyDescent="0.2">
      <c r="A259" s="162" t="s">
        <v>479</v>
      </c>
      <c r="B259" s="47" t="s">
        <v>127</v>
      </c>
      <c r="C259" s="47" t="s">
        <v>190</v>
      </c>
      <c r="D259" s="47">
        <v>7</v>
      </c>
      <c r="E259" s="139"/>
      <c r="F259" s="49"/>
      <c r="G259" s="63">
        <v>300</v>
      </c>
      <c r="H259" s="87">
        <f t="shared" si="16"/>
        <v>0</v>
      </c>
      <c r="I259" s="63">
        <v>300</v>
      </c>
      <c r="J259" s="63">
        <v>372</v>
      </c>
      <c r="K259" s="87">
        <f t="shared" si="17"/>
        <v>128</v>
      </c>
      <c r="L259" s="63">
        <v>500</v>
      </c>
      <c r="M259" s="63">
        <v>367</v>
      </c>
      <c r="N259" s="87">
        <f t="shared" si="18"/>
        <v>15</v>
      </c>
      <c r="O259" s="63">
        <v>382</v>
      </c>
      <c r="P259" s="156">
        <v>0.01</v>
      </c>
      <c r="Q259" s="144">
        <v>10</v>
      </c>
      <c r="R259" s="144"/>
      <c r="S259" s="116">
        <v>199</v>
      </c>
      <c r="T259" s="63">
        <v>98</v>
      </c>
      <c r="U259" s="63">
        <v>2055</v>
      </c>
      <c r="V259" s="63">
        <v>16</v>
      </c>
      <c r="W259" s="63">
        <v>8</v>
      </c>
      <c r="X259" s="63">
        <v>0</v>
      </c>
      <c r="Y259" s="63">
        <v>18</v>
      </c>
      <c r="Z259" s="63">
        <v>124</v>
      </c>
      <c r="AA259" s="116">
        <v>33</v>
      </c>
      <c r="AB259" s="63">
        <v>195</v>
      </c>
      <c r="AC259" s="63">
        <v>1</v>
      </c>
      <c r="AD259" s="63">
        <v>12</v>
      </c>
      <c r="AE259" s="63">
        <v>0</v>
      </c>
      <c r="AF259" s="63">
        <v>0</v>
      </c>
      <c r="AG259" s="63">
        <v>0</v>
      </c>
      <c r="AH259" s="63">
        <v>0</v>
      </c>
      <c r="AI259" s="63">
        <v>0</v>
      </c>
      <c r="AJ259" s="116">
        <v>0</v>
      </c>
      <c r="AK259" s="63">
        <v>0</v>
      </c>
      <c r="AL259" s="118">
        <v>1</v>
      </c>
      <c r="AM259" s="63">
        <v>6</v>
      </c>
      <c r="AN259" s="119">
        <v>2</v>
      </c>
      <c r="AO259" s="120">
        <f t="shared" si="19"/>
        <v>161.69999999999999</v>
      </c>
      <c r="AP259" s="125">
        <f t="shared" si="15"/>
        <v>16.169999999999998</v>
      </c>
    </row>
    <row r="260" spans="1:42" x14ac:dyDescent="0.2">
      <c r="A260" s="162" t="s">
        <v>492</v>
      </c>
      <c r="B260" s="47" t="s">
        <v>127</v>
      </c>
      <c r="C260" s="47" t="s">
        <v>195</v>
      </c>
      <c r="D260" s="47">
        <v>7</v>
      </c>
      <c r="E260" s="139"/>
      <c r="F260" s="49"/>
      <c r="G260" s="63">
        <v>300</v>
      </c>
      <c r="H260" s="87">
        <f t="shared" si="16"/>
        <v>0</v>
      </c>
      <c r="I260" s="63">
        <v>300</v>
      </c>
      <c r="J260" s="63">
        <v>444</v>
      </c>
      <c r="K260" s="87">
        <f t="shared" si="17"/>
        <v>56</v>
      </c>
      <c r="L260" s="63">
        <v>500</v>
      </c>
      <c r="M260" s="63">
        <v>420</v>
      </c>
      <c r="N260" s="87">
        <f t="shared" si="18"/>
        <v>10</v>
      </c>
      <c r="O260" s="63">
        <v>430</v>
      </c>
      <c r="P260" s="156">
        <v>0.01</v>
      </c>
      <c r="Q260" s="144">
        <v>7</v>
      </c>
      <c r="R260" s="144"/>
      <c r="S260" s="116">
        <v>148</v>
      </c>
      <c r="T260" s="63">
        <v>93</v>
      </c>
      <c r="U260" s="63">
        <v>1439</v>
      </c>
      <c r="V260" s="63">
        <v>5</v>
      </c>
      <c r="W260" s="63">
        <v>7</v>
      </c>
      <c r="X260" s="63">
        <v>0</v>
      </c>
      <c r="Y260" s="63">
        <v>20</v>
      </c>
      <c r="Z260" s="63">
        <v>73</v>
      </c>
      <c r="AA260" s="116">
        <v>20</v>
      </c>
      <c r="AB260" s="63">
        <v>46</v>
      </c>
      <c r="AC260" s="63">
        <v>1</v>
      </c>
      <c r="AD260" s="63">
        <v>6</v>
      </c>
      <c r="AE260" s="63">
        <v>0</v>
      </c>
      <c r="AF260" s="63">
        <v>0</v>
      </c>
      <c r="AG260" s="63">
        <v>0</v>
      </c>
      <c r="AH260" s="63">
        <v>0</v>
      </c>
      <c r="AI260" s="63">
        <v>0</v>
      </c>
      <c r="AJ260" s="116">
        <v>0</v>
      </c>
      <c r="AK260" s="63">
        <v>0</v>
      </c>
      <c r="AL260" s="118">
        <v>0</v>
      </c>
      <c r="AM260" s="63">
        <v>6</v>
      </c>
      <c r="AN260" s="119">
        <v>3</v>
      </c>
      <c r="AO260" s="120">
        <f t="shared" si="19"/>
        <v>75.16</v>
      </c>
      <c r="AP260" s="125">
        <f t="shared" si="15"/>
        <v>10.737142857142857</v>
      </c>
    </row>
    <row r="261" spans="1:42" x14ac:dyDescent="0.2">
      <c r="A261" s="162" t="s">
        <v>261</v>
      </c>
      <c r="B261" s="47" t="s">
        <v>118</v>
      </c>
      <c r="C261" s="47" t="s">
        <v>15</v>
      </c>
      <c r="D261" s="47">
        <v>13</v>
      </c>
      <c r="E261" s="139"/>
      <c r="F261" s="49"/>
      <c r="G261" s="63">
        <v>300</v>
      </c>
      <c r="H261" s="87">
        <f t="shared" si="16"/>
        <v>0</v>
      </c>
      <c r="I261" s="63">
        <v>300</v>
      </c>
      <c r="J261" s="63">
        <v>306</v>
      </c>
      <c r="K261" s="87">
        <f t="shared" si="17"/>
        <v>4</v>
      </c>
      <c r="L261" s="63">
        <v>310</v>
      </c>
      <c r="M261" s="63">
        <v>305</v>
      </c>
      <c r="N261" s="87">
        <f t="shared" si="18"/>
        <v>6</v>
      </c>
      <c r="O261" s="63">
        <v>311</v>
      </c>
      <c r="P261" s="156">
        <v>0.01</v>
      </c>
      <c r="Q261" s="144" t="s">
        <v>263</v>
      </c>
      <c r="R261" s="144"/>
      <c r="S261" s="116" t="s">
        <v>263</v>
      </c>
      <c r="T261" s="63" t="s">
        <v>263</v>
      </c>
      <c r="U261" s="63" t="s">
        <v>263</v>
      </c>
      <c r="V261" s="63" t="s">
        <v>263</v>
      </c>
      <c r="W261" s="63" t="s">
        <v>263</v>
      </c>
      <c r="X261" s="63" t="s">
        <v>263</v>
      </c>
      <c r="Y261" s="63" t="s">
        <v>263</v>
      </c>
      <c r="Z261" s="63" t="s">
        <v>263</v>
      </c>
      <c r="AA261" s="116" t="s">
        <v>263</v>
      </c>
      <c r="AB261" s="63" t="s">
        <v>263</v>
      </c>
      <c r="AC261" s="63" t="s">
        <v>263</v>
      </c>
      <c r="AD261" s="63" t="s">
        <v>263</v>
      </c>
      <c r="AE261" s="63" t="s">
        <v>263</v>
      </c>
      <c r="AF261" s="63" t="s">
        <v>263</v>
      </c>
      <c r="AG261" s="63" t="s">
        <v>263</v>
      </c>
      <c r="AH261" s="63" t="s">
        <v>263</v>
      </c>
      <c r="AI261" s="63" t="s">
        <v>263</v>
      </c>
      <c r="AJ261" s="116" t="s">
        <v>263</v>
      </c>
      <c r="AK261" s="63" t="s">
        <v>263</v>
      </c>
      <c r="AL261" s="118" t="s">
        <v>263</v>
      </c>
      <c r="AM261" s="63" t="s">
        <v>263</v>
      </c>
      <c r="AN261" s="119" t="s">
        <v>263</v>
      </c>
      <c r="AO261" s="120">
        <f t="shared" si="19"/>
        <v>0</v>
      </c>
      <c r="AP261" s="125" t="str">
        <f t="shared" ref="AP261:AP312" si="20">IFERROR($AO261/$Q261,"-")</f>
        <v>-</v>
      </c>
    </row>
    <row r="262" spans="1:42" x14ac:dyDescent="0.2">
      <c r="A262" s="162" t="s">
        <v>259</v>
      </c>
      <c r="B262" s="47" t="s">
        <v>127</v>
      </c>
      <c r="C262" s="47" t="s">
        <v>15</v>
      </c>
      <c r="D262" s="47">
        <v>13</v>
      </c>
      <c r="E262" s="139"/>
      <c r="F262" s="49"/>
      <c r="G262" s="63">
        <v>300</v>
      </c>
      <c r="H262" s="87">
        <f t="shared" ref="H262:H312" si="21">I262-G262</f>
        <v>0</v>
      </c>
      <c r="I262" s="63">
        <v>300</v>
      </c>
      <c r="J262" s="63">
        <v>346</v>
      </c>
      <c r="K262" s="87">
        <f t="shared" ref="K262:K312" si="22">L262-J262</f>
        <v>9</v>
      </c>
      <c r="L262" s="63">
        <v>355</v>
      </c>
      <c r="M262" s="63">
        <v>344</v>
      </c>
      <c r="N262" s="87">
        <f t="shared" ref="N262:N312" si="23">O262-M262</f>
        <v>16</v>
      </c>
      <c r="O262" s="63">
        <v>360</v>
      </c>
      <c r="P262" s="156">
        <v>0.01</v>
      </c>
      <c r="Q262" s="144" t="s">
        <v>263</v>
      </c>
      <c r="R262" s="144"/>
      <c r="S262" s="116" t="s">
        <v>263</v>
      </c>
      <c r="T262" s="63" t="s">
        <v>263</v>
      </c>
      <c r="U262" s="63" t="s">
        <v>263</v>
      </c>
      <c r="V262" s="63" t="s">
        <v>263</v>
      </c>
      <c r="W262" s="63" t="s">
        <v>263</v>
      </c>
      <c r="X262" s="63" t="s">
        <v>263</v>
      </c>
      <c r="Y262" s="63" t="s">
        <v>263</v>
      </c>
      <c r="Z262" s="63" t="s">
        <v>263</v>
      </c>
      <c r="AA262" s="116" t="s">
        <v>263</v>
      </c>
      <c r="AB262" s="63" t="s">
        <v>263</v>
      </c>
      <c r="AC262" s="63" t="s">
        <v>263</v>
      </c>
      <c r="AD262" s="63" t="s">
        <v>263</v>
      </c>
      <c r="AE262" s="63" t="s">
        <v>263</v>
      </c>
      <c r="AF262" s="63" t="s">
        <v>263</v>
      </c>
      <c r="AG262" s="63" t="s">
        <v>263</v>
      </c>
      <c r="AH262" s="63" t="s">
        <v>263</v>
      </c>
      <c r="AI262" s="63" t="s">
        <v>263</v>
      </c>
      <c r="AJ262" s="116" t="s">
        <v>263</v>
      </c>
      <c r="AK262" s="63" t="s">
        <v>263</v>
      </c>
      <c r="AL262" s="118" t="s">
        <v>263</v>
      </c>
      <c r="AM262" s="63" t="s">
        <v>263</v>
      </c>
      <c r="AN262" s="119" t="s">
        <v>263</v>
      </c>
      <c r="AO262" s="120">
        <f t="shared" ref="AO262:AO312" si="24">IFERROR($S262*$S$2+$T262*$T$2+IF($U$2=0,0,$U262/$U$2)+$V262*$V$2+$W262*$W$2+$X262*$X$2+$Y262*$Y$2+$AA262*$AA$2+IF($AB$2=0,0,$AB262/$AB$2)+$AC$2*$AC262+$AF262*$AF$2+IF($AG$2=0,0,$AG262/$AG$2)+$AH262*$AH$2+IF($AJ$2=0,0,$AJ262/$AJ$2)+$AK262*$AK$2+$AL262*$AL$2+$AM262*$AM$2+$AN262*$AN$2,0)</f>
        <v>0</v>
      </c>
      <c r="AP262" s="125" t="str">
        <f t="shared" si="20"/>
        <v>-</v>
      </c>
    </row>
    <row r="263" spans="1:42" x14ac:dyDescent="0.2">
      <c r="A263" s="162" t="s">
        <v>472</v>
      </c>
      <c r="B263" s="47" t="s">
        <v>129</v>
      </c>
      <c r="C263" s="47" t="s">
        <v>181</v>
      </c>
      <c r="D263" s="47">
        <v>14</v>
      </c>
      <c r="E263" s="139"/>
      <c r="F263" s="49"/>
      <c r="G263" s="63">
        <v>300</v>
      </c>
      <c r="H263" s="87">
        <f t="shared" si="21"/>
        <v>0</v>
      </c>
      <c r="I263" s="63">
        <v>300</v>
      </c>
      <c r="J263" s="63">
        <v>227</v>
      </c>
      <c r="K263" s="87">
        <f t="shared" si="22"/>
        <v>4</v>
      </c>
      <c r="L263" s="63">
        <v>231</v>
      </c>
      <c r="M263" s="63">
        <v>230</v>
      </c>
      <c r="N263" s="87">
        <f t="shared" si="23"/>
        <v>2</v>
      </c>
      <c r="O263" s="63">
        <v>232</v>
      </c>
      <c r="P263" s="156">
        <v>0.01</v>
      </c>
      <c r="Q263" s="144">
        <v>14</v>
      </c>
      <c r="R263" s="144"/>
      <c r="S263" s="116">
        <v>0</v>
      </c>
      <c r="T263" s="63">
        <v>0</v>
      </c>
      <c r="U263" s="63">
        <v>0</v>
      </c>
      <c r="V263" s="63">
        <v>0</v>
      </c>
      <c r="W263" s="63">
        <v>0</v>
      </c>
      <c r="X263" s="63">
        <v>0</v>
      </c>
      <c r="Y263" s="63">
        <v>0</v>
      </c>
      <c r="Z263" s="63">
        <v>0</v>
      </c>
      <c r="AA263" s="116">
        <v>0</v>
      </c>
      <c r="AB263" s="63">
        <v>0</v>
      </c>
      <c r="AC263" s="63">
        <v>0</v>
      </c>
      <c r="AD263" s="63">
        <v>0</v>
      </c>
      <c r="AE263" s="63">
        <v>33</v>
      </c>
      <c r="AF263" s="63">
        <v>23</v>
      </c>
      <c r="AG263" s="63">
        <v>251</v>
      </c>
      <c r="AH263" s="63">
        <v>3</v>
      </c>
      <c r="AI263" s="63">
        <v>13</v>
      </c>
      <c r="AJ263" s="116">
        <v>0</v>
      </c>
      <c r="AK263" s="63">
        <v>0</v>
      </c>
      <c r="AL263" s="118">
        <v>0</v>
      </c>
      <c r="AM263" s="63">
        <v>1</v>
      </c>
      <c r="AN263" s="119">
        <v>1</v>
      </c>
      <c r="AO263" s="120">
        <f t="shared" si="24"/>
        <v>41.1</v>
      </c>
      <c r="AP263" s="125">
        <f t="shared" si="20"/>
        <v>2.9357142857142859</v>
      </c>
    </row>
    <row r="264" spans="1:42" x14ac:dyDescent="0.2">
      <c r="A264" s="162" t="s">
        <v>282</v>
      </c>
      <c r="B264" s="47" t="s">
        <v>118</v>
      </c>
      <c r="C264" s="47" t="s">
        <v>185</v>
      </c>
      <c r="D264" s="47">
        <v>9</v>
      </c>
      <c r="E264" s="139"/>
      <c r="F264" s="49"/>
      <c r="G264" s="63">
        <v>300</v>
      </c>
      <c r="H264" s="87">
        <f t="shared" si="21"/>
        <v>0</v>
      </c>
      <c r="I264" s="63">
        <v>300</v>
      </c>
      <c r="J264" s="63">
        <v>286</v>
      </c>
      <c r="K264" s="87">
        <f t="shared" si="22"/>
        <v>13</v>
      </c>
      <c r="L264" s="63">
        <v>299</v>
      </c>
      <c r="M264" s="63">
        <v>281</v>
      </c>
      <c r="N264" s="87">
        <f t="shared" si="23"/>
        <v>14</v>
      </c>
      <c r="O264" s="63">
        <v>295</v>
      </c>
      <c r="P264" s="156">
        <v>0.01</v>
      </c>
      <c r="Q264" s="144" t="s">
        <v>263</v>
      </c>
      <c r="R264" s="144"/>
      <c r="S264" s="116" t="s">
        <v>263</v>
      </c>
      <c r="T264" s="63" t="s">
        <v>263</v>
      </c>
      <c r="U264" s="63" t="s">
        <v>263</v>
      </c>
      <c r="V264" s="63" t="s">
        <v>263</v>
      </c>
      <c r="W264" s="63" t="s">
        <v>263</v>
      </c>
      <c r="X264" s="63" t="s">
        <v>263</v>
      </c>
      <c r="Y264" s="63" t="s">
        <v>263</v>
      </c>
      <c r="Z264" s="63" t="s">
        <v>263</v>
      </c>
      <c r="AA264" s="116" t="s">
        <v>263</v>
      </c>
      <c r="AB264" s="63" t="s">
        <v>263</v>
      </c>
      <c r="AC264" s="63" t="s">
        <v>263</v>
      </c>
      <c r="AD264" s="63" t="s">
        <v>263</v>
      </c>
      <c r="AE264" s="63" t="s">
        <v>263</v>
      </c>
      <c r="AF264" s="63" t="s">
        <v>263</v>
      </c>
      <c r="AG264" s="63" t="s">
        <v>263</v>
      </c>
      <c r="AH264" s="63" t="s">
        <v>263</v>
      </c>
      <c r="AI264" s="63" t="s">
        <v>263</v>
      </c>
      <c r="AJ264" s="116" t="s">
        <v>263</v>
      </c>
      <c r="AK264" s="63" t="s">
        <v>263</v>
      </c>
      <c r="AL264" s="118" t="s">
        <v>263</v>
      </c>
      <c r="AM264" s="63" t="s">
        <v>263</v>
      </c>
      <c r="AN264" s="119" t="s">
        <v>263</v>
      </c>
      <c r="AO264" s="120">
        <f t="shared" si="24"/>
        <v>0</v>
      </c>
      <c r="AP264" s="125" t="str">
        <f t="shared" si="20"/>
        <v>-</v>
      </c>
    </row>
    <row r="265" spans="1:42" x14ac:dyDescent="0.2">
      <c r="A265" s="162" t="s">
        <v>258</v>
      </c>
      <c r="B265" s="47" t="s">
        <v>118</v>
      </c>
      <c r="C265" s="47" t="s">
        <v>19</v>
      </c>
      <c r="D265" s="47">
        <v>9</v>
      </c>
      <c r="E265" s="139"/>
      <c r="F265" s="49"/>
      <c r="G265" s="63">
        <v>221</v>
      </c>
      <c r="H265" s="87">
        <f t="shared" si="21"/>
        <v>-4</v>
      </c>
      <c r="I265" s="63">
        <v>217</v>
      </c>
      <c r="J265" s="63">
        <v>254</v>
      </c>
      <c r="K265" s="87">
        <f t="shared" si="22"/>
        <v>-4</v>
      </c>
      <c r="L265" s="63">
        <v>250</v>
      </c>
      <c r="M265" s="63">
        <v>254</v>
      </c>
      <c r="N265" s="87">
        <f t="shared" si="23"/>
        <v>-3</v>
      </c>
      <c r="O265" s="63">
        <v>251</v>
      </c>
      <c r="P265" s="156">
        <v>0.01</v>
      </c>
      <c r="Q265" s="144">
        <v>10</v>
      </c>
      <c r="R265" s="144"/>
      <c r="S265" s="116">
        <v>0</v>
      </c>
      <c r="T265" s="63">
        <v>0</v>
      </c>
      <c r="U265" s="63">
        <v>0</v>
      </c>
      <c r="V265" s="63">
        <v>0</v>
      </c>
      <c r="W265" s="63">
        <v>0</v>
      </c>
      <c r="X265" s="63">
        <v>0</v>
      </c>
      <c r="Y265" s="63">
        <v>0</v>
      </c>
      <c r="Z265" s="63">
        <v>0</v>
      </c>
      <c r="AA265" s="116">
        <v>26</v>
      </c>
      <c r="AB265" s="63">
        <v>109</v>
      </c>
      <c r="AC265" s="63">
        <v>0</v>
      </c>
      <c r="AD265" s="63">
        <v>5</v>
      </c>
      <c r="AE265" s="63">
        <v>10</v>
      </c>
      <c r="AF265" s="63">
        <v>5</v>
      </c>
      <c r="AG265" s="63">
        <v>34</v>
      </c>
      <c r="AH265" s="63">
        <v>1</v>
      </c>
      <c r="AI265" s="63">
        <v>2</v>
      </c>
      <c r="AJ265" s="116">
        <v>0</v>
      </c>
      <c r="AK265" s="63">
        <v>0</v>
      </c>
      <c r="AL265" s="118">
        <v>0</v>
      </c>
      <c r="AM265" s="63">
        <v>1</v>
      </c>
      <c r="AN265" s="119">
        <v>1</v>
      </c>
      <c r="AO265" s="120">
        <f t="shared" si="24"/>
        <v>18.3</v>
      </c>
      <c r="AP265" s="125">
        <f t="shared" si="20"/>
        <v>1.83</v>
      </c>
    </row>
    <row r="266" spans="1:42" x14ac:dyDescent="0.2">
      <c r="A266" s="162" t="s">
        <v>123</v>
      </c>
      <c r="B266" s="47" t="s">
        <v>118</v>
      </c>
      <c r="C266" s="47" t="s">
        <v>268</v>
      </c>
      <c r="D266" s="47">
        <v>6</v>
      </c>
      <c r="E266" s="139"/>
      <c r="F266" s="49"/>
      <c r="G266" s="63">
        <v>300</v>
      </c>
      <c r="H266" s="87">
        <f t="shared" si="21"/>
        <v>0</v>
      </c>
      <c r="I266" s="63">
        <v>300</v>
      </c>
      <c r="J266" s="63">
        <v>380</v>
      </c>
      <c r="K266" s="87">
        <f t="shared" si="22"/>
        <v>-28</v>
      </c>
      <c r="L266" s="63">
        <v>352</v>
      </c>
      <c r="M266" s="63">
        <v>383</v>
      </c>
      <c r="N266" s="87">
        <f t="shared" si="23"/>
        <v>-34</v>
      </c>
      <c r="O266" s="63">
        <v>349</v>
      </c>
      <c r="P266" s="156">
        <v>0.01</v>
      </c>
      <c r="Q266" s="144">
        <v>5</v>
      </c>
      <c r="R266" s="144"/>
      <c r="S266" s="116">
        <v>0</v>
      </c>
      <c r="T266" s="63">
        <v>0</v>
      </c>
      <c r="U266" s="63">
        <v>0</v>
      </c>
      <c r="V266" s="63">
        <v>0</v>
      </c>
      <c r="W266" s="63">
        <v>0</v>
      </c>
      <c r="X266" s="63">
        <v>0</v>
      </c>
      <c r="Y266" s="63">
        <v>0</v>
      </c>
      <c r="Z266" s="63">
        <v>0</v>
      </c>
      <c r="AA266" s="116">
        <v>54</v>
      </c>
      <c r="AB266" s="63">
        <v>172</v>
      </c>
      <c r="AC266" s="63">
        <v>1</v>
      </c>
      <c r="AD266" s="63">
        <v>9</v>
      </c>
      <c r="AE266" s="63">
        <v>10</v>
      </c>
      <c r="AF266" s="63">
        <v>7</v>
      </c>
      <c r="AG266" s="63">
        <v>58</v>
      </c>
      <c r="AH266" s="63">
        <v>0</v>
      </c>
      <c r="AI266" s="63">
        <v>3</v>
      </c>
      <c r="AJ266" s="116">
        <v>0</v>
      </c>
      <c r="AK266" s="63">
        <v>0</v>
      </c>
      <c r="AL266" s="118">
        <v>0</v>
      </c>
      <c r="AM266" s="63">
        <v>0</v>
      </c>
      <c r="AN266" s="119">
        <v>0</v>
      </c>
      <c r="AO266" s="120">
        <f t="shared" si="24"/>
        <v>29</v>
      </c>
      <c r="AP266" s="125">
        <f t="shared" si="20"/>
        <v>5.8</v>
      </c>
    </row>
    <row r="267" spans="1:42" x14ac:dyDescent="0.2">
      <c r="A267" s="162" t="s">
        <v>473</v>
      </c>
      <c r="B267" s="47" t="s">
        <v>121</v>
      </c>
      <c r="C267" s="47" t="s">
        <v>12</v>
      </c>
      <c r="D267" s="47">
        <v>6</v>
      </c>
      <c r="E267" s="139"/>
      <c r="F267" s="49"/>
      <c r="G267" s="63">
        <v>267</v>
      </c>
      <c r="H267" s="87">
        <f t="shared" si="21"/>
        <v>2</v>
      </c>
      <c r="I267" s="63">
        <v>269</v>
      </c>
      <c r="J267" s="63">
        <v>247</v>
      </c>
      <c r="K267" s="87">
        <f t="shared" si="22"/>
        <v>6</v>
      </c>
      <c r="L267" s="63">
        <v>253</v>
      </c>
      <c r="M267" s="63">
        <v>246</v>
      </c>
      <c r="N267" s="87">
        <f t="shared" si="23"/>
        <v>0</v>
      </c>
      <c r="O267" s="63">
        <v>246</v>
      </c>
      <c r="P267" s="156">
        <v>0.01</v>
      </c>
      <c r="Q267" s="144">
        <v>16</v>
      </c>
      <c r="R267" s="144"/>
      <c r="S267" s="116">
        <v>0</v>
      </c>
      <c r="T267" s="63">
        <v>0</v>
      </c>
      <c r="U267" s="63">
        <v>0</v>
      </c>
      <c r="V267" s="63">
        <v>0</v>
      </c>
      <c r="W267" s="63">
        <v>0</v>
      </c>
      <c r="X267" s="63">
        <v>0</v>
      </c>
      <c r="Y267" s="63">
        <v>0</v>
      </c>
      <c r="Z267" s="63">
        <v>0</v>
      </c>
      <c r="AA267" s="116">
        <v>1</v>
      </c>
      <c r="AB267" s="63">
        <v>2</v>
      </c>
      <c r="AC267" s="63">
        <v>0</v>
      </c>
      <c r="AD267" s="63">
        <v>0</v>
      </c>
      <c r="AE267" s="63">
        <v>88</v>
      </c>
      <c r="AF267" s="63">
        <v>55</v>
      </c>
      <c r="AG267" s="63">
        <v>642</v>
      </c>
      <c r="AH267" s="63">
        <v>5</v>
      </c>
      <c r="AI267" s="63">
        <v>34</v>
      </c>
      <c r="AJ267" s="116">
        <v>220</v>
      </c>
      <c r="AK267" s="63">
        <v>1</v>
      </c>
      <c r="AL267" s="118">
        <v>0</v>
      </c>
      <c r="AM267" s="63">
        <v>0</v>
      </c>
      <c r="AN267" s="119">
        <v>0</v>
      </c>
      <c r="AO267" s="120">
        <f t="shared" si="24"/>
        <v>100.4</v>
      </c>
      <c r="AP267" s="125">
        <f t="shared" si="20"/>
        <v>6.2750000000000004</v>
      </c>
    </row>
    <row r="268" spans="1:42" x14ac:dyDescent="0.2">
      <c r="A268" s="162" t="s">
        <v>493</v>
      </c>
      <c r="B268" s="47" t="s">
        <v>121</v>
      </c>
      <c r="C268" s="47" t="s">
        <v>198</v>
      </c>
      <c r="D268" s="47">
        <v>14</v>
      </c>
      <c r="E268" s="139"/>
      <c r="F268" s="49"/>
      <c r="G268" s="63">
        <v>300</v>
      </c>
      <c r="H268" s="87">
        <f t="shared" si="21"/>
        <v>0</v>
      </c>
      <c r="I268" s="63">
        <v>300</v>
      </c>
      <c r="J268" s="63">
        <v>500</v>
      </c>
      <c r="K268" s="87">
        <f t="shared" si="22"/>
        <v>0</v>
      </c>
      <c r="L268" s="63">
        <v>500</v>
      </c>
      <c r="M268" s="63">
        <v>500</v>
      </c>
      <c r="N268" s="87">
        <f t="shared" si="23"/>
        <v>0</v>
      </c>
      <c r="O268" s="63">
        <v>500</v>
      </c>
      <c r="P268" s="156">
        <v>0.01</v>
      </c>
      <c r="Q268" s="144">
        <v>10</v>
      </c>
      <c r="R268" s="144"/>
      <c r="S268" s="116">
        <v>1</v>
      </c>
      <c r="T268" s="63">
        <v>1</v>
      </c>
      <c r="U268" s="63">
        <v>32</v>
      </c>
      <c r="V268" s="63">
        <v>0</v>
      </c>
      <c r="W268" s="63">
        <v>0</v>
      </c>
      <c r="X268" s="63">
        <v>0</v>
      </c>
      <c r="Y268" s="63">
        <v>0</v>
      </c>
      <c r="Z268" s="63">
        <v>1</v>
      </c>
      <c r="AA268" s="116">
        <v>9</v>
      </c>
      <c r="AB268" s="63">
        <v>32</v>
      </c>
      <c r="AC268" s="63">
        <v>0</v>
      </c>
      <c r="AD268" s="63">
        <v>3</v>
      </c>
      <c r="AE268" s="63">
        <v>37</v>
      </c>
      <c r="AF268" s="63">
        <v>28</v>
      </c>
      <c r="AG268" s="63">
        <v>211</v>
      </c>
      <c r="AH268" s="63">
        <v>0</v>
      </c>
      <c r="AI268" s="63">
        <v>13</v>
      </c>
      <c r="AJ268" s="116">
        <v>0</v>
      </c>
      <c r="AK268" s="63">
        <v>0</v>
      </c>
      <c r="AL268" s="118">
        <v>0</v>
      </c>
      <c r="AM268" s="63">
        <v>0</v>
      </c>
      <c r="AN268" s="119">
        <v>0</v>
      </c>
      <c r="AO268" s="120">
        <f t="shared" si="24"/>
        <v>25.580000000000002</v>
      </c>
      <c r="AP268" s="125">
        <f t="shared" si="20"/>
        <v>2.5580000000000003</v>
      </c>
    </row>
    <row r="269" spans="1:42" x14ac:dyDescent="0.2">
      <c r="A269" s="162" t="s">
        <v>487</v>
      </c>
      <c r="B269" s="47" t="s">
        <v>118</v>
      </c>
      <c r="C269" s="47" t="s">
        <v>197</v>
      </c>
      <c r="D269" s="47">
        <v>10</v>
      </c>
      <c r="E269" s="139"/>
      <c r="F269" s="49"/>
      <c r="G269" s="63">
        <v>300</v>
      </c>
      <c r="H269" s="87">
        <f t="shared" si="21"/>
        <v>0</v>
      </c>
      <c r="I269" s="63">
        <v>300</v>
      </c>
      <c r="J269" s="63">
        <v>325</v>
      </c>
      <c r="K269" s="87">
        <f t="shared" si="22"/>
        <v>13</v>
      </c>
      <c r="L269" s="63">
        <v>338</v>
      </c>
      <c r="M269" s="63">
        <v>320</v>
      </c>
      <c r="N269" s="87">
        <f t="shared" si="23"/>
        <v>16</v>
      </c>
      <c r="O269" s="63">
        <v>336</v>
      </c>
      <c r="P269" s="156">
        <v>0.01</v>
      </c>
      <c r="Q269" s="144" t="s">
        <v>263</v>
      </c>
      <c r="R269" s="144"/>
      <c r="S269" s="116" t="s">
        <v>263</v>
      </c>
      <c r="T269" s="63" t="s">
        <v>263</v>
      </c>
      <c r="U269" s="63" t="s">
        <v>263</v>
      </c>
      <c r="V269" s="63" t="s">
        <v>263</v>
      </c>
      <c r="W269" s="63" t="s">
        <v>263</v>
      </c>
      <c r="X269" s="63" t="s">
        <v>263</v>
      </c>
      <c r="Y269" s="63" t="s">
        <v>263</v>
      </c>
      <c r="Z269" s="63" t="s">
        <v>263</v>
      </c>
      <c r="AA269" s="116" t="s">
        <v>263</v>
      </c>
      <c r="AB269" s="63" t="s">
        <v>263</v>
      </c>
      <c r="AC269" s="63" t="s">
        <v>263</v>
      </c>
      <c r="AD269" s="63" t="s">
        <v>263</v>
      </c>
      <c r="AE269" s="63" t="s">
        <v>263</v>
      </c>
      <c r="AF269" s="63" t="s">
        <v>263</v>
      </c>
      <c r="AG269" s="63" t="s">
        <v>263</v>
      </c>
      <c r="AH269" s="63" t="s">
        <v>263</v>
      </c>
      <c r="AI269" s="63" t="s">
        <v>263</v>
      </c>
      <c r="AJ269" s="116" t="s">
        <v>263</v>
      </c>
      <c r="AK269" s="63" t="s">
        <v>263</v>
      </c>
      <c r="AL269" s="118" t="s">
        <v>263</v>
      </c>
      <c r="AM269" s="63" t="s">
        <v>263</v>
      </c>
      <c r="AN269" s="119" t="s">
        <v>263</v>
      </c>
      <c r="AO269" s="120">
        <f t="shared" si="24"/>
        <v>0</v>
      </c>
      <c r="AP269" s="125" t="str">
        <f t="shared" si="20"/>
        <v>-</v>
      </c>
    </row>
    <row r="270" spans="1:42" x14ac:dyDescent="0.2">
      <c r="A270" s="162" t="s">
        <v>455</v>
      </c>
      <c r="B270" s="47" t="s">
        <v>121</v>
      </c>
      <c r="C270" s="47" t="s">
        <v>181</v>
      </c>
      <c r="D270" s="47">
        <v>10</v>
      </c>
      <c r="E270" s="139"/>
      <c r="F270" s="49"/>
      <c r="G270" s="63">
        <v>300</v>
      </c>
      <c r="H270" s="87">
        <f t="shared" si="21"/>
        <v>0</v>
      </c>
      <c r="I270" s="63">
        <v>300</v>
      </c>
      <c r="J270" s="63">
        <v>264</v>
      </c>
      <c r="K270" s="87">
        <f t="shared" si="22"/>
        <v>-8</v>
      </c>
      <c r="L270" s="63">
        <v>256</v>
      </c>
      <c r="M270" s="63">
        <v>266</v>
      </c>
      <c r="N270" s="87">
        <f t="shared" si="23"/>
        <v>-23</v>
      </c>
      <c r="O270" s="63">
        <v>243</v>
      </c>
      <c r="P270" s="156">
        <v>0.01</v>
      </c>
      <c r="Q270" s="144">
        <v>8</v>
      </c>
      <c r="R270" s="144"/>
      <c r="S270" s="116">
        <v>0</v>
      </c>
      <c r="T270" s="63">
        <v>0</v>
      </c>
      <c r="U270" s="63">
        <v>0</v>
      </c>
      <c r="V270" s="63">
        <v>0</v>
      </c>
      <c r="W270" s="63">
        <v>0</v>
      </c>
      <c r="X270" s="63">
        <v>0</v>
      </c>
      <c r="Y270" s="63">
        <v>0</v>
      </c>
      <c r="Z270" s="63">
        <v>0</v>
      </c>
      <c r="AA270" s="116">
        <v>0</v>
      </c>
      <c r="AB270" s="63">
        <v>0</v>
      </c>
      <c r="AC270" s="63">
        <v>0</v>
      </c>
      <c r="AD270" s="63">
        <v>0</v>
      </c>
      <c r="AE270" s="63">
        <v>40</v>
      </c>
      <c r="AF270" s="63">
        <v>33</v>
      </c>
      <c r="AG270" s="63">
        <v>400</v>
      </c>
      <c r="AH270" s="63">
        <v>3</v>
      </c>
      <c r="AI270" s="63">
        <v>18</v>
      </c>
      <c r="AJ270" s="116">
        <v>145</v>
      </c>
      <c r="AK270" s="63">
        <v>0</v>
      </c>
      <c r="AL270" s="118">
        <v>1</v>
      </c>
      <c r="AM270" s="63">
        <v>3</v>
      </c>
      <c r="AN270" s="119">
        <v>3</v>
      </c>
      <c r="AO270" s="120">
        <f t="shared" si="24"/>
        <v>54</v>
      </c>
      <c r="AP270" s="125">
        <f t="shared" si="20"/>
        <v>6.75</v>
      </c>
    </row>
    <row r="271" spans="1:42" x14ac:dyDescent="0.2">
      <c r="A271" s="162" t="s">
        <v>223</v>
      </c>
      <c r="B271" s="47" t="s">
        <v>121</v>
      </c>
      <c r="C271" s="47" t="s">
        <v>19</v>
      </c>
      <c r="D271" s="47">
        <v>9</v>
      </c>
      <c r="E271" s="139" t="s">
        <v>499</v>
      </c>
      <c r="F271" s="49"/>
      <c r="G271" s="63">
        <v>300</v>
      </c>
      <c r="H271" s="87">
        <f t="shared" si="21"/>
        <v>0</v>
      </c>
      <c r="I271" s="63">
        <v>300</v>
      </c>
      <c r="J271" s="63">
        <v>260</v>
      </c>
      <c r="K271" s="87">
        <f t="shared" si="22"/>
        <v>8</v>
      </c>
      <c r="L271" s="63">
        <v>268</v>
      </c>
      <c r="M271" s="63">
        <v>264</v>
      </c>
      <c r="N271" s="87">
        <f t="shared" si="23"/>
        <v>13</v>
      </c>
      <c r="O271" s="63">
        <v>277</v>
      </c>
      <c r="P271" s="156">
        <v>0.01</v>
      </c>
      <c r="Q271" s="144">
        <v>16</v>
      </c>
      <c r="R271" s="144"/>
      <c r="S271" s="116">
        <v>0</v>
      </c>
      <c r="T271" s="63">
        <v>0</v>
      </c>
      <c r="U271" s="63">
        <v>0</v>
      </c>
      <c r="V271" s="63">
        <v>0</v>
      </c>
      <c r="W271" s="63">
        <v>0</v>
      </c>
      <c r="X271" s="63">
        <v>0</v>
      </c>
      <c r="Y271" s="63">
        <v>0</v>
      </c>
      <c r="Z271" s="63">
        <v>0</v>
      </c>
      <c r="AA271" s="116">
        <v>3</v>
      </c>
      <c r="AB271" s="63">
        <v>14</v>
      </c>
      <c r="AC271" s="63">
        <v>0</v>
      </c>
      <c r="AD271" s="63">
        <v>0</v>
      </c>
      <c r="AE271" s="63">
        <v>53</v>
      </c>
      <c r="AF271" s="63">
        <v>33</v>
      </c>
      <c r="AG271" s="63">
        <v>501</v>
      </c>
      <c r="AH271" s="63">
        <v>3</v>
      </c>
      <c r="AI271" s="63">
        <v>20</v>
      </c>
      <c r="AJ271" s="116">
        <v>0</v>
      </c>
      <c r="AK271" s="63">
        <v>0</v>
      </c>
      <c r="AL271" s="118">
        <v>0</v>
      </c>
      <c r="AM271" s="63">
        <v>0</v>
      </c>
      <c r="AN271" s="119">
        <v>0</v>
      </c>
      <c r="AO271" s="120">
        <f t="shared" si="24"/>
        <v>69.5</v>
      </c>
      <c r="AP271" s="125">
        <f t="shared" si="20"/>
        <v>4.34375</v>
      </c>
    </row>
    <row r="272" spans="1:42" x14ac:dyDescent="0.2">
      <c r="A272" s="162" t="s">
        <v>465</v>
      </c>
      <c r="B272" s="47" t="s">
        <v>121</v>
      </c>
      <c r="C272" s="47" t="s">
        <v>192</v>
      </c>
      <c r="D272" s="47">
        <v>8</v>
      </c>
      <c r="E272" s="139"/>
      <c r="F272" s="49"/>
      <c r="G272" s="63">
        <v>300</v>
      </c>
      <c r="H272" s="87">
        <f t="shared" si="21"/>
        <v>0</v>
      </c>
      <c r="I272" s="63">
        <v>300</v>
      </c>
      <c r="J272" s="63">
        <v>329</v>
      </c>
      <c r="K272" s="87">
        <f t="shared" si="22"/>
        <v>3</v>
      </c>
      <c r="L272" s="63">
        <v>332</v>
      </c>
      <c r="M272" s="63">
        <v>326</v>
      </c>
      <c r="N272" s="87">
        <f t="shared" si="23"/>
        <v>4</v>
      </c>
      <c r="O272" s="63">
        <v>330</v>
      </c>
      <c r="P272" s="156">
        <v>0.01</v>
      </c>
      <c r="Q272" s="144">
        <v>16</v>
      </c>
      <c r="R272" s="144"/>
      <c r="S272" s="116">
        <v>0</v>
      </c>
      <c r="T272" s="63">
        <v>0</v>
      </c>
      <c r="U272" s="63">
        <v>0</v>
      </c>
      <c r="V272" s="63">
        <v>0</v>
      </c>
      <c r="W272" s="63">
        <v>0</v>
      </c>
      <c r="X272" s="63">
        <v>0</v>
      </c>
      <c r="Y272" s="63">
        <v>0</v>
      </c>
      <c r="Z272" s="63">
        <v>0</v>
      </c>
      <c r="AA272" s="116">
        <v>4</v>
      </c>
      <c r="AB272" s="63">
        <v>70</v>
      </c>
      <c r="AC272" s="63">
        <v>0</v>
      </c>
      <c r="AD272" s="63">
        <v>3</v>
      </c>
      <c r="AE272" s="63">
        <v>26</v>
      </c>
      <c r="AF272" s="63">
        <v>20</v>
      </c>
      <c r="AG272" s="63">
        <v>201</v>
      </c>
      <c r="AH272" s="63">
        <v>0</v>
      </c>
      <c r="AI272" s="63">
        <v>8</v>
      </c>
      <c r="AJ272" s="116">
        <v>624</v>
      </c>
      <c r="AK272" s="63">
        <v>1</v>
      </c>
      <c r="AL272" s="118">
        <v>0</v>
      </c>
      <c r="AM272" s="63">
        <v>0</v>
      </c>
      <c r="AN272" s="119">
        <v>0</v>
      </c>
      <c r="AO272" s="120">
        <f t="shared" si="24"/>
        <v>33.1</v>
      </c>
      <c r="AP272" s="125">
        <f t="shared" si="20"/>
        <v>2.0687500000000001</v>
      </c>
    </row>
    <row r="273" spans="1:42" x14ac:dyDescent="0.2">
      <c r="A273" s="162" t="s">
        <v>459</v>
      </c>
      <c r="B273" s="47" t="s">
        <v>121</v>
      </c>
      <c r="C273" s="47" t="s">
        <v>195</v>
      </c>
      <c r="D273" s="47">
        <v>7</v>
      </c>
      <c r="E273" s="139"/>
      <c r="F273" s="49"/>
      <c r="G273" s="63">
        <v>284</v>
      </c>
      <c r="H273" s="87">
        <f t="shared" si="21"/>
        <v>2</v>
      </c>
      <c r="I273" s="63">
        <v>286</v>
      </c>
      <c r="J273" s="63">
        <v>230</v>
      </c>
      <c r="K273" s="87">
        <f t="shared" si="22"/>
        <v>-3</v>
      </c>
      <c r="L273" s="63">
        <v>227</v>
      </c>
      <c r="M273" s="63">
        <v>232</v>
      </c>
      <c r="N273" s="87">
        <f t="shared" si="23"/>
        <v>4</v>
      </c>
      <c r="O273" s="63">
        <v>236</v>
      </c>
      <c r="P273" s="156">
        <v>0.01</v>
      </c>
      <c r="Q273" s="144">
        <v>16</v>
      </c>
      <c r="R273" s="144"/>
      <c r="S273" s="116">
        <v>0</v>
      </c>
      <c r="T273" s="63">
        <v>0</v>
      </c>
      <c r="U273" s="63">
        <v>0</v>
      </c>
      <c r="V273" s="63">
        <v>0</v>
      </c>
      <c r="W273" s="63">
        <v>0</v>
      </c>
      <c r="X273" s="63">
        <v>0</v>
      </c>
      <c r="Y273" s="63">
        <v>0</v>
      </c>
      <c r="Z273" s="63">
        <v>0</v>
      </c>
      <c r="AA273" s="116">
        <v>0</v>
      </c>
      <c r="AB273" s="63">
        <v>0</v>
      </c>
      <c r="AC273" s="63">
        <v>0</v>
      </c>
      <c r="AD273" s="63">
        <v>0</v>
      </c>
      <c r="AE273" s="63">
        <v>56</v>
      </c>
      <c r="AF273" s="63">
        <v>30</v>
      </c>
      <c r="AG273" s="63">
        <v>392</v>
      </c>
      <c r="AH273" s="63">
        <v>5</v>
      </c>
      <c r="AI273" s="63">
        <v>19</v>
      </c>
      <c r="AJ273" s="116">
        <v>0</v>
      </c>
      <c r="AK273" s="63">
        <v>0</v>
      </c>
      <c r="AL273" s="118">
        <v>0</v>
      </c>
      <c r="AM273" s="63">
        <v>0</v>
      </c>
      <c r="AN273" s="119">
        <v>0</v>
      </c>
      <c r="AO273" s="120">
        <f t="shared" si="24"/>
        <v>69.2</v>
      </c>
      <c r="AP273" s="125">
        <f t="shared" si="20"/>
        <v>4.3250000000000002</v>
      </c>
    </row>
    <row r="274" spans="1:42" x14ac:dyDescent="0.2">
      <c r="A274" s="162" t="s">
        <v>219</v>
      </c>
      <c r="B274" s="47" t="s">
        <v>121</v>
      </c>
      <c r="C274" s="47" t="s">
        <v>13</v>
      </c>
      <c r="D274" s="47">
        <v>14</v>
      </c>
      <c r="E274" s="139" t="s">
        <v>506</v>
      </c>
      <c r="F274" s="49"/>
      <c r="G274" s="63">
        <v>300</v>
      </c>
      <c r="H274" s="87">
        <f t="shared" si="21"/>
        <v>0</v>
      </c>
      <c r="I274" s="63">
        <v>300</v>
      </c>
      <c r="J274" s="63">
        <v>256</v>
      </c>
      <c r="K274" s="87">
        <f t="shared" si="22"/>
        <v>-2</v>
      </c>
      <c r="L274" s="63">
        <v>254</v>
      </c>
      <c r="M274" s="63">
        <v>261</v>
      </c>
      <c r="N274" s="87">
        <f t="shared" si="23"/>
        <v>1</v>
      </c>
      <c r="O274" s="63">
        <v>262</v>
      </c>
      <c r="P274" s="156">
        <v>0.01</v>
      </c>
      <c r="Q274" s="144">
        <v>14</v>
      </c>
      <c r="R274" s="144"/>
      <c r="S274" s="116">
        <v>0</v>
      </c>
      <c r="T274" s="63">
        <v>0</v>
      </c>
      <c r="U274" s="63">
        <v>0</v>
      </c>
      <c r="V274" s="63">
        <v>0</v>
      </c>
      <c r="W274" s="63">
        <v>0</v>
      </c>
      <c r="X274" s="63">
        <v>0</v>
      </c>
      <c r="Y274" s="63">
        <v>0</v>
      </c>
      <c r="Z274" s="63">
        <v>0</v>
      </c>
      <c r="AA274" s="116">
        <v>2</v>
      </c>
      <c r="AB274" s="63">
        <v>0</v>
      </c>
      <c r="AC274" s="63">
        <v>0</v>
      </c>
      <c r="AD274" s="63">
        <v>0</v>
      </c>
      <c r="AE274" s="63">
        <v>57</v>
      </c>
      <c r="AF274" s="63">
        <v>33</v>
      </c>
      <c r="AG274" s="63">
        <v>309</v>
      </c>
      <c r="AH274" s="63">
        <v>2</v>
      </c>
      <c r="AI274" s="63">
        <v>15</v>
      </c>
      <c r="AJ274" s="116">
        <v>0</v>
      </c>
      <c r="AK274" s="63">
        <v>0</v>
      </c>
      <c r="AL274" s="118">
        <v>0</v>
      </c>
      <c r="AM274" s="63">
        <v>1</v>
      </c>
      <c r="AN274" s="119">
        <v>1</v>
      </c>
      <c r="AO274" s="120">
        <f t="shared" si="24"/>
        <v>40.9</v>
      </c>
      <c r="AP274" s="125">
        <f t="shared" si="20"/>
        <v>2.9214285714285713</v>
      </c>
    </row>
    <row r="275" spans="1:42" x14ac:dyDescent="0.2">
      <c r="A275" s="162" t="s">
        <v>466</v>
      </c>
      <c r="B275" s="47" t="s">
        <v>121</v>
      </c>
      <c r="C275" s="47" t="s">
        <v>199</v>
      </c>
      <c r="D275" s="47">
        <v>10</v>
      </c>
      <c r="E275" s="139"/>
      <c r="F275" s="49"/>
      <c r="G275" s="63">
        <v>300</v>
      </c>
      <c r="H275" s="87">
        <f t="shared" si="21"/>
        <v>-26</v>
      </c>
      <c r="I275" s="63">
        <v>274</v>
      </c>
      <c r="J275" s="63">
        <v>234</v>
      </c>
      <c r="K275" s="87">
        <f t="shared" si="22"/>
        <v>3</v>
      </c>
      <c r="L275" s="63">
        <v>237</v>
      </c>
      <c r="M275" s="63">
        <v>226</v>
      </c>
      <c r="N275" s="87">
        <f t="shared" si="23"/>
        <v>-2</v>
      </c>
      <c r="O275" s="63">
        <v>224</v>
      </c>
      <c r="P275" s="156">
        <v>0.01</v>
      </c>
      <c r="Q275" s="144">
        <v>16</v>
      </c>
      <c r="R275" s="144"/>
      <c r="S275" s="116">
        <v>0</v>
      </c>
      <c r="T275" s="63">
        <v>0</v>
      </c>
      <c r="U275" s="63">
        <v>0</v>
      </c>
      <c r="V275" s="63">
        <v>0</v>
      </c>
      <c r="W275" s="63">
        <v>0</v>
      </c>
      <c r="X275" s="63">
        <v>0</v>
      </c>
      <c r="Y275" s="63">
        <v>0</v>
      </c>
      <c r="Z275" s="63">
        <v>0</v>
      </c>
      <c r="AA275" s="116">
        <v>2</v>
      </c>
      <c r="AB275" s="63">
        <v>12</v>
      </c>
      <c r="AC275" s="63">
        <v>0</v>
      </c>
      <c r="AD275" s="63">
        <v>1</v>
      </c>
      <c r="AE275" s="63">
        <v>76</v>
      </c>
      <c r="AF275" s="63">
        <v>49</v>
      </c>
      <c r="AG275" s="63">
        <v>485</v>
      </c>
      <c r="AH275" s="63">
        <v>2</v>
      </c>
      <c r="AI275" s="63">
        <v>23</v>
      </c>
      <c r="AJ275" s="116">
        <v>71</v>
      </c>
      <c r="AK275" s="63">
        <v>0</v>
      </c>
      <c r="AL275" s="118">
        <v>0</v>
      </c>
      <c r="AM275" s="63">
        <v>2</v>
      </c>
      <c r="AN275" s="119">
        <v>1</v>
      </c>
      <c r="AO275" s="120">
        <f t="shared" si="24"/>
        <v>59.7</v>
      </c>
      <c r="AP275" s="125">
        <f t="shared" si="20"/>
        <v>3.7312500000000002</v>
      </c>
    </row>
    <row r="276" spans="1:42" x14ac:dyDescent="0.2">
      <c r="A276" s="162" t="s">
        <v>211</v>
      </c>
      <c r="B276" s="47" t="s">
        <v>121</v>
      </c>
      <c r="C276" s="47" t="s">
        <v>13</v>
      </c>
      <c r="D276" s="47">
        <v>14</v>
      </c>
      <c r="E276" s="139"/>
      <c r="F276" s="49"/>
      <c r="G276" s="63">
        <v>300</v>
      </c>
      <c r="H276" s="87">
        <f t="shared" si="21"/>
        <v>0</v>
      </c>
      <c r="I276" s="63">
        <v>300</v>
      </c>
      <c r="J276" s="63">
        <v>244</v>
      </c>
      <c r="K276" s="87">
        <f t="shared" si="22"/>
        <v>8</v>
      </c>
      <c r="L276" s="63">
        <v>252</v>
      </c>
      <c r="M276" s="63">
        <v>240</v>
      </c>
      <c r="N276" s="87">
        <f t="shared" si="23"/>
        <v>4</v>
      </c>
      <c r="O276" s="63">
        <v>244</v>
      </c>
      <c r="P276" s="156">
        <v>0.01</v>
      </c>
      <c r="Q276" s="144">
        <v>15</v>
      </c>
      <c r="R276" s="144"/>
      <c r="S276" s="116">
        <v>0</v>
      </c>
      <c r="T276" s="63">
        <v>0</v>
      </c>
      <c r="U276" s="63">
        <v>0</v>
      </c>
      <c r="V276" s="63">
        <v>0</v>
      </c>
      <c r="W276" s="63">
        <v>0</v>
      </c>
      <c r="X276" s="63">
        <v>0</v>
      </c>
      <c r="Y276" s="63">
        <v>0</v>
      </c>
      <c r="Z276" s="63">
        <v>0</v>
      </c>
      <c r="AA276" s="116">
        <v>0</v>
      </c>
      <c r="AB276" s="63">
        <v>0</v>
      </c>
      <c r="AC276" s="63">
        <v>0</v>
      </c>
      <c r="AD276" s="63">
        <v>0</v>
      </c>
      <c r="AE276" s="63">
        <v>74</v>
      </c>
      <c r="AF276" s="63">
        <v>49</v>
      </c>
      <c r="AG276" s="63">
        <v>667</v>
      </c>
      <c r="AH276" s="63">
        <v>2</v>
      </c>
      <c r="AI276" s="63">
        <v>35</v>
      </c>
      <c r="AJ276" s="116">
        <v>0</v>
      </c>
      <c r="AK276" s="63">
        <v>0</v>
      </c>
      <c r="AL276" s="118">
        <v>1</v>
      </c>
      <c r="AM276" s="63">
        <v>0</v>
      </c>
      <c r="AN276" s="119">
        <v>0</v>
      </c>
      <c r="AO276" s="120">
        <f t="shared" si="24"/>
        <v>80.7</v>
      </c>
      <c r="AP276" s="125">
        <f t="shared" si="20"/>
        <v>5.38</v>
      </c>
    </row>
    <row r="277" spans="1:42" x14ac:dyDescent="0.2">
      <c r="A277" s="162" t="s">
        <v>262</v>
      </c>
      <c r="B277" s="47" t="s">
        <v>118</v>
      </c>
      <c r="C277" s="47" t="s">
        <v>11</v>
      </c>
      <c r="D277" s="47">
        <v>6</v>
      </c>
      <c r="E277" s="139"/>
      <c r="F277" s="49"/>
      <c r="G277" s="63">
        <v>300</v>
      </c>
      <c r="H277" s="87">
        <f t="shared" si="21"/>
        <v>0</v>
      </c>
      <c r="I277" s="63">
        <v>300</v>
      </c>
      <c r="J277" s="63">
        <v>301</v>
      </c>
      <c r="K277" s="87">
        <f t="shared" si="22"/>
        <v>3</v>
      </c>
      <c r="L277" s="63">
        <v>304</v>
      </c>
      <c r="M277" s="63">
        <v>301</v>
      </c>
      <c r="N277" s="87">
        <f t="shared" si="23"/>
        <v>0</v>
      </c>
      <c r="O277" s="63">
        <v>301</v>
      </c>
      <c r="P277" s="156">
        <v>0.01</v>
      </c>
      <c r="Q277" s="144" t="s">
        <v>263</v>
      </c>
      <c r="R277" s="144"/>
      <c r="S277" s="116" t="s">
        <v>263</v>
      </c>
      <c r="T277" s="63" t="s">
        <v>263</v>
      </c>
      <c r="U277" s="63" t="s">
        <v>263</v>
      </c>
      <c r="V277" s="63" t="s">
        <v>263</v>
      </c>
      <c r="W277" s="63" t="s">
        <v>263</v>
      </c>
      <c r="X277" s="63" t="s">
        <v>263</v>
      </c>
      <c r="Y277" s="63" t="s">
        <v>263</v>
      </c>
      <c r="Z277" s="63" t="s">
        <v>263</v>
      </c>
      <c r="AA277" s="116" t="s">
        <v>263</v>
      </c>
      <c r="AB277" s="63" t="s">
        <v>263</v>
      </c>
      <c r="AC277" s="63" t="s">
        <v>263</v>
      </c>
      <c r="AD277" s="63" t="s">
        <v>263</v>
      </c>
      <c r="AE277" s="63" t="s">
        <v>263</v>
      </c>
      <c r="AF277" s="63" t="s">
        <v>263</v>
      </c>
      <c r="AG277" s="63" t="s">
        <v>263</v>
      </c>
      <c r="AH277" s="63" t="s">
        <v>263</v>
      </c>
      <c r="AI277" s="63" t="s">
        <v>263</v>
      </c>
      <c r="AJ277" s="116" t="s">
        <v>263</v>
      </c>
      <c r="AK277" s="63" t="s">
        <v>263</v>
      </c>
      <c r="AL277" s="118" t="s">
        <v>263</v>
      </c>
      <c r="AM277" s="63" t="s">
        <v>263</v>
      </c>
      <c r="AN277" s="119" t="s">
        <v>263</v>
      </c>
      <c r="AO277" s="120">
        <f t="shared" si="24"/>
        <v>0</v>
      </c>
      <c r="AP277" s="125" t="str">
        <f t="shared" si="20"/>
        <v>-</v>
      </c>
    </row>
    <row r="278" spans="1:42" x14ac:dyDescent="0.2">
      <c r="A278" s="162" t="s">
        <v>477</v>
      </c>
      <c r="B278" s="47" t="s">
        <v>118</v>
      </c>
      <c r="C278" s="47" t="s">
        <v>116</v>
      </c>
      <c r="D278" s="47">
        <v>7</v>
      </c>
      <c r="E278" s="139"/>
      <c r="F278" s="49"/>
      <c r="G278" s="63">
        <v>300</v>
      </c>
      <c r="H278" s="87">
        <f t="shared" si="21"/>
        <v>0</v>
      </c>
      <c r="I278" s="63">
        <v>300</v>
      </c>
      <c r="J278" s="63">
        <v>270</v>
      </c>
      <c r="K278" s="87">
        <f t="shared" si="22"/>
        <v>1</v>
      </c>
      <c r="L278" s="63">
        <v>271</v>
      </c>
      <c r="M278" s="63">
        <v>278</v>
      </c>
      <c r="N278" s="87">
        <f t="shared" si="23"/>
        <v>1</v>
      </c>
      <c r="O278" s="63">
        <v>279</v>
      </c>
      <c r="P278" s="156">
        <v>0.01</v>
      </c>
      <c r="Q278" s="144" t="s">
        <v>263</v>
      </c>
      <c r="R278" s="144"/>
      <c r="S278" s="116" t="s">
        <v>263</v>
      </c>
      <c r="T278" s="63" t="s">
        <v>263</v>
      </c>
      <c r="U278" s="63" t="s">
        <v>263</v>
      </c>
      <c r="V278" s="63" t="s">
        <v>263</v>
      </c>
      <c r="W278" s="63" t="s">
        <v>263</v>
      </c>
      <c r="X278" s="63" t="s">
        <v>263</v>
      </c>
      <c r="Y278" s="63" t="s">
        <v>263</v>
      </c>
      <c r="Z278" s="63" t="s">
        <v>263</v>
      </c>
      <c r="AA278" s="116" t="s">
        <v>263</v>
      </c>
      <c r="AB278" s="63" t="s">
        <v>263</v>
      </c>
      <c r="AC278" s="63" t="s">
        <v>263</v>
      </c>
      <c r="AD278" s="63" t="s">
        <v>263</v>
      </c>
      <c r="AE278" s="63" t="s">
        <v>263</v>
      </c>
      <c r="AF278" s="63" t="s">
        <v>263</v>
      </c>
      <c r="AG278" s="63" t="s">
        <v>263</v>
      </c>
      <c r="AH278" s="63" t="s">
        <v>263</v>
      </c>
      <c r="AI278" s="63" t="s">
        <v>263</v>
      </c>
      <c r="AJ278" s="116" t="s">
        <v>263</v>
      </c>
      <c r="AK278" s="63" t="s">
        <v>263</v>
      </c>
      <c r="AL278" s="118" t="s">
        <v>263</v>
      </c>
      <c r="AM278" s="63" t="s">
        <v>263</v>
      </c>
      <c r="AN278" s="119" t="s">
        <v>263</v>
      </c>
      <c r="AO278" s="120">
        <f t="shared" si="24"/>
        <v>0</v>
      </c>
      <c r="AP278" s="125" t="str">
        <f t="shared" si="20"/>
        <v>-</v>
      </c>
    </row>
    <row r="279" spans="1:42" x14ac:dyDescent="0.2">
      <c r="A279" s="162" t="s">
        <v>485</v>
      </c>
      <c r="B279" s="47" t="s">
        <v>118</v>
      </c>
      <c r="C279" s="47" t="s">
        <v>189</v>
      </c>
      <c r="D279" s="47">
        <v>10</v>
      </c>
      <c r="E279" s="139"/>
      <c r="F279" s="49"/>
      <c r="G279" s="63">
        <v>300</v>
      </c>
      <c r="H279" s="87">
        <f t="shared" si="21"/>
        <v>0</v>
      </c>
      <c r="I279" s="63">
        <v>300</v>
      </c>
      <c r="J279" s="63">
        <v>299</v>
      </c>
      <c r="K279" s="87">
        <f t="shared" si="22"/>
        <v>8</v>
      </c>
      <c r="L279" s="63">
        <v>307</v>
      </c>
      <c r="M279" s="63">
        <v>297</v>
      </c>
      <c r="N279" s="87">
        <f t="shared" si="23"/>
        <v>11</v>
      </c>
      <c r="O279" s="63">
        <v>308</v>
      </c>
      <c r="P279" s="156">
        <v>0.01</v>
      </c>
      <c r="Q279" s="144" t="s">
        <v>263</v>
      </c>
      <c r="R279" s="144"/>
      <c r="S279" s="116" t="s">
        <v>263</v>
      </c>
      <c r="T279" s="63" t="s">
        <v>263</v>
      </c>
      <c r="U279" s="63" t="s">
        <v>263</v>
      </c>
      <c r="V279" s="63" t="s">
        <v>263</v>
      </c>
      <c r="W279" s="63" t="s">
        <v>263</v>
      </c>
      <c r="X279" s="63" t="s">
        <v>263</v>
      </c>
      <c r="Y279" s="63" t="s">
        <v>263</v>
      </c>
      <c r="Z279" s="63" t="s">
        <v>263</v>
      </c>
      <c r="AA279" s="116" t="s">
        <v>263</v>
      </c>
      <c r="AB279" s="63" t="s">
        <v>263</v>
      </c>
      <c r="AC279" s="63" t="s">
        <v>263</v>
      </c>
      <c r="AD279" s="63" t="s">
        <v>263</v>
      </c>
      <c r="AE279" s="63" t="s">
        <v>263</v>
      </c>
      <c r="AF279" s="63" t="s">
        <v>263</v>
      </c>
      <c r="AG279" s="63" t="s">
        <v>263</v>
      </c>
      <c r="AH279" s="63" t="s">
        <v>263</v>
      </c>
      <c r="AI279" s="63" t="s">
        <v>263</v>
      </c>
      <c r="AJ279" s="116" t="s">
        <v>263</v>
      </c>
      <c r="AK279" s="63" t="s">
        <v>263</v>
      </c>
      <c r="AL279" s="118" t="s">
        <v>263</v>
      </c>
      <c r="AM279" s="63" t="s">
        <v>263</v>
      </c>
      <c r="AN279" s="119" t="s">
        <v>263</v>
      </c>
      <c r="AO279" s="120">
        <f t="shared" si="24"/>
        <v>0</v>
      </c>
      <c r="AP279" s="125" t="str">
        <f t="shared" si="20"/>
        <v>-</v>
      </c>
    </row>
    <row r="280" spans="1:42" x14ac:dyDescent="0.2">
      <c r="A280" s="162" t="s">
        <v>494</v>
      </c>
      <c r="B280" s="47" t="s">
        <v>118</v>
      </c>
      <c r="C280" s="47" t="s">
        <v>201</v>
      </c>
      <c r="D280" s="47">
        <v>11</v>
      </c>
      <c r="E280" s="139"/>
      <c r="F280" s="49"/>
      <c r="G280" s="63">
        <v>300</v>
      </c>
      <c r="H280" s="87">
        <f t="shared" si="21"/>
        <v>0</v>
      </c>
      <c r="I280" s="63">
        <v>300</v>
      </c>
      <c r="J280" s="63">
        <v>308</v>
      </c>
      <c r="K280" s="87">
        <f t="shared" si="22"/>
        <v>0</v>
      </c>
      <c r="L280" s="63">
        <v>308</v>
      </c>
      <c r="M280" s="63">
        <v>308</v>
      </c>
      <c r="N280" s="87">
        <f t="shared" si="23"/>
        <v>4</v>
      </c>
      <c r="O280" s="63">
        <v>312</v>
      </c>
      <c r="P280" s="156">
        <v>0.01</v>
      </c>
      <c r="Q280" s="144">
        <v>16</v>
      </c>
      <c r="R280" s="144"/>
      <c r="S280" s="116">
        <v>0</v>
      </c>
      <c r="T280" s="63">
        <v>0</v>
      </c>
      <c r="U280" s="63">
        <v>0</v>
      </c>
      <c r="V280" s="63">
        <v>0</v>
      </c>
      <c r="W280" s="63">
        <v>0</v>
      </c>
      <c r="X280" s="63">
        <v>0</v>
      </c>
      <c r="Y280" s="63">
        <v>0</v>
      </c>
      <c r="Z280" s="63">
        <v>0</v>
      </c>
      <c r="AA280" s="116">
        <v>11</v>
      </c>
      <c r="AB280" s="63">
        <v>59</v>
      </c>
      <c r="AC280" s="63">
        <v>1</v>
      </c>
      <c r="AD280" s="63">
        <v>2</v>
      </c>
      <c r="AE280" s="63">
        <v>2</v>
      </c>
      <c r="AF280" s="63">
        <v>2</v>
      </c>
      <c r="AG280" s="63">
        <v>10</v>
      </c>
      <c r="AH280" s="63">
        <v>0</v>
      </c>
      <c r="AI280" s="63">
        <v>0</v>
      </c>
      <c r="AJ280" s="116">
        <v>17</v>
      </c>
      <c r="AK280" s="63">
        <v>0</v>
      </c>
      <c r="AL280" s="118">
        <v>0</v>
      </c>
      <c r="AM280" s="63">
        <v>0</v>
      </c>
      <c r="AN280" s="119">
        <v>0</v>
      </c>
      <c r="AO280" s="120">
        <f t="shared" si="24"/>
        <v>12.9</v>
      </c>
      <c r="AP280" s="125">
        <f t="shared" si="20"/>
        <v>0.80625000000000002</v>
      </c>
    </row>
    <row r="281" spans="1:42" x14ac:dyDescent="0.2">
      <c r="A281" s="162" t="s">
        <v>470</v>
      </c>
      <c r="B281" s="47" t="s">
        <v>129</v>
      </c>
      <c r="C281" s="47" t="s">
        <v>17</v>
      </c>
      <c r="D281" s="47">
        <v>10</v>
      </c>
      <c r="E281" s="139" t="s">
        <v>499</v>
      </c>
      <c r="F281" s="49"/>
      <c r="G281" s="63">
        <v>300</v>
      </c>
      <c r="H281" s="87">
        <f t="shared" si="21"/>
        <v>0</v>
      </c>
      <c r="I281" s="63">
        <v>300</v>
      </c>
      <c r="J281" s="63">
        <v>251</v>
      </c>
      <c r="K281" s="87">
        <f t="shared" si="22"/>
        <v>10</v>
      </c>
      <c r="L281" s="63">
        <v>261</v>
      </c>
      <c r="M281" s="63">
        <v>248</v>
      </c>
      <c r="N281" s="87">
        <f t="shared" si="23"/>
        <v>6</v>
      </c>
      <c r="O281" s="63">
        <v>254</v>
      </c>
      <c r="P281" s="156">
        <v>0.01</v>
      </c>
      <c r="Q281" s="144">
        <v>12</v>
      </c>
      <c r="R281" s="144"/>
      <c r="S281" s="116">
        <v>0</v>
      </c>
      <c r="T281" s="63">
        <v>0</v>
      </c>
      <c r="U281" s="63">
        <v>0</v>
      </c>
      <c r="V281" s="63">
        <v>0</v>
      </c>
      <c r="W281" s="63">
        <v>0</v>
      </c>
      <c r="X281" s="63">
        <v>0</v>
      </c>
      <c r="Y281" s="63">
        <v>0</v>
      </c>
      <c r="Z281" s="63">
        <v>0</v>
      </c>
      <c r="AA281" s="116">
        <v>0</v>
      </c>
      <c r="AB281" s="63">
        <v>0</v>
      </c>
      <c r="AC281" s="63">
        <v>0</v>
      </c>
      <c r="AD281" s="63">
        <v>0</v>
      </c>
      <c r="AE281" s="63">
        <v>37</v>
      </c>
      <c r="AF281" s="63">
        <v>28</v>
      </c>
      <c r="AG281" s="63">
        <v>334</v>
      </c>
      <c r="AH281" s="63">
        <v>1</v>
      </c>
      <c r="AI281" s="63">
        <v>16</v>
      </c>
      <c r="AJ281" s="116">
        <v>0</v>
      </c>
      <c r="AK281" s="63">
        <v>0</v>
      </c>
      <c r="AL281" s="118">
        <v>0</v>
      </c>
      <c r="AM281" s="63">
        <v>1</v>
      </c>
      <c r="AN281" s="119">
        <v>1</v>
      </c>
      <c r="AO281" s="120">
        <f t="shared" si="24"/>
        <v>37.4</v>
      </c>
      <c r="AP281" s="125">
        <f t="shared" si="20"/>
        <v>3.1166666666666667</v>
      </c>
    </row>
    <row r="282" spans="1:42" x14ac:dyDescent="0.2">
      <c r="A282" s="162" t="s">
        <v>471</v>
      </c>
      <c r="B282" s="47" t="s">
        <v>118</v>
      </c>
      <c r="C282" s="47" t="s">
        <v>190</v>
      </c>
      <c r="D282" s="47">
        <v>7</v>
      </c>
      <c r="E282" s="139"/>
      <c r="F282" s="49"/>
      <c r="G282" s="63">
        <v>280</v>
      </c>
      <c r="H282" s="87">
        <f t="shared" si="21"/>
        <v>1</v>
      </c>
      <c r="I282" s="63">
        <v>281</v>
      </c>
      <c r="J282" s="63">
        <v>228</v>
      </c>
      <c r="K282" s="87">
        <f t="shared" si="22"/>
        <v>0</v>
      </c>
      <c r="L282" s="63">
        <v>228</v>
      </c>
      <c r="M282" s="63">
        <v>231</v>
      </c>
      <c r="N282" s="87">
        <f t="shared" si="23"/>
        <v>-1</v>
      </c>
      <c r="O282" s="63">
        <v>230</v>
      </c>
      <c r="P282" s="156">
        <v>0.01</v>
      </c>
      <c r="Q282" s="144">
        <v>12</v>
      </c>
      <c r="R282" s="144"/>
      <c r="S282" s="116">
        <v>0</v>
      </c>
      <c r="T282" s="63">
        <v>0</v>
      </c>
      <c r="U282" s="63">
        <v>0</v>
      </c>
      <c r="V282" s="63">
        <v>0</v>
      </c>
      <c r="W282" s="63">
        <v>0</v>
      </c>
      <c r="X282" s="63">
        <v>0</v>
      </c>
      <c r="Y282" s="63">
        <v>0</v>
      </c>
      <c r="Z282" s="63">
        <v>0</v>
      </c>
      <c r="AA282" s="116">
        <v>59</v>
      </c>
      <c r="AB282" s="63">
        <v>254</v>
      </c>
      <c r="AC282" s="63">
        <v>0</v>
      </c>
      <c r="AD282" s="63">
        <v>11</v>
      </c>
      <c r="AE282" s="63">
        <v>10</v>
      </c>
      <c r="AF282" s="63">
        <v>9</v>
      </c>
      <c r="AG282" s="63">
        <v>96</v>
      </c>
      <c r="AH282" s="63">
        <v>0</v>
      </c>
      <c r="AI282" s="63">
        <v>5</v>
      </c>
      <c r="AJ282" s="116">
        <v>0</v>
      </c>
      <c r="AK282" s="63">
        <v>0</v>
      </c>
      <c r="AL282" s="118">
        <v>0</v>
      </c>
      <c r="AM282" s="63">
        <v>2</v>
      </c>
      <c r="AN282" s="119">
        <v>1</v>
      </c>
      <c r="AO282" s="120">
        <f t="shared" si="24"/>
        <v>33</v>
      </c>
      <c r="AP282" s="125">
        <f t="shared" si="20"/>
        <v>2.75</v>
      </c>
    </row>
    <row r="283" spans="1:42" x14ac:dyDescent="0.2">
      <c r="A283" s="162" t="s">
        <v>260</v>
      </c>
      <c r="B283" s="47" t="s">
        <v>121</v>
      </c>
      <c r="C283" s="47" t="s">
        <v>16</v>
      </c>
      <c r="D283" s="47">
        <v>12</v>
      </c>
      <c r="E283" s="139"/>
      <c r="F283" s="49"/>
      <c r="G283" s="63">
        <v>300</v>
      </c>
      <c r="H283" s="87">
        <f t="shared" si="21"/>
        <v>0</v>
      </c>
      <c r="I283" s="63">
        <v>300</v>
      </c>
      <c r="J283" s="63">
        <v>277</v>
      </c>
      <c r="K283" s="87">
        <f t="shared" si="22"/>
        <v>-2</v>
      </c>
      <c r="L283" s="63">
        <v>275</v>
      </c>
      <c r="M283" s="63">
        <v>272</v>
      </c>
      <c r="N283" s="87">
        <f t="shared" si="23"/>
        <v>3</v>
      </c>
      <c r="O283" s="63">
        <v>275</v>
      </c>
      <c r="P283" s="156">
        <v>0.01</v>
      </c>
      <c r="Q283" s="144">
        <v>13</v>
      </c>
      <c r="R283" s="144"/>
      <c r="S283" s="116">
        <v>0</v>
      </c>
      <c r="T283" s="63">
        <v>0</v>
      </c>
      <c r="U283" s="63">
        <v>0</v>
      </c>
      <c r="V283" s="63">
        <v>0</v>
      </c>
      <c r="W283" s="63">
        <v>0</v>
      </c>
      <c r="X283" s="63">
        <v>0</v>
      </c>
      <c r="Y283" s="63">
        <v>0</v>
      </c>
      <c r="Z283" s="63">
        <v>0</v>
      </c>
      <c r="AA283" s="116">
        <v>0</v>
      </c>
      <c r="AB283" s="63">
        <v>0</v>
      </c>
      <c r="AC283" s="63">
        <v>0</v>
      </c>
      <c r="AD283" s="63">
        <v>0</v>
      </c>
      <c r="AE283" s="63">
        <v>17</v>
      </c>
      <c r="AF283" s="63">
        <v>13</v>
      </c>
      <c r="AG283" s="63">
        <v>160</v>
      </c>
      <c r="AH283" s="63">
        <v>1</v>
      </c>
      <c r="AI283" s="63">
        <v>9</v>
      </c>
      <c r="AJ283" s="116">
        <v>324</v>
      </c>
      <c r="AK283" s="63">
        <v>1</v>
      </c>
      <c r="AL283" s="118">
        <v>0</v>
      </c>
      <c r="AM283" s="63">
        <v>0</v>
      </c>
      <c r="AN283" s="119">
        <v>0</v>
      </c>
      <c r="AO283" s="120">
        <f t="shared" si="24"/>
        <v>28</v>
      </c>
      <c r="AP283" s="125">
        <f t="shared" si="20"/>
        <v>2.1538461538461537</v>
      </c>
    </row>
    <row r="284" spans="1:42" x14ac:dyDescent="0.2">
      <c r="A284" s="162" t="s">
        <v>456</v>
      </c>
      <c r="B284" s="47" t="s">
        <v>129</v>
      </c>
      <c r="C284" s="47" t="s">
        <v>196</v>
      </c>
      <c r="D284" s="47">
        <v>6</v>
      </c>
      <c r="E284" s="139"/>
      <c r="F284" s="49"/>
      <c r="G284" s="63">
        <v>300</v>
      </c>
      <c r="H284" s="87">
        <f t="shared" si="21"/>
        <v>0</v>
      </c>
      <c r="I284" s="63">
        <v>300</v>
      </c>
      <c r="J284" s="63">
        <v>217</v>
      </c>
      <c r="K284" s="87">
        <f t="shared" si="22"/>
        <v>21</v>
      </c>
      <c r="L284" s="63">
        <v>238</v>
      </c>
      <c r="M284" s="63">
        <v>215</v>
      </c>
      <c r="N284" s="87">
        <f t="shared" si="23"/>
        <v>20</v>
      </c>
      <c r="O284" s="63">
        <v>235</v>
      </c>
      <c r="P284" s="156">
        <v>0.01</v>
      </c>
      <c r="Q284" s="144">
        <v>16</v>
      </c>
      <c r="R284" s="144"/>
      <c r="S284" s="116">
        <v>0</v>
      </c>
      <c r="T284" s="63">
        <v>0</v>
      </c>
      <c r="U284" s="63">
        <v>0</v>
      </c>
      <c r="V284" s="63">
        <v>0</v>
      </c>
      <c r="W284" s="63">
        <v>0</v>
      </c>
      <c r="X284" s="63">
        <v>0</v>
      </c>
      <c r="Y284" s="63">
        <v>0</v>
      </c>
      <c r="Z284" s="63">
        <v>0</v>
      </c>
      <c r="AA284" s="116">
        <v>0</v>
      </c>
      <c r="AB284" s="63">
        <v>0</v>
      </c>
      <c r="AC284" s="63">
        <v>0</v>
      </c>
      <c r="AD284" s="63">
        <v>0</v>
      </c>
      <c r="AE284" s="63">
        <v>45</v>
      </c>
      <c r="AF284" s="63">
        <v>31</v>
      </c>
      <c r="AG284" s="63">
        <v>287</v>
      </c>
      <c r="AH284" s="63">
        <v>3</v>
      </c>
      <c r="AI284" s="63">
        <v>17</v>
      </c>
      <c r="AJ284" s="116">
        <v>0</v>
      </c>
      <c r="AK284" s="63">
        <v>0</v>
      </c>
      <c r="AL284" s="118">
        <v>0</v>
      </c>
      <c r="AM284" s="63">
        <v>2</v>
      </c>
      <c r="AN284" s="119">
        <v>2</v>
      </c>
      <c r="AO284" s="120">
        <f t="shared" si="24"/>
        <v>42.7</v>
      </c>
      <c r="AP284" s="125">
        <f t="shared" si="20"/>
        <v>2.6687500000000002</v>
      </c>
    </row>
    <row r="285" spans="1:42" x14ac:dyDescent="0.2">
      <c r="A285" s="162" t="s">
        <v>454</v>
      </c>
      <c r="B285" s="47" t="s">
        <v>121</v>
      </c>
      <c r="C285" s="47" t="s">
        <v>116</v>
      </c>
      <c r="D285" s="47">
        <v>7</v>
      </c>
      <c r="E285" s="139"/>
      <c r="F285" s="49"/>
      <c r="G285" s="63">
        <v>300</v>
      </c>
      <c r="H285" s="87">
        <f t="shared" si="21"/>
        <v>0</v>
      </c>
      <c r="I285" s="63">
        <v>300</v>
      </c>
      <c r="J285" s="63">
        <v>296</v>
      </c>
      <c r="K285" s="87">
        <f t="shared" si="22"/>
        <v>16</v>
      </c>
      <c r="L285" s="63">
        <v>312</v>
      </c>
      <c r="M285" s="63">
        <v>295</v>
      </c>
      <c r="N285" s="87">
        <f t="shared" si="23"/>
        <v>14</v>
      </c>
      <c r="O285" s="63">
        <v>309</v>
      </c>
      <c r="P285" s="156">
        <v>0.01</v>
      </c>
      <c r="Q285" s="144">
        <v>16</v>
      </c>
      <c r="R285" s="144"/>
      <c r="S285" s="116">
        <v>0</v>
      </c>
      <c r="T285" s="63">
        <v>0</v>
      </c>
      <c r="U285" s="63">
        <v>0</v>
      </c>
      <c r="V285" s="63">
        <v>0</v>
      </c>
      <c r="W285" s="63">
        <v>0</v>
      </c>
      <c r="X285" s="63">
        <v>0</v>
      </c>
      <c r="Y285" s="63">
        <v>0</v>
      </c>
      <c r="Z285" s="63">
        <v>0</v>
      </c>
      <c r="AA285" s="116">
        <v>2</v>
      </c>
      <c r="AB285" s="63">
        <v>0</v>
      </c>
      <c r="AC285" s="63">
        <v>0</v>
      </c>
      <c r="AD285" s="63">
        <v>0</v>
      </c>
      <c r="AE285" s="63">
        <v>55</v>
      </c>
      <c r="AF285" s="63">
        <v>28</v>
      </c>
      <c r="AG285" s="63">
        <v>511</v>
      </c>
      <c r="AH285" s="63">
        <v>3</v>
      </c>
      <c r="AI285" s="63">
        <v>18</v>
      </c>
      <c r="AJ285" s="116">
        <v>0</v>
      </c>
      <c r="AK285" s="63">
        <v>0</v>
      </c>
      <c r="AL285" s="118">
        <v>0</v>
      </c>
      <c r="AM285" s="63">
        <v>0</v>
      </c>
      <c r="AN285" s="119">
        <v>0</v>
      </c>
      <c r="AO285" s="120">
        <f t="shared" si="24"/>
        <v>69.099999999999994</v>
      </c>
      <c r="AP285" s="125">
        <f t="shared" si="20"/>
        <v>4.3187499999999996</v>
      </c>
    </row>
    <row r="286" spans="1:42" x14ac:dyDescent="0.2">
      <c r="A286" s="162" t="s">
        <v>206</v>
      </c>
      <c r="B286" s="47" t="s">
        <v>121</v>
      </c>
      <c r="C286" s="47" t="s">
        <v>14</v>
      </c>
      <c r="D286" s="47">
        <v>6</v>
      </c>
      <c r="E286" s="139"/>
      <c r="F286" s="49"/>
      <c r="G286" s="63">
        <v>300</v>
      </c>
      <c r="H286" s="87">
        <f t="shared" si="21"/>
        <v>0</v>
      </c>
      <c r="I286" s="63">
        <v>300</v>
      </c>
      <c r="J286" s="63">
        <v>314</v>
      </c>
      <c r="K286" s="87">
        <f t="shared" si="22"/>
        <v>-3</v>
      </c>
      <c r="L286" s="63">
        <v>311</v>
      </c>
      <c r="M286" s="63">
        <v>311</v>
      </c>
      <c r="N286" s="87">
        <f t="shared" si="23"/>
        <v>-7</v>
      </c>
      <c r="O286" s="63">
        <v>304</v>
      </c>
      <c r="P286" s="156">
        <v>0.01</v>
      </c>
      <c r="Q286" s="144">
        <v>9</v>
      </c>
      <c r="R286" s="144"/>
      <c r="S286" s="116">
        <v>0</v>
      </c>
      <c r="T286" s="63">
        <v>0</v>
      </c>
      <c r="U286" s="63">
        <v>0</v>
      </c>
      <c r="V286" s="63">
        <v>0</v>
      </c>
      <c r="W286" s="63">
        <v>0</v>
      </c>
      <c r="X286" s="63">
        <v>0</v>
      </c>
      <c r="Y286" s="63">
        <v>0</v>
      </c>
      <c r="Z286" s="63">
        <v>0</v>
      </c>
      <c r="AA286" s="116">
        <v>6</v>
      </c>
      <c r="AB286" s="63">
        <v>51</v>
      </c>
      <c r="AC286" s="63">
        <v>0</v>
      </c>
      <c r="AD286" s="63">
        <v>2</v>
      </c>
      <c r="AE286" s="63">
        <v>25</v>
      </c>
      <c r="AF286" s="63">
        <v>20</v>
      </c>
      <c r="AG286" s="63">
        <v>186</v>
      </c>
      <c r="AH286" s="63">
        <v>1</v>
      </c>
      <c r="AI286" s="63">
        <v>10</v>
      </c>
      <c r="AJ286" s="116">
        <v>643</v>
      </c>
      <c r="AK286" s="63">
        <v>0</v>
      </c>
      <c r="AL286" s="118">
        <v>0</v>
      </c>
      <c r="AM286" s="63">
        <v>0</v>
      </c>
      <c r="AN286" s="119">
        <v>1</v>
      </c>
      <c r="AO286" s="120">
        <f t="shared" si="24"/>
        <v>27.700000000000003</v>
      </c>
      <c r="AP286" s="125">
        <f t="shared" si="20"/>
        <v>3.0777777777777779</v>
      </c>
    </row>
    <row r="287" spans="1:42" x14ac:dyDescent="0.2">
      <c r="A287" s="162" t="s">
        <v>212</v>
      </c>
      <c r="B287" s="47" t="s">
        <v>121</v>
      </c>
      <c r="C287" s="47" t="s">
        <v>16</v>
      </c>
      <c r="D287" s="47">
        <v>12</v>
      </c>
      <c r="E287" s="139"/>
      <c r="F287" s="49"/>
      <c r="G287" s="63">
        <v>300</v>
      </c>
      <c r="H287" s="87">
        <f t="shared" si="21"/>
        <v>0</v>
      </c>
      <c r="I287" s="63">
        <v>300</v>
      </c>
      <c r="J287" s="63">
        <v>280</v>
      </c>
      <c r="K287" s="87">
        <f t="shared" si="22"/>
        <v>-4</v>
      </c>
      <c r="L287" s="63">
        <v>276</v>
      </c>
      <c r="M287" s="63">
        <v>274</v>
      </c>
      <c r="N287" s="87">
        <f t="shared" si="23"/>
        <v>-2</v>
      </c>
      <c r="O287" s="63">
        <v>272</v>
      </c>
      <c r="P287" s="156">
        <v>0.01</v>
      </c>
      <c r="Q287" s="144">
        <v>16</v>
      </c>
      <c r="R287" s="144"/>
      <c r="S287" s="116">
        <v>0</v>
      </c>
      <c r="T287" s="63">
        <v>0</v>
      </c>
      <c r="U287" s="63">
        <v>0</v>
      </c>
      <c r="V287" s="63">
        <v>0</v>
      </c>
      <c r="W287" s="63">
        <v>0</v>
      </c>
      <c r="X287" s="63">
        <v>0</v>
      </c>
      <c r="Y287" s="63">
        <v>0</v>
      </c>
      <c r="Z287" s="63">
        <v>0</v>
      </c>
      <c r="AA287" s="116">
        <v>0</v>
      </c>
      <c r="AB287" s="63">
        <v>0</v>
      </c>
      <c r="AC287" s="63">
        <v>0</v>
      </c>
      <c r="AD287" s="63">
        <v>0</v>
      </c>
      <c r="AE287" s="63">
        <v>59</v>
      </c>
      <c r="AF287" s="63">
        <v>45</v>
      </c>
      <c r="AG287" s="63">
        <v>466</v>
      </c>
      <c r="AH287" s="63">
        <v>3</v>
      </c>
      <c r="AI287" s="63">
        <v>26</v>
      </c>
      <c r="AJ287" s="116">
        <v>8</v>
      </c>
      <c r="AK287" s="63">
        <v>0</v>
      </c>
      <c r="AL287" s="118">
        <v>0</v>
      </c>
      <c r="AM287" s="63">
        <v>1</v>
      </c>
      <c r="AN287" s="119">
        <v>1</v>
      </c>
      <c r="AO287" s="120">
        <f t="shared" si="24"/>
        <v>62.599999999999994</v>
      </c>
      <c r="AP287" s="125">
        <f t="shared" si="20"/>
        <v>3.9124999999999996</v>
      </c>
    </row>
    <row r="288" spans="1:42" x14ac:dyDescent="0.2">
      <c r="A288" s="162" t="s">
        <v>469</v>
      </c>
      <c r="B288" s="47" t="s">
        <v>121</v>
      </c>
      <c r="C288" s="47" t="s">
        <v>181</v>
      </c>
      <c r="D288" s="47">
        <v>14</v>
      </c>
      <c r="E288" s="139"/>
      <c r="F288" s="49"/>
      <c r="G288" s="63">
        <v>300</v>
      </c>
      <c r="H288" s="87">
        <f t="shared" si="21"/>
        <v>0</v>
      </c>
      <c r="I288" s="63">
        <v>300</v>
      </c>
      <c r="J288" s="63">
        <v>243</v>
      </c>
      <c r="K288" s="87">
        <f t="shared" si="22"/>
        <v>2</v>
      </c>
      <c r="L288" s="63">
        <v>245</v>
      </c>
      <c r="M288" s="63">
        <v>247</v>
      </c>
      <c r="N288" s="87">
        <f t="shared" si="23"/>
        <v>8</v>
      </c>
      <c r="O288" s="63">
        <v>255</v>
      </c>
      <c r="P288" s="156">
        <v>0.01</v>
      </c>
      <c r="Q288" s="144">
        <v>16</v>
      </c>
      <c r="R288" s="144"/>
      <c r="S288" s="116">
        <v>0</v>
      </c>
      <c r="T288" s="63">
        <v>1</v>
      </c>
      <c r="U288" s="63">
        <v>0</v>
      </c>
      <c r="V288" s="63">
        <v>0</v>
      </c>
      <c r="W288" s="63">
        <v>0</v>
      </c>
      <c r="X288" s="63">
        <v>0</v>
      </c>
      <c r="Y288" s="63">
        <v>0</v>
      </c>
      <c r="Z288" s="63">
        <v>0</v>
      </c>
      <c r="AA288" s="116">
        <v>0</v>
      </c>
      <c r="AB288" s="63">
        <v>0</v>
      </c>
      <c r="AC288" s="63">
        <v>0</v>
      </c>
      <c r="AD288" s="63">
        <v>0</v>
      </c>
      <c r="AE288" s="63">
        <v>71</v>
      </c>
      <c r="AF288" s="63">
        <v>44</v>
      </c>
      <c r="AG288" s="63">
        <v>629</v>
      </c>
      <c r="AH288" s="63">
        <v>5</v>
      </c>
      <c r="AI288" s="63">
        <v>29</v>
      </c>
      <c r="AJ288" s="116">
        <v>23</v>
      </c>
      <c r="AK288" s="63">
        <v>0</v>
      </c>
      <c r="AL288" s="118">
        <v>0</v>
      </c>
      <c r="AM288" s="63">
        <v>0</v>
      </c>
      <c r="AN288" s="119">
        <v>0</v>
      </c>
      <c r="AO288" s="120">
        <f t="shared" si="24"/>
        <v>92.9</v>
      </c>
      <c r="AP288" s="125">
        <f t="shared" si="20"/>
        <v>5.8062500000000004</v>
      </c>
    </row>
    <row r="289" spans="1:42" x14ac:dyDescent="0.2">
      <c r="A289" s="162" t="s">
        <v>468</v>
      </c>
      <c r="B289" s="47" t="s">
        <v>118</v>
      </c>
      <c r="C289" s="47" t="s">
        <v>194</v>
      </c>
      <c r="D289" s="47">
        <v>14</v>
      </c>
      <c r="E289" s="139"/>
      <c r="F289" s="49"/>
      <c r="G289" s="63">
        <v>300</v>
      </c>
      <c r="H289" s="87">
        <f t="shared" si="21"/>
        <v>-4</v>
      </c>
      <c r="I289" s="63">
        <v>296</v>
      </c>
      <c r="J289" s="63">
        <v>500</v>
      </c>
      <c r="K289" s="87">
        <f t="shared" si="22"/>
        <v>0</v>
      </c>
      <c r="L289" s="63">
        <v>500</v>
      </c>
      <c r="M289" s="63">
        <v>518</v>
      </c>
      <c r="N289" s="87">
        <f t="shared" si="23"/>
        <v>-18</v>
      </c>
      <c r="O289" s="63">
        <v>500</v>
      </c>
      <c r="P289" s="156">
        <v>0.01</v>
      </c>
      <c r="Q289" s="144">
        <v>16</v>
      </c>
      <c r="R289" s="144"/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16">
        <v>0</v>
      </c>
      <c r="Y289" s="116">
        <v>0</v>
      </c>
      <c r="Z289" s="116">
        <v>0</v>
      </c>
      <c r="AA289" s="116">
        <v>52</v>
      </c>
      <c r="AB289" s="116">
        <v>181</v>
      </c>
      <c r="AC289" s="116">
        <v>2</v>
      </c>
      <c r="AD289" s="116">
        <v>9</v>
      </c>
      <c r="AE289" s="116">
        <v>26</v>
      </c>
      <c r="AF289" s="116">
        <v>19</v>
      </c>
      <c r="AG289" s="116">
        <v>187</v>
      </c>
      <c r="AH289" s="116">
        <v>1</v>
      </c>
      <c r="AI289" s="116">
        <v>11</v>
      </c>
      <c r="AJ289" s="116">
        <v>0</v>
      </c>
      <c r="AK289" s="116">
        <v>0</v>
      </c>
      <c r="AL289" s="116">
        <v>0</v>
      </c>
      <c r="AM289" s="116">
        <v>1</v>
      </c>
      <c r="AN289" s="116">
        <v>1</v>
      </c>
      <c r="AO289" s="120">
        <f t="shared" si="24"/>
        <v>52.8</v>
      </c>
      <c r="AP289" s="125">
        <f t="shared" si="20"/>
        <v>3.3</v>
      </c>
    </row>
    <row r="290" spans="1:42" x14ac:dyDescent="0.2">
      <c r="A290" s="162" t="s">
        <v>467</v>
      </c>
      <c r="B290" s="47" t="s">
        <v>129</v>
      </c>
      <c r="C290" s="47" t="s">
        <v>191</v>
      </c>
      <c r="D290" s="47">
        <v>7</v>
      </c>
      <c r="E290" s="139" t="s">
        <v>504</v>
      </c>
      <c r="F290" s="49"/>
      <c r="G290" s="63">
        <v>300</v>
      </c>
      <c r="H290" s="87">
        <f t="shared" si="21"/>
        <v>0</v>
      </c>
      <c r="I290" s="63">
        <v>300</v>
      </c>
      <c r="J290" s="63">
        <v>454</v>
      </c>
      <c r="K290" s="87">
        <f t="shared" si="22"/>
        <v>46</v>
      </c>
      <c r="L290" s="63">
        <v>500</v>
      </c>
      <c r="M290" s="63">
        <v>450</v>
      </c>
      <c r="N290" s="87">
        <f t="shared" si="23"/>
        <v>-38</v>
      </c>
      <c r="O290" s="63">
        <v>412</v>
      </c>
      <c r="P290" s="156">
        <v>0.01</v>
      </c>
      <c r="Q290" s="144" t="s">
        <v>263</v>
      </c>
      <c r="R290" s="144"/>
      <c r="S290" s="116" t="s">
        <v>263</v>
      </c>
      <c r="T290" s="116" t="s">
        <v>263</v>
      </c>
      <c r="U290" s="116" t="s">
        <v>263</v>
      </c>
      <c r="V290" s="116" t="s">
        <v>263</v>
      </c>
      <c r="W290" s="116" t="s">
        <v>263</v>
      </c>
      <c r="X290" s="116" t="s">
        <v>263</v>
      </c>
      <c r="Y290" s="116" t="s">
        <v>263</v>
      </c>
      <c r="Z290" s="116" t="s">
        <v>263</v>
      </c>
      <c r="AA290" s="116" t="s">
        <v>263</v>
      </c>
      <c r="AB290" s="116" t="s">
        <v>263</v>
      </c>
      <c r="AC290" s="116" t="s">
        <v>263</v>
      </c>
      <c r="AD290" s="116" t="s">
        <v>263</v>
      </c>
      <c r="AE290" s="116" t="s">
        <v>263</v>
      </c>
      <c r="AF290" s="116" t="s">
        <v>263</v>
      </c>
      <c r="AG290" s="116" t="s">
        <v>263</v>
      </c>
      <c r="AH290" s="116" t="s">
        <v>263</v>
      </c>
      <c r="AI290" s="116" t="s">
        <v>263</v>
      </c>
      <c r="AJ290" s="116" t="s">
        <v>263</v>
      </c>
      <c r="AK290" s="116" t="s">
        <v>263</v>
      </c>
      <c r="AL290" s="116" t="s">
        <v>263</v>
      </c>
      <c r="AM290" s="116" t="s">
        <v>263</v>
      </c>
      <c r="AN290" s="116" t="s">
        <v>263</v>
      </c>
      <c r="AO290" s="120">
        <f t="shared" si="24"/>
        <v>0</v>
      </c>
      <c r="AP290" s="125" t="str">
        <f t="shared" si="20"/>
        <v>-</v>
      </c>
    </row>
    <row r="291" spans="1:42" x14ac:dyDescent="0.2">
      <c r="A291" s="162" t="s">
        <v>478</v>
      </c>
      <c r="B291" s="47" t="s">
        <v>121</v>
      </c>
      <c r="C291" s="47" t="s">
        <v>185</v>
      </c>
      <c r="D291" s="47">
        <v>9</v>
      </c>
      <c r="E291" s="139"/>
      <c r="F291" s="49"/>
      <c r="G291" s="63">
        <v>300</v>
      </c>
      <c r="H291" s="87">
        <f t="shared" si="21"/>
        <v>0</v>
      </c>
      <c r="I291" s="63">
        <v>300</v>
      </c>
      <c r="J291" s="63">
        <v>237</v>
      </c>
      <c r="K291" s="87">
        <f t="shared" si="22"/>
        <v>11</v>
      </c>
      <c r="L291" s="63">
        <v>248</v>
      </c>
      <c r="M291" s="63">
        <v>237</v>
      </c>
      <c r="N291" s="87">
        <f t="shared" si="23"/>
        <v>10</v>
      </c>
      <c r="O291" s="63">
        <v>247</v>
      </c>
      <c r="P291" s="156">
        <v>0.01</v>
      </c>
      <c r="Q291" s="144">
        <v>13</v>
      </c>
      <c r="R291" s="144"/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16">
        <v>0</v>
      </c>
      <c r="Y291" s="116">
        <v>0</v>
      </c>
      <c r="Z291" s="116">
        <v>0</v>
      </c>
      <c r="AA291" s="116">
        <v>0</v>
      </c>
      <c r="AB291" s="116">
        <v>0</v>
      </c>
      <c r="AC291" s="116">
        <v>0</v>
      </c>
      <c r="AD291" s="116">
        <v>0</v>
      </c>
      <c r="AE291" s="116">
        <v>35</v>
      </c>
      <c r="AF291" s="116">
        <v>20</v>
      </c>
      <c r="AG291" s="116">
        <v>349</v>
      </c>
      <c r="AH291" s="116">
        <v>2</v>
      </c>
      <c r="AI291" s="116">
        <v>16</v>
      </c>
      <c r="AJ291" s="116">
        <v>0</v>
      </c>
      <c r="AK291" s="116">
        <v>0</v>
      </c>
      <c r="AL291" s="116">
        <v>0</v>
      </c>
      <c r="AM291" s="116">
        <v>0</v>
      </c>
      <c r="AN291" s="116">
        <v>0</v>
      </c>
      <c r="AO291" s="120">
        <f t="shared" si="24"/>
        <v>46.9</v>
      </c>
      <c r="AP291" s="125">
        <f t="shared" si="20"/>
        <v>3.6076923076923078</v>
      </c>
    </row>
    <row r="292" spans="1:42" x14ac:dyDescent="0.2">
      <c r="A292" s="162" t="s">
        <v>476</v>
      </c>
      <c r="B292" s="47" t="s">
        <v>121</v>
      </c>
      <c r="C292" s="47" t="s">
        <v>184</v>
      </c>
      <c r="D292" s="47">
        <v>9</v>
      </c>
      <c r="E292" s="139"/>
      <c r="F292" s="49"/>
      <c r="G292" s="63">
        <v>300</v>
      </c>
      <c r="H292" s="87">
        <f t="shared" si="21"/>
        <v>0</v>
      </c>
      <c r="I292" s="63">
        <v>300</v>
      </c>
      <c r="J292" s="63">
        <v>311</v>
      </c>
      <c r="K292" s="87">
        <f t="shared" si="22"/>
        <v>-2</v>
      </c>
      <c r="L292" s="63">
        <v>309</v>
      </c>
      <c r="M292" s="63">
        <v>299</v>
      </c>
      <c r="N292" s="87">
        <f t="shared" si="23"/>
        <v>-2</v>
      </c>
      <c r="O292" s="63">
        <v>297</v>
      </c>
      <c r="P292" s="156">
        <v>0.01</v>
      </c>
      <c r="Q292" s="144">
        <v>7</v>
      </c>
      <c r="R292" s="144"/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16">
        <v>0</v>
      </c>
      <c r="Y292" s="116">
        <v>1</v>
      </c>
      <c r="Z292" s="116">
        <v>0</v>
      </c>
      <c r="AA292" s="116">
        <v>0</v>
      </c>
      <c r="AB292" s="116">
        <v>0</v>
      </c>
      <c r="AC292" s="116">
        <v>0</v>
      </c>
      <c r="AD292" s="116">
        <v>0</v>
      </c>
      <c r="AE292" s="116">
        <v>35</v>
      </c>
      <c r="AF292" s="116">
        <v>23</v>
      </c>
      <c r="AG292" s="116">
        <v>228</v>
      </c>
      <c r="AH292" s="116">
        <v>2</v>
      </c>
      <c r="AI292" s="116">
        <v>11</v>
      </c>
      <c r="AJ292" s="116">
        <v>0</v>
      </c>
      <c r="AK292" s="116">
        <v>0</v>
      </c>
      <c r="AL292" s="116">
        <v>0</v>
      </c>
      <c r="AM292" s="116">
        <v>0</v>
      </c>
      <c r="AN292" s="116">
        <v>0</v>
      </c>
      <c r="AO292" s="120">
        <f t="shared" si="24"/>
        <v>34.799999999999997</v>
      </c>
      <c r="AP292" s="125">
        <f t="shared" si="20"/>
        <v>4.9714285714285706</v>
      </c>
    </row>
    <row r="293" spans="1:42" x14ac:dyDescent="0.2">
      <c r="A293" s="162" t="s">
        <v>480</v>
      </c>
      <c r="B293" s="47" t="s">
        <v>121</v>
      </c>
      <c r="C293" s="47" t="s">
        <v>192</v>
      </c>
      <c r="D293" s="47">
        <v>8</v>
      </c>
      <c r="E293" s="139"/>
      <c r="F293" s="49"/>
      <c r="G293" s="63">
        <v>300</v>
      </c>
      <c r="H293" s="87">
        <f t="shared" si="21"/>
        <v>0</v>
      </c>
      <c r="I293" s="63">
        <v>300</v>
      </c>
      <c r="J293" s="63">
        <v>318</v>
      </c>
      <c r="K293" s="87">
        <f t="shared" si="22"/>
        <v>2</v>
      </c>
      <c r="L293" s="63">
        <v>320</v>
      </c>
      <c r="M293" s="63">
        <v>316</v>
      </c>
      <c r="N293" s="87">
        <f t="shared" si="23"/>
        <v>5</v>
      </c>
      <c r="O293" s="63">
        <v>321</v>
      </c>
      <c r="P293" s="156">
        <v>0.01</v>
      </c>
      <c r="Q293" s="144" t="s">
        <v>263</v>
      </c>
      <c r="R293" s="144"/>
      <c r="S293" s="116" t="s">
        <v>263</v>
      </c>
      <c r="T293" s="116" t="s">
        <v>263</v>
      </c>
      <c r="U293" s="116" t="s">
        <v>263</v>
      </c>
      <c r="V293" s="116" t="s">
        <v>263</v>
      </c>
      <c r="W293" s="116" t="s">
        <v>263</v>
      </c>
      <c r="X293" s="116" t="s">
        <v>263</v>
      </c>
      <c r="Y293" s="116" t="s">
        <v>263</v>
      </c>
      <c r="Z293" s="116" t="s">
        <v>263</v>
      </c>
      <c r="AA293" s="116" t="s">
        <v>263</v>
      </c>
      <c r="AB293" s="116" t="s">
        <v>263</v>
      </c>
      <c r="AC293" s="116" t="s">
        <v>263</v>
      </c>
      <c r="AD293" s="116" t="s">
        <v>263</v>
      </c>
      <c r="AE293" s="116" t="s">
        <v>263</v>
      </c>
      <c r="AF293" s="116" t="s">
        <v>263</v>
      </c>
      <c r="AG293" s="116" t="s">
        <v>263</v>
      </c>
      <c r="AH293" s="116" t="s">
        <v>263</v>
      </c>
      <c r="AI293" s="116" t="s">
        <v>263</v>
      </c>
      <c r="AJ293" s="116" t="s">
        <v>263</v>
      </c>
      <c r="AK293" s="116" t="s">
        <v>263</v>
      </c>
      <c r="AL293" s="116" t="s">
        <v>263</v>
      </c>
      <c r="AM293" s="116" t="s">
        <v>263</v>
      </c>
      <c r="AN293" s="116" t="s">
        <v>263</v>
      </c>
      <c r="AO293" s="120">
        <f t="shared" si="24"/>
        <v>0</v>
      </c>
      <c r="AP293" s="125" t="str">
        <f t="shared" si="20"/>
        <v>-</v>
      </c>
    </row>
    <row r="294" spans="1:42" x14ac:dyDescent="0.2">
      <c r="A294" s="162" t="s">
        <v>441</v>
      </c>
      <c r="B294" s="47" t="s">
        <v>121</v>
      </c>
      <c r="C294" s="47" t="s">
        <v>116</v>
      </c>
      <c r="D294" s="47">
        <v>7</v>
      </c>
      <c r="E294" s="139"/>
      <c r="F294" s="49"/>
      <c r="G294" s="63">
        <v>300</v>
      </c>
      <c r="H294" s="87">
        <f t="shared" si="21"/>
        <v>0</v>
      </c>
      <c r="I294" s="63">
        <v>300</v>
      </c>
      <c r="J294" s="63">
        <v>500</v>
      </c>
      <c r="K294" s="87">
        <f t="shared" si="22"/>
        <v>-240</v>
      </c>
      <c r="L294" s="63">
        <v>260</v>
      </c>
      <c r="M294" s="63">
        <v>500</v>
      </c>
      <c r="N294" s="87">
        <f t="shared" si="23"/>
        <v>-233</v>
      </c>
      <c r="O294" s="63">
        <v>267</v>
      </c>
      <c r="P294" s="156">
        <v>0.01</v>
      </c>
      <c r="Q294" s="144">
        <v>12</v>
      </c>
      <c r="R294" s="144"/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16">
        <v>0</v>
      </c>
      <c r="Y294" s="116">
        <v>0</v>
      </c>
      <c r="Z294" s="116">
        <v>0</v>
      </c>
      <c r="AA294" s="116">
        <v>3</v>
      </c>
      <c r="AB294" s="116">
        <v>17</v>
      </c>
      <c r="AC294" s="116">
        <v>0</v>
      </c>
      <c r="AD294" s="116">
        <v>0</v>
      </c>
      <c r="AE294" s="116">
        <v>26</v>
      </c>
      <c r="AF294" s="116">
        <v>20</v>
      </c>
      <c r="AG294" s="116">
        <v>398</v>
      </c>
      <c r="AH294" s="116">
        <v>3</v>
      </c>
      <c r="AI294" s="116">
        <v>15</v>
      </c>
      <c r="AJ294" s="116">
        <v>111</v>
      </c>
      <c r="AK294" s="116">
        <v>0</v>
      </c>
      <c r="AL294" s="116">
        <v>0</v>
      </c>
      <c r="AM294" s="116">
        <v>0</v>
      </c>
      <c r="AN294" s="116">
        <v>0</v>
      </c>
      <c r="AO294" s="120">
        <f t="shared" si="24"/>
        <v>59.5</v>
      </c>
      <c r="AP294" s="125">
        <f t="shared" si="20"/>
        <v>4.958333333333333</v>
      </c>
    </row>
    <row r="295" spans="1:42" x14ac:dyDescent="0.2">
      <c r="A295" s="162" t="s">
        <v>457</v>
      </c>
      <c r="B295" s="47" t="s">
        <v>121</v>
      </c>
      <c r="C295" s="47" t="s">
        <v>198</v>
      </c>
      <c r="D295" s="47">
        <v>14</v>
      </c>
      <c r="E295" s="139"/>
      <c r="F295" s="49"/>
      <c r="G295" s="63">
        <v>296</v>
      </c>
      <c r="H295" s="87">
        <f t="shared" si="21"/>
        <v>2</v>
      </c>
      <c r="I295" s="63">
        <v>298</v>
      </c>
      <c r="J295" s="63">
        <v>246</v>
      </c>
      <c r="K295" s="87">
        <f t="shared" si="22"/>
        <v>-3</v>
      </c>
      <c r="L295" s="63">
        <v>243</v>
      </c>
      <c r="M295" s="63">
        <v>250</v>
      </c>
      <c r="N295" s="87">
        <f t="shared" si="23"/>
        <v>-8</v>
      </c>
      <c r="O295" s="63">
        <v>242</v>
      </c>
      <c r="P295" s="156">
        <v>0.01</v>
      </c>
      <c r="Q295" s="144">
        <v>8</v>
      </c>
      <c r="R295" s="144"/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16">
        <v>0</v>
      </c>
      <c r="Y295" s="116">
        <v>0</v>
      </c>
      <c r="Z295" s="116">
        <v>0</v>
      </c>
      <c r="AA295" s="116">
        <v>0</v>
      </c>
      <c r="AB295" s="116">
        <v>0</v>
      </c>
      <c r="AC295" s="116">
        <v>0</v>
      </c>
      <c r="AD295" s="116">
        <v>0</v>
      </c>
      <c r="AE295" s="116">
        <v>35</v>
      </c>
      <c r="AF295" s="116">
        <v>18</v>
      </c>
      <c r="AG295" s="116">
        <v>288</v>
      </c>
      <c r="AH295" s="116">
        <v>4</v>
      </c>
      <c r="AI295" s="116">
        <v>14</v>
      </c>
      <c r="AJ295" s="116">
        <v>0</v>
      </c>
      <c r="AK295" s="116">
        <v>0</v>
      </c>
      <c r="AL295" s="116">
        <v>2</v>
      </c>
      <c r="AM295" s="116">
        <v>0</v>
      </c>
      <c r="AN295" s="116">
        <v>0</v>
      </c>
      <c r="AO295" s="120">
        <f t="shared" si="24"/>
        <v>56.8</v>
      </c>
      <c r="AP295" s="125">
        <f t="shared" si="20"/>
        <v>7.1</v>
      </c>
    </row>
    <row r="296" spans="1:42" x14ac:dyDescent="0.2">
      <c r="A296" s="162" t="s">
        <v>495</v>
      </c>
      <c r="B296" s="47" t="s">
        <v>127</v>
      </c>
      <c r="C296" s="47" t="s">
        <v>184</v>
      </c>
      <c r="D296" s="47">
        <v>9</v>
      </c>
      <c r="E296" s="139"/>
      <c r="F296" s="49"/>
      <c r="G296" s="63">
        <v>300</v>
      </c>
      <c r="H296" s="87">
        <f t="shared" si="21"/>
        <v>0</v>
      </c>
      <c r="I296" s="63">
        <v>300</v>
      </c>
      <c r="J296" s="63">
        <v>340</v>
      </c>
      <c r="K296" s="87">
        <f t="shared" si="22"/>
        <v>160</v>
      </c>
      <c r="L296" s="63">
        <v>500</v>
      </c>
      <c r="M296" s="63">
        <v>337</v>
      </c>
      <c r="N296" s="87">
        <f t="shared" si="23"/>
        <v>32</v>
      </c>
      <c r="O296" s="63">
        <v>369</v>
      </c>
      <c r="P296" s="156">
        <v>0.01</v>
      </c>
      <c r="Q296" s="144">
        <v>1</v>
      </c>
      <c r="R296" s="144"/>
      <c r="S296" s="116">
        <v>12</v>
      </c>
      <c r="T296" s="116">
        <v>7</v>
      </c>
      <c r="U296" s="116">
        <v>137</v>
      </c>
      <c r="V296" s="116">
        <v>1</v>
      </c>
      <c r="W296" s="116">
        <v>0</v>
      </c>
      <c r="X296" s="116">
        <v>0</v>
      </c>
      <c r="Y296" s="116">
        <v>1</v>
      </c>
      <c r="Z296" s="116">
        <v>6</v>
      </c>
      <c r="AA296" s="116">
        <v>3</v>
      </c>
      <c r="AB296" s="116">
        <v>22</v>
      </c>
      <c r="AC296" s="116">
        <v>0</v>
      </c>
      <c r="AD296" s="116">
        <v>2</v>
      </c>
      <c r="AE296" s="116">
        <v>0</v>
      </c>
      <c r="AF296" s="116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16">
        <v>0</v>
      </c>
      <c r="AM296" s="116">
        <v>0</v>
      </c>
      <c r="AN296" s="116">
        <v>0</v>
      </c>
      <c r="AO296" s="120">
        <f t="shared" si="24"/>
        <v>11.68</v>
      </c>
      <c r="AP296" s="125">
        <f t="shared" si="20"/>
        <v>11.68</v>
      </c>
    </row>
    <row r="297" spans="1:42" x14ac:dyDescent="0.2">
      <c r="A297" s="162" t="s">
        <v>484</v>
      </c>
      <c r="B297" s="47" t="s">
        <v>118</v>
      </c>
      <c r="C297" s="47" t="s">
        <v>188</v>
      </c>
      <c r="D297" s="47">
        <v>13</v>
      </c>
      <c r="E297" s="139"/>
      <c r="F297" s="49"/>
      <c r="G297" s="63">
        <v>300</v>
      </c>
      <c r="H297" s="87">
        <f t="shared" si="21"/>
        <v>0</v>
      </c>
      <c r="I297" s="63">
        <v>300</v>
      </c>
      <c r="J297" s="63">
        <v>281</v>
      </c>
      <c r="K297" s="87">
        <f t="shared" si="22"/>
        <v>-14</v>
      </c>
      <c r="L297" s="63">
        <v>267</v>
      </c>
      <c r="M297" s="63">
        <v>285</v>
      </c>
      <c r="N297" s="87">
        <f t="shared" si="23"/>
        <v>-16</v>
      </c>
      <c r="O297" s="63">
        <v>269</v>
      </c>
      <c r="P297" s="156">
        <v>0.01</v>
      </c>
      <c r="Q297" s="144" t="s">
        <v>263</v>
      </c>
      <c r="R297" s="144"/>
      <c r="S297" s="116" t="s">
        <v>263</v>
      </c>
      <c r="T297" s="116" t="s">
        <v>263</v>
      </c>
      <c r="U297" s="116" t="s">
        <v>263</v>
      </c>
      <c r="V297" s="116" t="s">
        <v>263</v>
      </c>
      <c r="W297" s="116" t="s">
        <v>263</v>
      </c>
      <c r="X297" s="116" t="s">
        <v>263</v>
      </c>
      <c r="Y297" s="116" t="s">
        <v>263</v>
      </c>
      <c r="Z297" s="116" t="s">
        <v>263</v>
      </c>
      <c r="AA297" s="116" t="s">
        <v>263</v>
      </c>
      <c r="AB297" s="116" t="s">
        <v>263</v>
      </c>
      <c r="AC297" s="116" t="s">
        <v>263</v>
      </c>
      <c r="AD297" s="116" t="s">
        <v>263</v>
      </c>
      <c r="AE297" s="116" t="s">
        <v>263</v>
      </c>
      <c r="AF297" s="116" t="s">
        <v>263</v>
      </c>
      <c r="AG297" s="116" t="s">
        <v>263</v>
      </c>
      <c r="AH297" s="116" t="s">
        <v>263</v>
      </c>
      <c r="AI297" s="116" t="s">
        <v>263</v>
      </c>
      <c r="AJ297" s="116" t="s">
        <v>263</v>
      </c>
      <c r="AK297" s="116" t="s">
        <v>263</v>
      </c>
      <c r="AL297" s="116" t="s">
        <v>263</v>
      </c>
      <c r="AM297" s="116" t="s">
        <v>263</v>
      </c>
      <c r="AN297" s="116" t="s">
        <v>263</v>
      </c>
      <c r="AO297" s="120">
        <f t="shared" si="24"/>
        <v>0</v>
      </c>
      <c r="AP297" s="125" t="str">
        <f t="shared" si="20"/>
        <v>-</v>
      </c>
    </row>
    <row r="298" spans="1:42" x14ac:dyDescent="0.2">
      <c r="A298" s="162" t="s">
        <v>458</v>
      </c>
      <c r="B298" s="47" t="s">
        <v>129</v>
      </c>
      <c r="C298" s="47" t="s">
        <v>116</v>
      </c>
      <c r="D298" s="47">
        <v>7</v>
      </c>
      <c r="E298" s="139"/>
      <c r="F298" s="49"/>
      <c r="G298" s="63">
        <v>278</v>
      </c>
      <c r="H298" s="87">
        <f t="shared" si="21"/>
        <v>1</v>
      </c>
      <c r="I298" s="63">
        <v>279</v>
      </c>
      <c r="J298" s="63">
        <v>269</v>
      </c>
      <c r="K298" s="87">
        <f t="shared" si="22"/>
        <v>-4</v>
      </c>
      <c r="L298" s="63">
        <v>265</v>
      </c>
      <c r="M298" s="63">
        <v>269</v>
      </c>
      <c r="N298" s="87">
        <f t="shared" si="23"/>
        <v>-1</v>
      </c>
      <c r="O298" s="63">
        <v>268</v>
      </c>
      <c r="P298" s="156">
        <v>0.01</v>
      </c>
      <c r="Q298" s="144">
        <v>13</v>
      </c>
      <c r="R298" s="144"/>
      <c r="S298" s="116">
        <v>0</v>
      </c>
      <c r="T298" s="116">
        <v>0</v>
      </c>
      <c r="U298" s="116">
        <v>0</v>
      </c>
      <c r="V298" s="116">
        <v>0</v>
      </c>
      <c r="W298" s="116">
        <v>0</v>
      </c>
      <c r="X298" s="116">
        <v>0</v>
      </c>
      <c r="Y298" s="116">
        <v>0</v>
      </c>
      <c r="Z298" s="116">
        <v>0</v>
      </c>
      <c r="AA298" s="116">
        <v>0</v>
      </c>
      <c r="AB298" s="116">
        <v>0</v>
      </c>
      <c r="AC298" s="116">
        <v>0</v>
      </c>
      <c r="AD298" s="116">
        <v>0</v>
      </c>
      <c r="AE298" s="116">
        <v>20</v>
      </c>
      <c r="AF298" s="116">
        <v>10</v>
      </c>
      <c r="AG298" s="116">
        <v>159</v>
      </c>
      <c r="AH298" s="116">
        <v>3</v>
      </c>
      <c r="AI298" s="116">
        <v>8</v>
      </c>
      <c r="AJ298" s="116">
        <v>0</v>
      </c>
      <c r="AK298" s="116">
        <v>0</v>
      </c>
      <c r="AL298" s="116">
        <v>0</v>
      </c>
      <c r="AM298" s="116">
        <v>0</v>
      </c>
      <c r="AN298" s="116">
        <v>0</v>
      </c>
      <c r="AO298" s="120">
        <f t="shared" si="24"/>
        <v>33.9</v>
      </c>
      <c r="AP298" s="125">
        <f t="shared" si="20"/>
        <v>2.6076923076923078</v>
      </c>
    </row>
    <row r="299" spans="1:42" x14ac:dyDescent="0.2">
      <c r="A299" s="162" t="s">
        <v>488</v>
      </c>
      <c r="B299" s="47" t="s">
        <v>129</v>
      </c>
      <c r="C299" s="47" t="s">
        <v>12</v>
      </c>
      <c r="D299" s="47">
        <v>6</v>
      </c>
      <c r="E299" s="139"/>
      <c r="F299" s="49"/>
      <c r="G299" s="63">
        <v>300</v>
      </c>
      <c r="H299" s="87">
        <f t="shared" si="21"/>
        <v>0</v>
      </c>
      <c r="I299" s="63">
        <v>300</v>
      </c>
      <c r="J299" s="63">
        <v>298</v>
      </c>
      <c r="K299" s="87">
        <f t="shared" si="22"/>
        <v>16</v>
      </c>
      <c r="L299" s="63">
        <v>314</v>
      </c>
      <c r="M299" s="63">
        <v>300</v>
      </c>
      <c r="N299" s="87">
        <f t="shared" si="23"/>
        <v>14</v>
      </c>
      <c r="O299" s="63">
        <v>314</v>
      </c>
      <c r="P299" s="156">
        <v>0.01</v>
      </c>
      <c r="Q299" s="144">
        <v>10</v>
      </c>
      <c r="R299" s="144"/>
      <c r="S299" s="116">
        <v>0</v>
      </c>
      <c r="T299" s="116">
        <v>0</v>
      </c>
      <c r="U299" s="116">
        <v>0</v>
      </c>
      <c r="V299" s="116">
        <v>0</v>
      </c>
      <c r="W299" s="116">
        <v>0</v>
      </c>
      <c r="X299" s="116">
        <v>0</v>
      </c>
      <c r="Y299" s="116">
        <v>0</v>
      </c>
      <c r="Z299" s="116">
        <v>0</v>
      </c>
      <c r="AA299" s="116">
        <v>0</v>
      </c>
      <c r="AB299" s="116">
        <v>0</v>
      </c>
      <c r="AC299" s="116">
        <v>0</v>
      </c>
      <c r="AD299" s="116">
        <v>0</v>
      </c>
      <c r="AE299" s="116">
        <v>16</v>
      </c>
      <c r="AF299" s="116">
        <v>12</v>
      </c>
      <c r="AG299" s="116">
        <v>119</v>
      </c>
      <c r="AH299" s="116">
        <v>3</v>
      </c>
      <c r="AI299" s="116">
        <v>9</v>
      </c>
      <c r="AJ299" s="116">
        <v>0</v>
      </c>
      <c r="AK299" s="116">
        <v>0</v>
      </c>
      <c r="AL299" s="116">
        <v>0</v>
      </c>
      <c r="AM299" s="116">
        <v>0</v>
      </c>
      <c r="AN299" s="116">
        <v>0</v>
      </c>
      <c r="AO299" s="120">
        <f t="shared" si="24"/>
        <v>29.9</v>
      </c>
      <c r="AP299" s="125">
        <f t="shared" si="20"/>
        <v>2.9899999999999998</v>
      </c>
    </row>
    <row r="300" spans="1:42" x14ac:dyDescent="0.2">
      <c r="A300" s="162" t="s">
        <v>483</v>
      </c>
      <c r="B300" s="47" t="s">
        <v>118</v>
      </c>
      <c r="C300" s="47" t="s">
        <v>12</v>
      </c>
      <c r="D300" s="47">
        <v>6</v>
      </c>
      <c r="E300" s="139" t="s">
        <v>499</v>
      </c>
      <c r="F300" s="49"/>
      <c r="G300" s="63">
        <v>288</v>
      </c>
      <c r="H300" s="87">
        <f t="shared" si="21"/>
        <v>2</v>
      </c>
      <c r="I300" s="63">
        <v>290</v>
      </c>
      <c r="J300" s="63">
        <v>232</v>
      </c>
      <c r="K300" s="87">
        <f t="shared" si="22"/>
        <v>2</v>
      </c>
      <c r="L300" s="63">
        <v>234</v>
      </c>
      <c r="M300" s="63">
        <v>234</v>
      </c>
      <c r="N300" s="87">
        <f t="shared" si="23"/>
        <v>-5</v>
      </c>
      <c r="O300" s="63">
        <v>229</v>
      </c>
      <c r="P300" s="156">
        <v>0.01</v>
      </c>
      <c r="Q300" s="144">
        <v>10</v>
      </c>
      <c r="R300" s="144"/>
      <c r="S300" s="116">
        <v>0</v>
      </c>
      <c r="T300" s="116">
        <v>0</v>
      </c>
      <c r="U300" s="116">
        <v>0</v>
      </c>
      <c r="V300" s="116">
        <v>0</v>
      </c>
      <c r="W300" s="116">
        <v>0</v>
      </c>
      <c r="X300" s="116">
        <v>0</v>
      </c>
      <c r="Y300" s="116">
        <v>0</v>
      </c>
      <c r="Z300" s="116">
        <v>0</v>
      </c>
      <c r="AA300" s="116">
        <v>64</v>
      </c>
      <c r="AB300" s="116">
        <v>232</v>
      </c>
      <c r="AC300" s="116">
        <v>2</v>
      </c>
      <c r="AD300" s="116">
        <v>18</v>
      </c>
      <c r="AE300" s="116">
        <v>15</v>
      </c>
      <c r="AF300" s="116">
        <v>11</v>
      </c>
      <c r="AG300" s="116">
        <v>63</v>
      </c>
      <c r="AH300" s="116">
        <v>0</v>
      </c>
      <c r="AI300" s="116">
        <v>3</v>
      </c>
      <c r="AJ300" s="116">
        <v>22</v>
      </c>
      <c r="AK300" s="116">
        <v>0</v>
      </c>
      <c r="AL300" s="116">
        <v>0</v>
      </c>
      <c r="AM300" s="116">
        <v>0</v>
      </c>
      <c r="AN300" s="116">
        <v>0</v>
      </c>
      <c r="AO300" s="120">
        <f t="shared" si="24"/>
        <v>41.5</v>
      </c>
      <c r="AP300" s="125">
        <f t="shared" si="20"/>
        <v>4.1500000000000004</v>
      </c>
    </row>
    <row r="301" spans="1:42" x14ac:dyDescent="0.2">
      <c r="A301" s="162" t="s">
        <v>496</v>
      </c>
      <c r="B301" s="47" t="s">
        <v>127</v>
      </c>
      <c r="C301" s="47" t="s">
        <v>196</v>
      </c>
      <c r="D301" s="47">
        <v>7</v>
      </c>
      <c r="E301" s="139"/>
      <c r="F301" s="49"/>
      <c r="G301" s="63">
        <v>300</v>
      </c>
      <c r="H301" s="87">
        <f t="shared" si="21"/>
        <v>0</v>
      </c>
      <c r="I301" s="63">
        <v>300</v>
      </c>
      <c r="J301" s="63">
        <v>443</v>
      </c>
      <c r="K301" s="87">
        <f t="shared" si="22"/>
        <v>57</v>
      </c>
      <c r="L301" s="63">
        <v>500</v>
      </c>
      <c r="M301" s="63">
        <v>444</v>
      </c>
      <c r="N301" s="87">
        <f t="shared" si="23"/>
        <v>56</v>
      </c>
      <c r="O301" s="63">
        <v>500</v>
      </c>
      <c r="P301" s="156">
        <v>0.01</v>
      </c>
      <c r="Q301" s="144" t="s">
        <v>263</v>
      </c>
      <c r="R301" s="144"/>
      <c r="S301" s="116" t="s">
        <v>263</v>
      </c>
      <c r="T301" s="116" t="s">
        <v>263</v>
      </c>
      <c r="U301" s="116" t="s">
        <v>263</v>
      </c>
      <c r="V301" s="116" t="s">
        <v>263</v>
      </c>
      <c r="W301" s="116" t="s">
        <v>263</v>
      </c>
      <c r="X301" s="116" t="s">
        <v>263</v>
      </c>
      <c r="Y301" s="116" t="s">
        <v>263</v>
      </c>
      <c r="Z301" s="116" t="s">
        <v>263</v>
      </c>
      <c r="AA301" s="116" t="s">
        <v>263</v>
      </c>
      <c r="AB301" s="116" t="s">
        <v>263</v>
      </c>
      <c r="AC301" s="116" t="s">
        <v>263</v>
      </c>
      <c r="AD301" s="116" t="s">
        <v>263</v>
      </c>
      <c r="AE301" s="116" t="s">
        <v>263</v>
      </c>
      <c r="AF301" s="116" t="s">
        <v>263</v>
      </c>
      <c r="AG301" s="116" t="s">
        <v>263</v>
      </c>
      <c r="AH301" s="116" t="s">
        <v>263</v>
      </c>
      <c r="AI301" s="116" t="s">
        <v>263</v>
      </c>
      <c r="AJ301" s="116" t="s">
        <v>263</v>
      </c>
      <c r="AK301" s="116" t="s">
        <v>263</v>
      </c>
      <c r="AL301" s="116" t="s">
        <v>263</v>
      </c>
      <c r="AM301" s="116" t="s">
        <v>263</v>
      </c>
      <c r="AN301" s="116" t="s">
        <v>263</v>
      </c>
      <c r="AO301" s="120">
        <f t="shared" si="24"/>
        <v>0</v>
      </c>
      <c r="AP301" s="125" t="str">
        <f t="shared" si="20"/>
        <v>-</v>
      </c>
    </row>
    <row r="302" spans="1:42" x14ac:dyDescent="0.2">
      <c r="A302" s="162" t="s">
        <v>482</v>
      </c>
      <c r="B302" s="47" t="s">
        <v>127</v>
      </c>
      <c r="C302" s="47" t="s">
        <v>181</v>
      </c>
      <c r="D302" s="47">
        <v>14</v>
      </c>
      <c r="E302" s="139"/>
      <c r="F302" s="49"/>
      <c r="G302" s="63">
        <v>300</v>
      </c>
      <c r="H302" s="87">
        <f t="shared" si="21"/>
        <v>0</v>
      </c>
      <c r="I302" s="63">
        <v>300</v>
      </c>
      <c r="J302" s="63">
        <v>326</v>
      </c>
      <c r="K302" s="87">
        <f t="shared" si="22"/>
        <v>9</v>
      </c>
      <c r="L302" s="63">
        <v>335</v>
      </c>
      <c r="M302" s="63">
        <v>333</v>
      </c>
      <c r="N302" s="87">
        <f t="shared" si="23"/>
        <v>14</v>
      </c>
      <c r="O302" s="63">
        <v>347</v>
      </c>
      <c r="P302" s="156">
        <v>0.01</v>
      </c>
      <c r="Q302" s="144" t="s">
        <v>263</v>
      </c>
      <c r="R302" s="144"/>
      <c r="S302" s="116" t="s">
        <v>263</v>
      </c>
      <c r="T302" s="116" t="s">
        <v>263</v>
      </c>
      <c r="U302" s="116" t="s">
        <v>263</v>
      </c>
      <c r="V302" s="116" t="s">
        <v>263</v>
      </c>
      <c r="W302" s="116" t="s">
        <v>263</v>
      </c>
      <c r="X302" s="116" t="s">
        <v>263</v>
      </c>
      <c r="Y302" s="116" t="s">
        <v>263</v>
      </c>
      <c r="Z302" s="116" t="s">
        <v>263</v>
      </c>
      <c r="AA302" s="116" t="s">
        <v>263</v>
      </c>
      <c r="AB302" s="116" t="s">
        <v>263</v>
      </c>
      <c r="AC302" s="116" t="s">
        <v>263</v>
      </c>
      <c r="AD302" s="116" t="s">
        <v>263</v>
      </c>
      <c r="AE302" s="116" t="s">
        <v>263</v>
      </c>
      <c r="AF302" s="116" t="s">
        <v>263</v>
      </c>
      <c r="AG302" s="116" t="s">
        <v>263</v>
      </c>
      <c r="AH302" s="116" t="s">
        <v>263</v>
      </c>
      <c r="AI302" s="116" t="s">
        <v>263</v>
      </c>
      <c r="AJ302" s="116" t="s">
        <v>263</v>
      </c>
      <c r="AK302" s="116" t="s">
        <v>263</v>
      </c>
      <c r="AL302" s="116" t="s">
        <v>263</v>
      </c>
      <c r="AM302" s="116" t="s">
        <v>263</v>
      </c>
      <c r="AN302" s="116" t="s">
        <v>263</v>
      </c>
      <c r="AO302" s="120">
        <f t="shared" si="24"/>
        <v>0</v>
      </c>
      <c r="AP302" s="125" t="str">
        <f t="shared" si="20"/>
        <v>-</v>
      </c>
    </row>
    <row r="303" spans="1:42" x14ac:dyDescent="0.2">
      <c r="A303" s="162" t="s">
        <v>491</v>
      </c>
      <c r="B303" s="47" t="s">
        <v>127</v>
      </c>
      <c r="C303" s="47" t="s">
        <v>194</v>
      </c>
      <c r="D303" s="47">
        <v>7</v>
      </c>
      <c r="E303" s="139"/>
      <c r="F303" s="49"/>
      <c r="G303" s="63">
        <v>300</v>
      </c>
      <c r="H303" s="87">
        <f t="shared" si="21"/>
        <v>0</v>
      </c>
      <c r="I303" s="63">
        <v>300</v>
      </c>
      <c r="J303" s="63">
        <v>341</v>
      </c>
      <c r="K303" s="87">
        <f t="shared" si="22"/>
        <v>159</v>
      </c>
      <c r="L303" s="63">
        <v>500</v>
      </c>
      <c r="M303" s="63">
        <v>341</v>
      </c>
      <c r="N303" s="87">
        <f t="shared" si="23"/>
        <v>159</v>
      </c>
      <c r="O303" s="63">
        <v>500</v>
      </c>
      <c r="P303" s="156">
        <v>0.01</v>
      </c>
      <c r="Q303" s="144">
        <v>9</v>
      </c>
      <c r="R303" s="144"/>
      <c r="S303" s="116">
        <v>216</v>
      </c>
      <c r="T303" s="116">
        <v>111</v>
      </c>
      <c r="U303" s="116">
        <v>2259</v>
      </c>
      <c r="V303" s="116">
        <v>16</v>
      </c>
      <c r="W303" s="116">
        <v>5</v>
      </c>
      <c r="X303" s="116">
        <v>0</v>
      </c>
      <c r="Y303" s="116">
        <v>27</v>
      </c>
      <c r="Z303" s="116">
        <v>117</v>
      </c>
      <c r="AA303" s="116">
        <v>29</v>
      </c>
      <c r="AB303" s="116">
        <v>153</v>
      </c>
      <c r="AC303" s="116">
        <v>1</v>
      </c>
      <c r="AD303" s="116">
        <v>10</v>
      </c>
      <c r="AE303" s="116">
        <v>1</v>
      </c>
      <c r="AF303" s="116">
        <v>1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16">
        <v>1</v>
      </c>
      <c r="AM303" s="116">
        <v>5</v>
      </c>
      <c r="AN303" s="116">
        <v>4</v>
      </c>
      <c r="AO303" s="120">
        <f t="shared" si="24"/>
        <v>164.66000000000003</v>
      </c>
      <c r="AP303" s="125">
        <f t="shared" si="20"/>
        <v>18.295555555555559</v>
      </c>
    </row>
    <row r="304" spans="1:42" x14ac:dyDescent="0.2">
      <c r="A304" s="162" t="s">
        <v>489</v>
      </c>
      <c r="B304" s="47" t="s">
        <v>121</v>
      </c>
      <c r="C304" s="47" t="s">
        <v>199</v>
      </c>
      <c r="D304" s="47">
        <v>10</v>
      </c>
      <c r="E304" s="139"/>
      <c r="F304" s="49"/>
      <c r="G304" s="63">
        <v>300</v>
      </c>
      <c r="H304" s="87">
        <f t="shared" si="21"/>
        <v>0</v>
      </c>
      <c r="I304" s="63">
        <v>300</v>
      </c>
      <c r="J304" s="63">
        <v>337</v>
      </c>
      <c r="K304" s="87">
        <f t="shared" si="22"/>
        <v>-4</v>
      </c>
      <c r="L304" s="63">
        <v>333</v>
      </c>
      <c r="M304" s="63">
        <v>329</v>
      </c>
      <c r="N304" s="87">
        <f t="shared" si="23"/>
        <v>2</v>
      </c>
      <c r="O304" s="63">
        <v>331</v>
      </c>
      <c r="P304" s="156">
        <v>0.01</v>
      </c>
      <c r="Q304" s="144">
        <v>15</v>
      </c>
      <c r="R304" s="144"/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16">
        <v>0</v>
      </c>
      <c r="Y304" s="116">
        <v>0</v>
      </c>
      <c r="Z304" s="116">
        <v>0</v>
      </c>
      <c r="AA304" s="116">
        <v>0</v>
      </c>
      <c r="AB304" s="116">
        <v>0</v>
      </c>
      <c r="AC304" s="116">
        <v>0</v>
      </c>
      <c r="AD304" s="116">
        <v>0</v>
      </c>
      <c r="AE304" s="116">
        <v>63</v>
      </c>
      <c r="AF304" s="116">
        <v>40</v>
      </c>
      <c r="AG304" s="116">
        <v>471</v>
      </c>
      <c r="AH304" s="116">
        <v>2</v>
      </c>
      <c r="AI304" s="116">
        <v>24</v>
      </c>
      <c r="AJ304" s="116">
        <v>0</v>
      </c>
      <c r="AK304" s="116">
        <v>0</v>
      </c>
      <c r="AL304" s="116">
        <v>0</v>
      </c>
      <c r="AM304" s="116">
        <v>1</v>
      </c>
      <c r="AN304" s="116">
        <v>1</v>
      </c>
      <c r="AO304" s="120">
        <f t="shared" si="24"/>
        <v>57.1</v>
      </c>
      <c r="AP304" s="125">
        <f t="shared" si="20"/>
        <v>3.8066666666666666</v>
      </c>
    </row>
    <row r="305" spans="1:42" x14ac:dyDescent="0.2">
      <c r="A305" s="162" t="s">
        <v>486</v>
      </c>
      <c r="B305" s="47" t="s">
        <v>129</v>
      </c>
      <c r="C305" s="47" t="s">
        <v>200</v>
      </c>
      <c r="D305" s="47">
        <v>13</v>
      </c>
      <c r="E305" s="139"/>
      <c r="F305" s="49"/>
      <c r="G305" s="63">
        <v>300</v>
      </c>
      <c r="H305" s="87">
        <f t="shared" si="21"/>
        <v>0</v>
      </c>
      <c r="I305" s="63">
        <v>300</v>
      </c>
      <c r="J305" s="63">
        <v>285</v>
      </c>
      <c r="K305" s="87">
        <f t="shared" si="22"/>
        <v>7</v>
      </c>
      <c r="L305" s="63">
        <v>292</v>
      </c>
      <c r="M305" s="63">
        <v>290</v>
      </c>
      <c r="N305" s="87">
        <f t="shared" si="23"/>
        <v>8</v>
      </c>
      <c r="O305" s="63">
        <v>298</v>
      </c>
      <c r="P305" s="156">
        <v>0.01</v>
      </c>
      <c r="Q305" s="144">
        <v>13</v>
      </c>
      <c r="R305" s="144"/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16">
        <v>0</v>
      </c>
      <c r="Y305" s="116">
        <v>0</v>
      </c>
      <c r="Z305" s="116">
        <v>0</v>
      </c>
      <c r="AA305" s="116">
        <v>0</v>
      </c>
      <c r="AB305" s="116">
        <v>0</v>
      </c>
      <c r="AC305" s="116">
        <v>0</v>
      </c>
      <c r="AD305" s="116">
        <v>0</v>
      </c>
      <c r="AE305" s="116">
        <v>29</v>
      </c>
      <c r="AF305" s="116">
        <v>19</v>
      </c>
      <c r="AG305" s="116">
        <v>213</v>
      </c>
      <c r="AH305" s="116">
        <v>2</v>
      </c>
      <c r="AI305" s="116">
        <v>13</v>
      </c>
      <c r="AJ305" s="116">
        <v>0</v>
      </c>
      <c r="AK305" s="116">
        <v>0</v>
      </c>
      <c r="AL305" s="116">
        <v>0</v>
      </c>
      <c r="AM305" s="116">
        <v>0</v>
      </c>
      <c r="AN305" s="116">
        <v>0</v>
      </c>
      <c r="AO305" s="120">
        <f t="shared" si="24"/>
        <v>33.299999999999997</v>
      </c>
      <c r="AP305" s="125">
        <f t="shared" si="20"/>
        <v>2.5615384615384613</v>
      </c>
    </row>
    <row r="306" spans="1:42" x14ac:dyDescent="0.2">
      <c r="A306" s="162" t="s">
        <v>481</v>
      </c>
      <c r="B306" s="47" t="s">
        <v>118</v>
      </c>
      <c r="C306" s="47" t="s">
        <v>195</v>
      </c>
      <c r="D306" s="47">
        <v>7</v>
      </c>
      <c r="E306" s="139" t="s">
        <v>500</v>
      </c>
      <c r="F306" s="49"/>
      <c r="G306" s="63">
        <v>261</v>
      </c>
      <c r="H306" s="87">
        <f t="shared" si="21"/>
        <v>0</v>
      </c>
      <c r="I306" s="63">
        <v>261</v>
      </c>
      <c r="J306" s="63">
        <v>231</v>
      </c>
      <c r="K306" s="87">
        <f t="shared" si="22"/>
        <v>4</v>
      </c>
      <c r="L306" s="63">
        <v>235</v>
      </c>
      <c r="M306" s="63">
        <v>229</v>
      </c>
      <c r="N306" s="87">
        <f t="shared" si="23"/>
        <v>-3</v>
      </c>
      <c r="O306" s="63">
        <v>226</v>
      </c>
      <c r="P306" s="156">
        <v>0.01</v>
      </c>
      <c r="Q306" s="144">
        <v>11</v>
      </c>
      <c r="R306" s="144"/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16">
        <v>0</v>
      </c>
      <c r="Y306" s="116">
        <v>0</v>
      </c>
      <c r="Z306" s="116">
        <v>0</v>
      </c>
      <c r="AA306" s="116">
        <v>33</v>
      </c>
      <c r="AB306" s="116">
        <v>113</v>
      </c>
      <c r="AC306" s="116">
        <v>0</v>
      </c>
      <c r="AD306" s="116">
        <v>4</v>
      </c>
      <c r="AE306" s="116">
        <v>9</v>
      </c>
      <c r="AF306" s="116">
        <v>6</v>
      </c>
      <c r="AG306" s="116">
        <v>54</v>
      </c>
      <c r="AH306" s="116">
        <v>0</v>
      </c>
      <c r="AI306" s="116">
        <v>1</v>
      </c>
      <c r="AJ306" s="116">
        <v>0</v>
      </c>
      <c r="AK306" s="116">
        <v>0</v>
      </c>
      <c r="AL306" s="116">
        <v>0</v>
      </c>
      <c r="AM306" s="116">
        <v>0</v>
      </c>
      <c r="AN306" s="116">
        <v>0</v>
      </c>
      <c r="AO306" s="120">
        <f t="shared" si="24"/>
        <v>16.700000000000003</v>
      </c>
      <c r="AP306" s="125">
        <f t="shared" si="20"/>
        <v>1.5181818181818185</v>
      </c>
    </row>
    <row r="307" spans="1:42" x14ac:dyDescent="0.2">
      <c r="A307" s="162" t="s">
        <v>464</v>
      </c>
      <c r="B307" s="47" t="s">
        <v>121</v>
      </c>
      <c r="C307" s="47" t="s">
        <v>112</v>
      </c>
      <c r="D307" s="47">
        <v>11</v>
      </c>
      <c r="E307" s="139"/>
      <c r="F307" s="49"/>
      <c r="G307" s="63">
        <v>300</v>
      </c>
      <c r="H307" s="87">
        <f t="shared" si="21"/>
        <v>0</v>
      </c>
      <c r="I307" s="63">
        <v>300</v>
      </c>
      <c r="J307" s="63">
        <v>312</v>
      </c>
      <c r="K307" s="87">
        <f t="shared" si="22"/>
        <v>7</v>
      </c>
      <c r="L307" s="63">
        <v>319</v>
      </c>
      <c r="M307" s="63">
        <v>307</v>
      </c>
      <c r="N307" s="87">
        <f t="shared" si="23"/>
        <v>5</v>
      </c>
      <c r="O307" s="63">
        <v>312</v>
      </c>
      <c r="P307" s="156">
        <v>0.01</v>
      </c>
      <c r="Q307" s="144" t="s">
        <v>263</v>
      </c>
      <c r="R307" s="144"/>
      <c r="S307" s="116" t="s">
        <v>263</v>
      </c>
      <c r="T307" s="116" t="s">
        <v>263</v>
      </c>
      <c r="U307" s="116" t="s">
        <v>263</v>
      </c>
      <c r="V307" s="116" t="s">
        <v>263</v>
      </c>
      <c r="W307" s="116" t="s">
        <v>263</v>
      </c>
      <c r="X307" s="116" t="s">
        <v>263</v>
      </c>
      <c r="Y307" s="116" t="s">
        <v>263</v>
      </c>
      <c r="Z307" s="116" t="s">
        <v>263</v>
      </c>
      <c r="AA307" s="116" t="s">
        <v>263</v>
      </c>
      <c r="AB307" s="116" t="s">
        <v>263</v>
      </c>
      <c r="AC307" s="116" t="s">
        <v>263</v>
      </c>
      <c r="AD307" s="116" t="s">
        <v>263</v>
      </c>
      <c r="AE307" s="116" t="s">
        <v>263</v>
      </c>
      <c r="AF307" s="116" t="s">
        <v>263</v>
      </c>
      <c r="AG307" s="116" t="s">
        <v>263</v>
      </c>
      <c r="AH307" s="116" t="s">
        <v>263</v>
      </c>
      <c r="AI307" s="116" t="s">
        <v>263</v>
      </c>
      <c r="AJ307" s="116" t="s">
        <v>263</v>
      </c>
      <c r="AK307" s="116" t="s">
        <v>263</v>
      </c>
      <c r="AL307" s="116" t="s">
        <v>263</v>
      </c>
      <c r="AM307" s="116" t="s">
        <v>263</v>
      </c>
      <c r="AN307" s="116" t="s">
        <v>263</v>
      </c>
      <c r="AO307" s="120">
        <f t="shared" si="24"/>
        <v>0</v>
      </c>
      <c r="AP307" s="125" t="str">
        <f t="shared" si="20"/>
        <v>-</v>
      </c>
    </row>
    <row r="308" spans="1:42" x14ac:dyDescent="0.2">
      <c r="A308" s="162" t="s">
        <v>463</v>
      </c>
      <c r="B308" s="47" t="s">
        <v>121</v>
      </c>
      <c r="C308" s="47" t="s">
        <v>183</v>
      </c>
      <c r="D308" s="47">
        <v>9</v>
      </c>
      <c r="E308" s="139"/>
      <c r="F308" s="49"/>
      <c r="G308" s="63">
        <v>300</v>
      </c>
      <c r="H308" s="87">
        <f t="shared" si="21"/>
        <v>-41</v>
      </c>
      <c r="I308" s="63">
        <v>259</v>
      </c>
      <c r="J308" s="63">
        <v>250</v>
      </c>
      <c r="K308" s="87">
        <f t="shared" si="22"/>
        <v>5</v>
      </c>
      <c r="L308" s="63">
        <v>255</v>
      </c>
      <c r="M308" s="63">
        <v>249</v>
      </c>
      <c r="N308" s="87">
        <f t="shared" si="23"/>
        <v>8</v>
      </c>
      <c r="O308" s="63">
        <v>257</v>
      </c>
      <c r="P308" s="156">
        <v>0.01</v>
      </c>
      <c r="Q308" s="144" t="s">
        <v>263</v>
      </c>
      <c r="R308" s="144"/>
      <c r="S308" s="116" t="s">
        <v>263</v>
      </c>
      <c r="T308" s="116" t="s">
        <v>263</v>
      </c>
      <c r="U308" s="116" t="s">
        <v>263</v>
      </c>
      <c r="V308" s="116" t="s">
        <v>263</v>
      </c>
      <c r="W308" s="116" t="s">
        <v>263</v>
      </c>
      <c r="X308" s="116" t="s">
        <v>263</v>
      </c>
      <c r="Y308" s="116" t="s">
        <v>263</v>
      </c>
      <c r="Z308" s="116" t="s">
        <v>263</v>
      </c>
      <c r="AA308" s="116" t="s">
        <v>263</v>
      </c>
      <c r="AB308" s="116" t="s">
        <v>263</v>
      </c>
      <c r="AC308" s="116" t="s">
        <v>263</v>
      </c>
      <c r="AD308" s="116" t="s">
        <v>263</v>
      </c>
      <c r="AE308" s="116" t="s">
        <v>263</v>
      </c>
      <c r="AF308" s="116" t="s">
        <v>263</v>
      </c>
      <c r="AG308" s="116" t="s">
        <v>263</v>
      </c>
      <c r="AH308" s="116" t="s">
        <v>263</v>
      </c>
      <c r="AI308" s="116" t="s">
        <v>263</v>
      </c>
      <c r="AJ308" s="116" t="s">
        <v>263</v>
      </c>
      <c r="AK308" s="116" t="s">
        <v>263</v>
      </c>
      <c r="AL308" s="116" t="s">
        <v>263</v>
      </c>
      <c r="AM308" s="116" t="s">
        <v>263</v>
      </c>
      <c r="AN308" s="116" t="s">
        <v>263</v>
      </c>
      <c r="AO308" s="120">
        <f t="shared" si="24"/>
        <v>0</v>
      </c>
      <c r="AP308" s="125" t="str">
        <f t="shared" si="20"/>
        <v>-</v>
      </c>
    </row>
    <row r="309" spans="1:42" x14ac:dyDescent="0.2">
      <c r="A309" s="162" t="s">
        <v>460</v>
      </c>
      <c r="B309" s="47" t="s">
        <v>121</v>
      </c>
      <c r="C309" s="47" t="s">
        <v>194</v>
      </c>
      <c r="D309" s="47">
        <v>14</v>
      </c>
      <c r="E309" s="139"/>
      <c r="F309" s="49"/>
      <c r="G309" s="63">
        <v>300</v>
      </c>
      <c r="H309" s="87">
        <f t="shared" si="21"/>
        <v>0</v>
      </c>
      <c r="I309" s="63">
        <v>300</v>
      </c>
      <c r="J309" s="63">
        <v>274</v>
      </c>
      <c r="K309" s="87">
        <f t="shared" si="22"/>
        <v>-8</v>
      </c>
      <c r="L309" s="63">
        <v>266</v>
      </c>
      <c r="M309" s="63">
        <v>279</v>
      </c>
      <c r="N309" s="87">
        <f t="shared" si="23"/>
        <v>-14</v>
      </c>
      <c r="O309" s="63">
        <v>265</v>
      </c>
      <c r="P309" s="156">
        <v>0.01</v>
      </c>
      <c r="Q309" s="144">
        <v>13</v>
      </c>
      <c r="R309" s="144"/>
      <c r="S309" s="116">
        <v>0</v>
      </c>
      <c r="T309" s="116">
        <v>0</v>
      </c>
      <c r="U309" s="116">
        <v>0</v>
      </c>
      <c r="V309" s="116">
        <v>0</v>
      </c>
      <c r="W309" s="116">
        <v>0</v>
      </c>
      <c r="X309" s="116">
        <v>0</v>
      </c>
      <c r="Y309" s="116">
        <v>0</v>
      </c>
      <c r="Z309" s="116">
        <v>0</v>
      </c>
      <c r="AA309" s="116">
        <v>0</v>
      </c>
      <c r="AB309" s="116">
        <v>0</v>
      </c>
      <c r="AC309" s="116">
        <v>0</v>
      </c>
      <c r="AD309" s="116">
        <v>0</v>
      </c>
      <c r="AE309" s="116">
        <v>67</v>
      </c>
      <c r="AF309" s="116">
        <v>38</v>
      </c>
      <c r="AG309" s="116">
        <v>539</v>
      </c>
      <c r="AH309" s="116">
        <v>4</v>
      </c>
      <c r="AI309" s="116">
        <v>26</v>
      </c>
      <c r="AJ309" s="116">
        <v>0</v>
      </c>
      <c r="AK309" s="116">
        <v>0</v>
      </c>
      <c r="AL309" s="116">
        <v>0</v>
      </c>
      <c r="AM309" s="116">
        <v>0</v>
      </c>
      <c r="AN309" s="116">
        <v>0</v>
      </c>
      <c r="AO309" s="120">
        <f t="shared" si="24"/>
        <v>77.900000000000006</v>
      </c>
      <c r="AP309" s="125">
        <f t="shared" si="20"/>
        <v>5.9923076923076923</v>
      </c>
    </row>
    <row r="310" spans="1:42" x14ac:dyDescent="0.2">
      <c r="A310" s="162" t="s">
        <v>475</v>
      </c>
      <c r="B310" s="47" t="s">
        <v>129</v>
      </c>
      <c r="C310" s="47" t="s">
        <v>181</v>
      </c>
      <c r="D310" s="47">
        <v>14</v>
      </c>
      <c r="E310" s="139"/>
      <c r="F310" s="49"/>
      <c r="G310" s="63">
        <v>281</v>
      </c>
      <c r="H310" s="87">
        <f t="shared" si="21"/>
        <v>1</v>
      </c>
      <c r="I310" s="63">
        <v>282</v>
      </c>
      <c r="J310" s="63">
        <v>259</v>
      </c>
      <c r="K310" s="87">
        <f t="shared" si="22"/>
        <v>-1</v>
      </c>
      <c r="L310" s="63">
        <v>258</v>
      </c>
      <c r="M310" s="63">
        <v>256</v>
      </c>
      <c r="N310" s="87">
        <f t="shared" si="23"/>
        <v>0</v>
      </c>
      <c r="O310" s="63">
        <v>256</v>
      </c>
      <c r="P310" s="156">
        <v>0.01</v>
      </c>
      <c r="Q310" s="144">
        <v>15</v>
      </c>
      <c r="R310" s="144"/>
      <c r="S310" s="116">
        <v>0</v>
      </c>
      <c r="T310" s="116">
        <v>0</v>
      </c>
      <c r="U310" s="116">
        <v>0</v>
      </c>
      <c r="V310" s="116">
        <v>0</v>
      </c>
      <c r="W310" s="116">
        <v>0</v>
      </c>
      <c r="X310" s="116">
        <v>0</v>
      </c>
      <c r="Y310" s="116">
        <v>0</v>
      </c>
      <c r="Z310" s="116">
        <v>0</v>
      </c>
      <c r="AA310" s="116">
        <v>0</v>
      </c>
      <c r="AB310" s="116">
        <v>0</v>
      </c>
      <c r="AC310" s="116">
        <v>0</v>
      </c>
      <c r="AD310" s="116">
        <v>0</v>
      </c>
      <c r="AE310" s="116">
        <v>39</v>
      </c>
      <c r="AF310" s="116">
        <v>31</v>
      </c>
      <c r="AG310" s="116">
        <v>394</v>
      </c>
      <c r="AH310" s="116">
        <v>2</v>
      </c>
      <c r="AI310" s="116">
        <v>19</v>
      </c>
      <c r="AJ310" s="116">
        <v>0</v>
      </c>
      <c r="AK310" s="116">
        <v>0</v>
      </c>
      <c r="AL310" s="116">
        <v>0</v>
      </c>
      <c r="AM310" s="116">
        <v>1</v>
      </c>
      <c r="AN310" s="116">
        <v>1</v>
      </c>
      <c r="AO310" s="120">
        <f t="shared" si="24"/>
        <v>49.4</v>
      </c>
      <c r="AP310" s="125">
        <f t="shared" si="20"/>
        <v>3.2933333333333334</v>
      </c>
    </row>
    <row r="311" spans="1:42" x14ac:dyDescent="0.2">
      <c r="A311" s="162" t="s">
        <v>216</v>
      </c>
      <c r="B311" s="47" t="s">
        <v>129</v>
      </c>
      <c r="C311" s="47" t="s">
        <v>14</v>
      </c>
      <c r="D311" s="47">
        <v>6</v>
      </c>
      <c r="E311" s="139"/>
      <c r="F311" s="49"/>
      <c r="G311" s="63">
        <v>171</v>
      </c>
      <c r="H311" s="87">
        <f t="shared" si="21"/>
        <v>85</v>
      </c>
      <c r="I311" s="63">
        <v>256</v>
      </c>
      <c r="J311" s="63">
        <v>313</v>
      </c>
      <c r="K311" s="87">
        <f t="shared" si="22"/>
        <v>14</v>
      </c>
      <c r="L311" s="63">
        <v>327</v>
      </c>
      <c r="M311" s="63">
        <v>313</v>
      </c>
      <c r="N311" s="87">
        <f t="shared" si="23"/>
        <v>11</v>
      </c>
      <c r="O311" s="63">
        <v>324</v>
      </c>
      <c r="P311" s="156">
        <v>0.01</v>
      </c>
      <c r="Q311" s="144">
        <v>7</v>
      </c>
      <c r="R311" s="144"/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16">
        <v>0</v>
      </c>
      <c r="Y311" s="116">
        <v>0</v>
      </c>
      <c r="Z311" s="116">
        <v>0</v>
      </c>
      <c r="AA311" s="116">
        <v>0</v>
      </c>
      <c r="AB311" s="116">
        <v>0</v>
      </c>
      <c r="AC311" s="116">
        <v>0</v>
      </c>
      <c r="AD311" s="116">
        <v>0</v>
      </c>
      <c r="AE311" s="116">
        <v>10</v>
      </c>
      <c r="AF311" s="116">
        <v>4</v>
      </c>
      <c r="AG311" s="116">
        <v>39</v>
      </c>
      <c r="AH311" s="116">
        <v>0</v>
      </c>
      <c r="AI311" s="116">
        <v>3</v>
      </c>
      <c r="AJ311" s="116">
        <v>0</v>
      </c>
      <c r="AK311" s="116">
        <v>0</v>
      </c>
      <c r="AL311" s="116">
        <v>0</v>
      </c>
      <c r="AM311" s="116">
        <v>0</v>
      </c>
      <c r="AN311" s="116">
        <v>0</v>
      </c>
      <c r="AO311" s="120">
        <f t="shared" si="24"/>
        <v>3.9</v>
      </c>
      <c r="AP311" s="125">
        <f t="shared" si="20"/>
        <v>0.55714285714285716</v>
      </c>
    </row>
    <row r="312" spans="1:42" x14ac:dyDescent="0.2">
      <c r="A312" s="162" t="s">
        <v>490</v>
      </c>
      <c r="B312" s="47" t="s">
        <v>118</v>
      </c>
      <c r="C312" s="47" t="s">
        <v>183</v>
      </c>
      <c r="D312" s="47">
        <v>9</v>
      </c>
      <c r="E312" s="139"/>
      <c r="F312" s="49"/>
      <c r="G312" s="63">
        <v>300</v>
      </c>
      <c r="H312" s="87">
        <f t="shared" si="21"/>
        <v>0</v>
      </c>
      <c r="I312" s="63">
        <v>300</v>
      </c>
      <c r="J312" s="63">
        <v>249</v>
      </c>
      <c r="K312" s="87">
        <f t="shared" si="22"/>
        <v>15</v>
      </c>
      <c r="L312" s="63">
        <v>264</v>
      </c>
      <c r="M312" s="63">
        <v>252</v>
      </c>
      <c r="N312" s="87">
        <f t="shared" si="23"/>
        <v>6</v>
      </c>
      <c r="O312" s="63">
        <v>258</v>
      </c>
      <c r="P312" s="156">
        <v>0.01</v>
      </c>
      <c r="Q312" s="144">
        <v>12</v>
      </c>
      <c r="R312" s="144"/>
      <c r="S312" s="116">
        <v>0</v>
      </c>
      <c r="T312" s="63">
        <v>0</v>
      </c>
      <c r="U312" s="63">
        <v>0</v>
      </c>
      <c r="V312" s="63">
        <v>0</v>
      </c>
      <c r="W312" s="63">
        <v>0</v>
      </c>
      <c r="X312" s="63">
        <v>0</v>
      </c>
      <c r="Y312" s="63">
        <v>0</v>
      </c>
      <c r="Z312" s="63">
        <v>0</v>
      </c>
      <c r="AA312" s="116">
        <v>34</v>
      </c>
      <c r="AB312" s="63">
        <v>108</v>
      </c>
      <c r="AC312" s="63">
        <v>2</v>
      </c>
      <c r="AD312" s="63">
        <v>9</v>
      </c>
      <c r="AE312" s="63">
        <v>20</v>
      </c>
      <c r="AF312" s="63">
        <v>17</v>
      </c>
      <c r="AG312" s="63">
        <v>111</v>
      </c>
      <c r="AH312" s="63">
        <v>1</v>
      </c>
      <c r="AI312" s="63">
        <v>5</v>
      </c>
      <c r="AJ312" s="116">
        <v>0</v>
      </c>
      <c r="AK312" s="63">
        <v>0</v>
      </c>
      <c r="AL312" s="118">
        <v>0</v>
      </c>
      <c r="AM312" s="63">
        <v>0</v>
      </c>
      <c r="AN312" s="119">
        <v>0</v>
      </c>
      <c r="AO312" s="120">
        <f t="shared" si="24"/>
        <v>39.9</v>
      </c>
      <c r="AP312" s="125">
        <f t="shared" si="20"/>
        <v>3.3249999999999997</v>
      </c>
    </row>
    <row r="313" spans="1:42" x14ac:dyDescent="0.2">
      <c r="A313" s="162"/>
      <c r="B313" s="47"/>
      <c r="C313" s="47"/>
      <c r="D313" s="47"/>
      <c r="E313" s="139"/>
      <c r="F313" s="49"/>
      <c r="G313" s="63"/>
      <c r="H313" s="87"/>
      <c r="I313" s="63"/>
      <c r="J313" s="63"/>
      <c r="K313" s="87"/>
      <c r="L313" s="63"/>
      <c r="M313" s="63"/>
      <c r="N313" s="87"/>
      <c r="O313" s="63"/>
      <c r="P313" s="156"/>
      <c r="Q313" s="144"/>
      <c r="R313" s="144"/>
      <c r="S313" s="116"/>
      <c r="T313" s="63"/>
      <c r="U313" s="63"/>
      <c r="V313" s="63"/>
      <c r="W313" s="63"/>
      <c r="X313" s="63"/>
      <c r="Y313" s="63"/>
      <c r="Z313" s="63"/>
      <c r="AA313" s="116"/>
      <c r="AB313" s="63"/>
      <c r="AC313" s="63"/>
      <c r="AD313" s="63"/>
      <c r="AE313" s="63"/>
      <c r="AF313" s="63"/>
      <c r="AG313" s="63"/>
      <c r="AH313" s="63"/>
      <c r="AI313" s="63"/>
      <c r="AJ313" s="116"/>
      <c r="AK313" s="63"/>
      <c r="AL313" s="118"/>
      <c r="AM313" s="63"/>
      <c r="AN313" s="119"/>
      <c r="AO313" s="120"/>
      <c r="AP313" s="125"/>
    </row>
    <row r="314" spans="1:42" x14ac:dyDescent="0.2">
      <c r="A314" s="162"/>
      <c r="B314" s="47"/>
      <c r="C314" s="47"/>
      <c r="D314" s="47"/>
      <c r="E314" s="139"/>
      <c r="F314" s="49"/>
      <c r="G314" s="63"/>
      <c r="H314" s="87"/>
      <c r="I314" s="63"/>
      <c r="J314" s="63"/>
      <c r="K314" s="87"/>
      <c r="L314" s="63"/>
      <c r="M314" s="63"/>
      <c r="N314" s="87"/>
      <c r="O314" s="63"/>
      <c r="P314" s="156"/>
      <c r="Q314" s="144"/>
      <c r="R314" s="144"/>
      <c r="S314" s="116"/>
      <c r="T314" s="63"/>
      <c r="U314" s="63"/>
      <c r="V314" s="63"/>
      <c r="W314" s="63"/>
      <c r="X314" s="63"/>
      <c r="Y314" s="63"/>
      <c r="Z314" s="63"/>
      <c r="AA314" s="116"/>
      <c r="AB314" s="63"/>
      <c r="AC314" s="63"/>
      <c r="AD314" s="63"/>
      <c r="AE314" s="63"/>
      <c r="AF314" s="63"/>
      <c r="AG314" s="63"/>
      <c r="AH314" s="63"/>
      <c r="AI314" s="63"/>
      <c r="AJ314" s="116"/>
      <c r="AK314" s="63"/>
      <c r="AL314" s="118"/>
      <c r="AM314" s="63"/>
      <c r="AN314" s="119"/>
      <c r="AO314" s="120"/>
      <c r="AP314" s="125"/>
    </row>
    <row r="315" spans="1:42" x14ac:dyDescent="0.2">
      <c r="A315" s="162"/>
      <c r="B315" s="47"/>
      <c r="C315" s="47"/>
      <c r="D315" s="47"/>
      <c r="E315" s="139"/>
      <c r="F315" s="49"/>
      <c r="G315" s="63"/>
      <c r="H315" s="87"/>
      <c r="I315" s="63"/>
      <c r="J315" s="63"/>
      <c r="K315" s="87"/>
      <c r="L315" s="63"/>
      <c r="M315" s="63"/>
      <c r="N315" s="87"/>
      <c r="O315" s="63"/>
      <c r="P315" s="156"/>
      <c r="Q315" s="144"/>
      <c r="R315" s="144"/>
      <c r="S315" s="116"/>
      <c r="T315" s="63"/>
      <c r="U315" s="63"/>
      <c r="V315" s="63"/>
      <c r="W315" s="63"/>
      <c r="X315" s="63"/>
      <c r="Y315" s="63"/>
      <c r="Z315" s="63"/>
      <c r="AA315" s="116"/>
      <c r="AB315" s="63"/>
      <c r="AC315" s="63"/>
      <c r="AD315" s="63"/>
      <c r="AE315" s="63"/>
      <c r="AF315" s="63"/>
      <c r="AG315" s="63"/>
      <c r="AH315" s="63"/>
      <c r="AI315" s="63"/>
      <c r="AJ315" s="116"/>
      <c r="AK315" s="63"/>
      <c r="AL315" s="118"/>
      <c r="AM315" s="63"/>
      <c r="AN315" s="119"/>
      <c r="AO315" s="120"/>
      <c r="AP315" s="125"/>
    </row>
    <row r="316" spans="1:42" x14ac:dyDescent="0.2">
      <c r="A316" s="162"/>
      <c r="B316" s="47"/>
      <c r="C316" s="47"/>
      <c r="D316" s="47"/>
      <c r="E316" s="139"/>
      <c r="F316" s="49"/>
      <c r="G316" s="63"/>
      <c r="H316" s="87"/>
      <c r="I316" s="63"/>
      <c r="J316" s="63"/>
      <c r="K316" s="87"/>
      <c r="L316" s="63"/>
      <c r="M316" s="63"/>
      <c r="N316" s="87"/>
      <c r="O316" s="63"/>
      <c r="P316" s="156"/>
      <c r="Q316" s="144"/>
      <c r="R316" s="144"/>
      <c r="S316" s="116"/>
      <c r="T316" s="63"/>
      <c r="U316" s="63"/>
      <c r="V316" s="63"/>
      <c r="W316" s="63"/>
      <c r="X316" s="63"/>
      <c r="Y316" s="63"/>
      <c r="Z316" s="63"/>
      <c r="AA316" s="116"/>
      <c r="AB316" s="63"/>
      <c r="AC316" s="63"/>
      <c r="AD316" s="63"/>
      <c r="AE316" s="63"/>
      <c r="AF316" s="63"/>
      <c r="AG316" s="63"/>
      <c r="AH316" s="63"/>
      <c r="AI316" s="63"/>
      <c r="AJ316" s="116"/>
      <c r="AK316" s="63"/>
      <c r="AL316" s="118"/>
      <c r="AM316" s="63"/>
      <c r="AN316" s="119"/>
      <c r="AO316" s="120"/>
      <c r="AP316" s="125"/>
    </row>
    <row r="317" spans="1:42" x14ac:dyDescent="0.2">
      <c r="A317" s="162"/>
      <c r="B317" s="47"/>
      <c r="C317" s="47"/>
      <c r="D317" s="47"/>
      <c r="E317" s="139"/>
      <c r="F317" s="49"/>
      <c r="G317" s="63"/>
      <c r="H317" s="87"/>
      <c r="I317" s="63"/>
      <c r="J317" s="63"/>
      <c r="K317" s="87"/>
      <c r="L317" s="63"/>
      <c r="M317" s="63"/>
      <c r="N317" s="87"/>
      <c r="O317" s="63"/>
      <c r="P317" s="156"/>
      <c r="Q317" s="144"/>
      <c r="R317" s="144"/>
      <c r="S317" s="116"/>
      <c r="T317" s="63"/>
      <c r="U317" s="63"/>
      <c r="V317" s="63"/>
      <c r="W317" s="63"/>
      <c r="X317" s="63"/>
      <c r="Y317" s="63"/>
      <c r="Z317" s="63"/>
      <c r="AA317" s="116"/>
      <c r="AB317" s="63"/>
      <c r="AC317" s="63"/>
      <c r="AD317" s="63"/>
      <c r="AE317" s="63"/>
      <c r="AF317" s="63"/>
      <c r="AG317" s="63"/>
      <c r="AH317" s="63"/>
      <c r="AI317" s="63"/>
      <c r="AJ317" s="116"/>
      <c r="AK317" s="63"/>
      <c r="AL317" s="118"/>
      <c r="AM317" s="63"/>
      <c r="AN317" s="119"/>
      <c r="AO317" s="120"/>
      <c r="AP317" s="125"/>
    </row>
    <row r="318" spans="1:42" x14ac:dyDescent="0.2">
      <c r="A318" s="162"/>
      <c r="B318" s="47"/>
      <c r="C318" s="47"/>
      <c r="D318" s="47"/>
      <c r="E318" s="139"/>
      <c r="F318" s="49"/>
      <c r="G318" s="63"/>
      <c r="H318" s="87"/>
      <c r="I318" s="63"/>
      <c r="J318" s="63"/>
      <c r="K318" s="87"/>
      <c r="L318" s="63"/>
      <c r="M318" s="63"/>
      <c r="N318" s="87"/>
      <c r="O318" s="63"/>
      <c r="P318" s="156"/>
      <c r="Q318" s="144"/>
      <c r="R318" s="144"/>
      <c r="S318" s="116"/>
      <c r="T318" s="63"/>
      <c r="U318" s="63"/>
      <c r="V318" s="63"/>
      <c r="W318" s="63"/>
      <c r="X318" s="63"/>
      <c r="Y318" s="63"/>
      <c r="Z318" s="63"/>
      <c r="AA318" s="116"/>
      <c r="AB318" s="63"/>
      <c r="AC318" s="63"/>
      <c r="AD318" s="63"/>
      <c r="AE318" s="63"/>
      <c r="AF318" s="63"/>
      <c r="AG318" s="63"/>
      <c r="AH318" s="63"/>
      <c r="AI318" s="63"/>
      <c r="AJ318" s="116"/>
      <c r="AK318" s="63"/>
      <c r="AL318" s="118"/>
      <c r="AM318" s="63"/>
      <c r="AN318" s="119"/>
      <c r="AO318" s="120"/>
      <c r="AP318" s="125"/>
    </row>
    <row r="319" spans="1:42" x14ac:dyDescent="0.2">
      <c r="A319" s="162"/>
      <c r="B319" s="47"/>
      <c r="C319" s="47"/>
      <c r="D319" s="47"/>
      <c r="E319" s="139"/>
      <c r="F319" s="49"/>
      <c r="G319" s="63"/>
      <c r="H319" s="87"/>
      <c r="I319" s="63"/>
      <c r="J319" s="63"/>
      <c r="K319" s="87"/>
      <c r="L319" s="63"/>
      <c r="M319" s="63"/>
      <c r="N319" s="87"/>
      <c r="O319" s="63"/>
      <c r="P319" s="156"/>
      <c r="Q319" s="144"/>
      <c r="R319" s="144"/>
      <c r="S319" s="116"/>
      <c r="T319" s="63"/>
      <c r="U319" s="63"/>
      <c r="V319" s="63"/>
      <c r="W319" s="63"/>
      <c r="X319" s="63"/>
      <c r="Y319" s="63"/>
      <c r="Z319" s="63"/>
      <c r="AA319" s="116"/>
      <c r="AB319" s="63"/>
      <c r="AC319" s="63"/>
      <c r="AD319" s="63"/>
      <c r="AE319" s="63"/>
      <c r="AF319" s="63"/>
      <c r="AG319" s="63"/>
      <c r="AH319" s="63"/>
      <c r="AI319" s="63"/>
      <c r="AJ319" s="116"/>
      <c r="AK319" s="63"/>
      <c r="AL319" s="118"/>
      <c r="AM319" s="63"/>
      <c r="AN319" s="119"/>
      <c r="AO319" s="120"/>
      <c r="AP319" s="125"/>
    </row>
    <row r="320" spans="1:42" x14ac:dyDescent="0.2">
      <c r="A320" s="162"/>
      <c r="B320" s="47"/>
      <c r="C320" s="47"/>
      <c r="D320" s="47"/>
      <c r="E320" s="139"/>
      <c r="F320" s="49"/>
      <c r="G320" s="63"/>
      <c r="H320" s="87"/>
      <c r="I320" s="63"/>
      <c r="J320" s="63"/>
      <c r="K320" s="87"/>
      <c r="L320" s="63"/>
      <c r="M320" s="63"/>
      <c r="N320" s="87"/>
      <c r="O320" s="63"/>
      <c r="P320" s="156"/>
      <c r="Q320" s="144"/>
      <c r="R320" s="144"/>
      <c r="S320" s="116"/>
      <c r="T320" s="63"/>
      <c r="U320" s="63"/>
      <c r="V320" s="63"/>
      <c r="W320" s="63"/>
      <c r="X320" s="63"/>
      <c r="Y320" s="63"/>
      <c r="Z320" s="63"/>
      <c r="AA320" s="116"/>
      <c r="AB320" s="63"/>
      <c r="AC320" s="63"/>
      <c r="AD320" s="63"/>
      <c r="AE320" s="63"/>
      <c r="AF320" s="63"/>
      <c r="AG320" s="63"/>
      <c r="AH320" s="63"/>
      <c r="AI320" s="63"/>
      <c r="AJ320" s="116"/>
      <c r="AK320" s="63"/>
      <c r="AL320" s="118"/>
      <c r="AM320" s="63"/>
      <c r="AN320" s="119"/>
      <c r="AO320" s="120"/>
      <c r="AP320" s="125"/>
    </row>
    <row r="321" spans="1:42" x14ac:dyDescent="0.2">
      <c r="A321" s="162"/>
      <c r="B321" s="47"/>
      <c r="C321" s="47"/>
      <c r="D321" s="47"/>
      <c r="E321" s="139"/>
      <c r="F321" s="49"/>
      <c r="G321" s="63"/>
      <c r="H321" s="87"/>
      <c r="I321" s="63"/>
      <c r="J321" s="63"/>
      <c r="K321" s="87"/>
      <c r="L321" s="63"/>
      <c r="M321" s="63"/>
      <c r="N321" s="87"/>
      <c r="O321" s="63"/>
      <c r="P321" s="73"/>
      <c r="Q321" s="144"/>
      <c r="R321" s="144"/>
      <c r="S321" s="116"/>
      <c r="T321" s="63"/>
      <c r="U321" s="63"/>
      <c r="V321" s="63"/>
      <c r="W321" s="63"/>
      <c r="X321" s="63"/>
      <c r="Y321" s="63"/>
      <c r="Z321" s="63"/>
      <c r="AA321" s="116"/>
      <c r="AB321" s="63"/>
      <c r="AC321" s="63"/>
      <c r="AD321" s="63"/>
      <c r="AE321" s="63"/>
      <c r="AF321" s="63"/>
      <c r="AG321" s="63"/>
      <c r="AH321" s="63"/>
      <c r="AI321" s="63"/>
      <c r="AJ321" s="116"/>
      <c r="AK321" s="63"/>
      <c r="AL321" s="118"/>
      <c r="AM321" s="63"/>
      <c r="AN321" s="119"/>
      <c r="AO321" s="120"/>
      <c r="AP321" s="125"/>
    </row>
    <row r="322" spans="1:42" x14ac:dyDescent="0.2">
      <c r="A322" s="162"/>
      <c r="B322" s="47"/>
      <c r="C322" s="47"/>
      <c r="D322" s="47"/>
      <c r="E322" s="139"/>
      <c r="F322" s="49"/>
      <c r="G322" s="63"/>
      <c r="H322" s="87"/>
      <c r="I322" s="63"/>
      <c r="J322" s="63"/>
      <c r="K322" s="87"/>
      <c r="L322" s="63"/>
      <c r="M322" s="63"/>
      <c r="N322" s="87"/>
      <c r="O322" s="63"/>
      <c r="P322" s="73"/>
      <c r="Q322" s="144"/>
      <c r="R322" s="144"/>
      <c r="S322" s="116"/>
      <c r="T322" s="63"/>
      <c r="U322" s="63"/>
      <c r="V322" s="63"/>
      <c r="W322" s="63"/>
      <c r="X322" s="63"/>
      <c r="Y322" s="63"/>
      <c r="Z322" s="63"/>
      <c r="AA322" s="116"/>
      <c r="AB322" s="63"/>
      <c r="AC322" s="63"/>
      <c r="AD322" s="63"/>
      <c r="AE322" s="63"/>
      <c r="AF322" s="63"/>
      <c r="AG322" s="63"/>
      <c r="AH322" s="63"/>
      <c r="AI322" s="63"/>
      <c r="AJ322" s="116"/>
      <c r="AK322" s="63"/>
      <c r="AL322" s="118"/>
      <c r="AM322" s="63"/>
      <c r="AN322" s="119"/>
      <c r="AO322" s="120"/>
      <c r="AP322" s="125"/>
    </row>
    <row r="323" spans="1:42" x14ac:dyDescent="0.2">
      <c r="A323" s="162"/>
      <c r="B323" s="47"/>
      <c r="C323" s="47"/>
      <c r="D323" s="47"/>
      <c r="E323" s="139"/>
      <c r="F323" s="49"/>
      <c r="G323" s="63"/>
      <c r="H323" s="87"/>
      <c r="I323" s="63"/>
      <c r="J323" s="63"/>
      <c r="K323" s="87"/>
      <c r="L323" s="63"/>
      <c r="M323" s="63"/>
      <c r="N323" s="87"/>
      <c r="O323" s="63"/>
      <c r="P323" s="73"/>
      <c r="Q323" s="144"/>
      <c r="R323" s="144"/>
      <c r="S323" s="116"/>
      <c r="T323" s="63"/>
      <c r="U323" s="63"/>
      <c r="V323" s="63"/>
      <c r="W323" s="63"/>
      <c r="X323" s="63"/>
      <c r="Y323" s="63"/>
      <c r="Z323" s="63"/>
      <c r="AA323" s="116"/>
      <c r="AB323" s="63"/>
      <c r="AC323" s="63"/>
      <c r="AD323" s="63"/>
      <c r="AE323" s="63"/>
      <c r="AF323" s="63"/>
      <c r="AG323" s="63"/>
      <c r="AH323" s="63"/>
      <c r="AI323" s="63"/>
      <c r="AJ323" s="116"/>
      <c r="AK323" s="63"/>
      <c r="AL323" s="118"/>
      <c r="AM323" s="63"/>
      <c r="AN323" s="119"/>
      <c r="AO323" s="120"/>
      <c r="AP323" s="125"/>
    </row>
    <row r="324" spans="1:42" x14ac:dyDescent="0.2">
      <c r="A324" s="162"/>
      <c r="B324" s="47"/>
      <c r="C324" s="47"/>
      <c r="D324" s="47"/>
      <c r="E324" s="139"/>
      <c r="F324" s="49"/>
      <c r="G324" s="63"/>
      <c r="H324" s="87"/>
      <c r="I324" s="63"/>
      <c r="J324" s="63"/>
      <c r="K324" s="87"/>
      <c r="L324" s="63"/>
      <c r="M324" s="63"/>
      <c r="N324" s="87"/>
      <c r="O324" s="63"/>
      <c r="P324" s="73"/>
      <c r="Q324" s="144"/>
      <c r="R324" s="144"/>
      <c r="S324" s="116"/>
      <c r="T324" s="63"/>
      <c r="U324" s="63"/>
      <c r="V324" s="63"/>
      <c r="W324" s="63"/>
      <c r="X324" s="63"/>
      <c r="Y324" s="63"/>
      <c r="Z324" s="63"/>
      <c r="AA324" s="116"/>
      <c r="AB324" s="63"/>
      <c r="AC324" s="63"/>
      <c r="AD324" s="63"/>
      <c r="AE324" s="63"/>
      <c r="AF324" s="63"/>
      <c r="AG324" s="63"/>
      <c r="AH324" s="63"/>
      <c r="AI324" s="63"/>
      <c r="AJ324" s="116"/>
      <c r="AK324" s="63"/>
      <c r="AL324" s="118"/>
      <c r="AM324" s="63"/>
      <c r="AN324" s="119"/>
      <c r="AO324" s="120"/>
      <c r="AP324" s="125"/>
    </row>
    <row r="325" spans="1:42" x14ac:dyDescent="0.2">
      <c r="A325" s="162"/>
      <c r="B325" s="47"/>
      <c r="C325" s="47"/>
      <c r="D325" s="47"/>
      <c r="E325" s="139"/>
      <c r="F325" s="49"/>
      <c r="G325" s="63"/>
      <c r="H325" s="87"/>
      <c r="I325" s="63"/>
      <c r="J325" s="63"/>
      <c r="K325" s="87"/>
      <c r="L325" s="63"/>
      <c r="M325" s="63"/>
      <c r="N325" s="87"/>
      <c r="O325" s="63"/>
      <c r="P325" s="73"/>
      <c r="Q325" s="144"/>
      <c r="R325" s="144"/>
      <c r="S325" s="116"/>
      <c r="T325" s="63"/>
      <c r="U325" s="63"/>
      <c r="V325" s="63"/>
      <c r="W325" s="63"/>
      <c r="X325" s="63"/>
      <c r="Y325" s="63"/>
      <c r="Z325" s="63"/>
      <c r="AA325" s="116"/>
      <c r="AB325" s="63"/>
      <c r="AC325" s="63"/>
      <c r="AD325" s="63"/>
      <c r="AE325" s="63"/>
      <c r="AF325" s="63"/>
      <c r="AG325" s="63"/>
      <c r="AH325" s="63"/>
      <c r="AI325" s="63"/>
      <c r="AJ325" s="116"/>
      <c r="AK325" s="63"/>
      <c r="AL325" s="118"/>
      <c r="AM325" s="63"/>
      <c r="AN325" s="119"/>
      <c r="AO325" s="120"/>
      <c r="AP325" s="125"/>
    </row>
    <row r="326" spans="1:42" x14ac:dyDescent="0.2">
      <c r="A326" s="162"/>
      <c r="B326" s="47"/>
      <c r="C326" s="47"/>
      <c r="D326" s="47"/>
      <c r="E326" s="139"/>
      <c r="F326" s="49"/>
      <c r="G326" s="63"/>
      <c r="H326" s="87"/>
      <c r="I326" s="63"/>
      <c r="J326" s="63"/>
      <c r="K326" s="87"/>
      <c r="L326" s="63"/>
      <c r="M326" s="63"/>
      <c r="N326" s="87"/>
      <c r="O326" s="63"/>
      <c r="P326" s="73"/>
      <c r="Q326" s="144"/>
      <c r="R326" s="144"/>
      <c r="S326" s="116"/>
      <c r="T326" s="63"/>
      <c r="U326" s="63"/>
      <c r="V326" s="63"/>
      <c r="W326" s="63"/>
      <c r="X326" s="63"/>
      <c r="Y326" s="63"/>
      <c r="Z326" s="63"/>
      <c r="AA326" s="116"/>
      <c r="AB326" s="63"/>
      <c r="AC326" s="63"/>
      <c r="AD326" s="63"/>
      <c r="AE326" s="63"/>
      <c r="AF326" s="63"/>
      <c r="AG326" s="63"/>
      <c r="AH326" s="63"/>
      <c r="AI326" s="63"/>
      <c r="AJ326" s="116"/>
      <c r="AK326" s="63"/>
      <c r="AL326" s="118"/>
      <c r="AM326" s="63"/>
      <c r="AN326" s="119"/>
      <c r="AO326" s="120"/>
      <c r="AP326" s="125"/>
    </row>
    <row r="327" spans="1:42" x14ac:dyDescent="0.2">
      <c r="A327" s="162"/>
      <c r="B327" s="47"/>
      <c r="C327" s="47"/>
      <c r="D327" s="47"/>
      <c r="E327" s="139"/>
      <c r="F327" s="49"/>
      <c r="G327" s="63"/>
      <c r="H327" s="87"/>
      <c r="I327" s="63"/>
      <c r="J327" s="63"/>
      <c r="K327" s="87"/>
      <c r="L327" s="63"/>
      <c r="M327" s="63"/>
      <c r="N327" s="87"/>
      <c r="O327" s="63"/>
      <c r="P327" s="73"/>
      <c r="Q327" s="144"/>
      <c r="R327" s="144"/>
      <c r="S327" s="116"/>
      <c r="T327" s="63"/>
      <c r="U327" s="63"/>
      <c r="V327" s="63"/>
      <c r="W327" s="63"/>
      <c r="X327" s="63"/>
      <c r="Y327" s="63"/>
      <c r="Z327" s="63"/>
      <c r="AA327" s="116"/>
      <c r="AB327" s="63"/>
      <c r="AC327" s="63"/>
      <c r="AD327" s="63"/>
      <c r="AE327" s="63"/>
      <c r="AF327" s="63"/>
      <c r="AG327" s="63"/>
      <c r="AH327" s="63"/>
      <c r="AI327" s="63"/>
      <c r="AJ327" s="116"/>
      <c r="AK327" s="63"/>
      <c r="AL327" s="118"/>
      <c r="AM327" s="63"/>
      <c r="AN327" s="119"/>
      <c r="AO327" s="120"/>
      <c r="AP327" s="125"/>
    </row>
    <row r="328" spans="1:42" x14ac:dyDescent="0.2">
      <c r="A328" s="162"/>
      <c r="B328" s="47"/>
      <c r="C328" s="47"/>
      <c r="D328" s="47"/>
      <c r="E328" s="139"/>
      <c r="F328" s="49"/>
      <c r="G328" s="63"/>
      <c r="H328" s="87"/>
      <c r="I328" s="63"/>
      <c r="J328" s="63"/>
      <c r="K328" s="87"/>
      <c r="L328" s="63"/>
      <c r="M328" s="63"/>
      <c r="N328" s="87"/>
      <c r="O328" s="63"/>
      <c r="P328" s="73"/>
      <c r="Q328" s="144"/>
      <c r="R328" s="144"/>
      <c r="S328" s="116"/>
      <c r="T328" s="63"/>
      <c r="U328" s="63"/>
      <c r="V328" s="63"/>
      <c r="W328" s="63"/>
      <c r="X328" s="63"/>
      <c r="Y328" s="63"/>
      <c r="Z328" s="63"/>
      <c r="AA328" s="116"/>
      <c r="AB328" s="63"/>
      <c r="AC328" s="63"/>
      <c r="AD328" s="63"/>
      <c r="AE328" s="63"/>
      <c r="AF328" s="63"/>
      <c r="AG328" s="63"/>
      <c r="AH328" s="63"/>
      <c r="AI328" s="63"/>
      <c r="AJ328" s="116"/>
      <c r="AK328" s="63"/>
      <c r="AL328" s="118"/>
      <c r="AM328" s="63"/>
      <c r="AN328" s="119"/>
      <c r="AO328" s="120"/>
      <c r="AP328" s="125"/>
    </row>
    <row r="329" spans="1:42" x14ac:dyDescent="0.2">
      <c r="A329" s="162"/>
      <c r="B329" s="47"/>
      <c r="C329" s="47"/>
      <c r="D329" s="47"/>
      <c r="E329" s="139"/>
      <c r="F329" s="49"/>
      <c r="G329" s="63"/>
      <c r="H329" s="87"/>
      <c r="I329" s="63"/>
      <c r="J329" s="63"/>
      <c r="K329" s="87"/>
      <c r="L329" s="63"/>
      <c r="M329" s="63"/>
      <c r="N329" s="87"/>
      <c r="O329" s="63"/>
      <c r="P329" s="73"/>
      <c r="Q329" s="144"/>
      <c r="R329" s="144"/>
      <c r="S329" s="116"/>
      <c r="T329" s="63"/>
      <c r="U329" s="63"/>
      <c r="V329" s="63"/>
      <c r="W329" s="63"/>
      <c r="X329" s="63"/>
      <c r="Y329" s="63"/>
      <c r="Z329" s="63"/>
      <c r="AA329" s="116"/>
      <c r="AB329" s="63"/>
      <c r="AC329" s="63"/>
      <c r="AD329" s="63"/>
      <c r="AE329" s="63"/>
      <c r="AF329" s="63"/>
      <c r="AG329" s="63"/>
      <c r="AH329" s="63"/>
      <c r="AI329" s="63"/>
      <c r="AJ329" s="116"/>
      <c r="AK329" s="63"/>
      <c r="AL329" s="118"/>
      <c r="AM329" s="63"/>
      <c r="AN329" s="119"/>
      <c r="AO329" s="120"/>
      <c r="AP329" s="125"/>
    </row>
    <row r="330" spans="1:42" x14ac:dyDescent="0.2">
      <c r="A330" s="162"/>
      <c r="B330" s="47"/>
      <c r="C330" s="47"/>
      <c r="D330" s="47"/>
      <c r="E330" s="139"/>
      <c r="F330" s="49"/>
      <c r="G330" s="63"/>
      <c r="H330" s="87"/>
      <c r="I330" s="63"/>
      <c r="J330" s="63"/>
      <c r="K330" s="87"/>
      <c r="L330" s="63"/>
      <c r="M330" s="63"/>
      <c r="N330" s="87"/>
      <c r="O330" s="63"/>
      <c r="P330" s="73"/>
      <c r="Q330" s="144"/>
      <c r="R330" s="144"/>
      <c r="S330" s="116"/>
      <c r="T330" s="63"/>
      <c r="U330" s="63"/>
      <c r="V330" s="63"/>
      <c r="W330" s="63"/>
      <c r="X330" s="63"/>
      <c r="Y330" s="63"/>
      <c r="Z330" s="63"/>
      <c r="AA330" s="116"/>
      <c r="AB330" s="63"/>
      <c r="AC330" s="63"/>
      <c r="AD330" s="63"/>
      <c r="AE330" s="63"/>
      <c r="AF330" s="63"/>
      <c r="AG330" s="63"/>
      <c r="AH330" s="63"/>
      <c r="AI330" s="63"/>
      <c r="AJ330" s="116"/>
      <c r="AK330" s="63"/>
      <c r="AL330" s="118"/>
      <c r="AM330" s="63"/>
      <c r="AN330" s="119"/>
      <c r="AO330" s="120"/>
      <c r="AP330" s="125"/>
    </row>
    <row r="331" spans="1:42" x14ac:dyDescent="0.2">
      <c r="A331" s="162"/>
      <c r="B331" s="47"/>
      <c r="C331" s="47"/>
      <c r="D331" s="47"/>
      <c r="E331" s="139"/>
      <c r="F331" s="49"/>
      <c r="G331" s="63"/>
      <c r="H331" s="87"/>
      <c r="I331" s="63"/>
      <c r="J331" s="63"/>
      <c r="K331" s="87"/>
      <c r="L331" s="63"/>
      <c r="M331" s="63"/>
      <c r="N331" s="87"/>
      <c r="O331" s="63"/>
      <c r="P331" s="73"/>
      <c r="Q331" s="144"/>
      <c r="R331" s="144"/>
      <c r="S331" s="116"/>
      <c r="T331" s="63"/>
      <c r="U331" s="63"/>
      <c r="V331" s="63"/>
      <c r="W331" s="63"/>
      <c r="X331" s="63"/>
      <c r="Y331" s="63"/>
      <c r="Z331" s="63"/>
      <c r="AA331" s="116"/>
      <c r="AB331" s="63"/>
      <c r="AC331" s="63"/>
      <c r="AD331" s="63"/>
      <c r="AE331" s="63"/>
      <c r="AF331" s="63"/>
      <c r="AG331" s="63"/>
      <c r="AH331" s="63"/>
      <c r="AI331" s="63"/>
      <c r="AJ331" s="116"/>
      <c r="AK331" s="63"/>
      <c r="AL331" s="118"/>
      <c r="AM331" s="63"/>
      <c r="AN331" s="119"/>
      <c r="AO331" s="120"/>
      <c r="AP331" s="125"/>
    </row>
    <row r="332" spans="1:42" x14ac:dyDescent="0.2">
      <c r="A332" s="162"/>
      <c r="B332" s="47"/>
      <c r="C332" s="47"/>
      <c r="D332" s="47"/>
      <c r="E332" s="139"/>
      <c r="F332" s="49"/>
      <c r="G332" s="63"/>
      <c r="H332" s="87"/>
      <c r="I332" s="63"/>
      <c r="J332" s="63"/>
      <c r="K332" s="87"/>
      <c r="L332" s="63"/>
      <c r="M332" s="63"/>
      <c r="N332" s="87"/>
      <c r="O332" s="63"/>
      <c r="P332" s="73"/>
      <c r="Q332" s="144"/>
      <c r="R332" s="144"/>
      <c r="S332" s="116"/>
      <c r="T332" s="63"/>
      <c r="U332" s="63"/>
      <c r="V332" s="63"/>
      <c r="W332" s="63"/>
      <c r="X332" s="63"/>
      <c r="Y332" s="63"/>
      <c r="Z332" s="63"/>
      <c r="AA332" s="116"/>
      <c r="AB332" s="63"/>
      <c r="AC332" s="63"/>
      <c r="AD332" s="63"/>
      <c r="AE332" s="63"/>
      <c r="AF332" s="63"/>
      <c r="AG332" s="63"/>
      <c r="AH332" s="63"/>
      <c r="AI332" s="63"/>
      <c r="AJ332" s="116"/>
      <c r="AK332" s="63"/>
      <c r="AL332" s="118"/>
      <c r="AM332" s="63"/>
      <c r="AN332" s="119"/>
      <c r="AO332" s="120"/>
      <c r="AP332" s="125"/>
    </row>
    <row r="333" spans="1:42" x14ac:dyDescent="0.2">
      <c r="A333" s="162"/>
      <c r="B333" s="47"/>
      <c r="C333" s="47"/>
      <c r="D333" s="47"/>
      <c r="E333" s="139"/>
      <c r="F333" s="49"/>
      <c r="G333" s="63"/>
      <c r="H333" s="87"/>
      <c r="I333" s="63"/>
      <c r="J333" s="63"/>
      <c r="K333" s="87"/>
      <c r="L333" s="63"/>
      <c r="M333" s="63"/>
      <c r="N333" s="87"/>
      <c r="O333" s="63"/>
      <c r="P333" s="73"/>
      <c r="Q333" s="144"/>
      <c r="R333" s="144"/>
      <c r="S333" s="116"/>
      <c r="T333" s="63"/>
      <c r="U333" s="63"/>
      <c r="V333" s="63"/>
      <c r="W333" s="63"/>
      <c r="X333" s="63"/>
      <c r="Y333" s="63"/>
      <c r="Z333" s="63"/>
      <c r="AA333" s="116"/>
      <c r="AB333" s="63"/>
      <c r="AC333" s="63"/>
      <c r="AD333" s="63"/>
      <c r="AE333" s="63"/>
      <c r="AF333" s="63"/>
      <c r="AG333" s="63"/>
      <c r="AH333" s="63"/>
      <c r="AI333" s="63"/>
      <c r="AJ333" s="116"/>
      <c r="AK333" s="63"/>
      <c r="AL333" s="118"/>
      <c r="AM333" s="63"/>
      <c r="AN333" s="119"/>
      <c r="AO333" s="120"/>
      <c r="AP333" s="125"/>
    </row>
    <row r="334" spans="1:42" x14ac:dyDescent="0.2">
      <c r="A334" s="162"/>
      <c r="B334" s="47"/>
      <c r="C334" s="47"/>
      <c r="D334" s="47"/>
      <c r="E334" s="139"/>
      <c r="F334" s="49"/>
      <c r="G334" s="63"/>
      <c r="H334" s="87"/>
      <c r="I334" s="63"/>
      <c r="J334" s="63"/>
      <c r="K334" s="87"/>
      <c r="L334" s="63"/>
      <c r="M334" s="63"/>
      <c r="N334" s="87"/>
      <c r="O334" s="63"/>
      <c r="P334" s="73"/>
      <c r="Q334" s="144"/>
      <c r="R334" s="144"/>
      <c r="S334" s="116"/>
      <c r="T334" s="63"/>
      <c r="U334" s="63"/>
      <c r="V334" s="63"/>
      <c r="W334" s="63"/>
      <c r="X334" s="63"/>
      <c r="Y334" s="63"/>
      <c r="Z334" s="63"/>
      <c r="AA334" s="116"/>
      <c r="AB334" s="63"/>
      <c r="AC334" s="63"/>
      <c r="AD334" s="63"/>
      <c r="AE334" s="63"/>
      <c r="AF334" s="63"/>
      <c r="AG334" s="63"/>
      <c r="AH334" s="63"/>
      <c r="AI334" s="63"/>
      <c r="AJ334" s="116"/>
      <c r="AK334" s="63"/>
      <c r="AL334" s="118"/>
      <c r="AM334" s="63"/>
      <c r="AN334" s="119"/>
      <c r="AO334" s="120"/>
      <c r="AP334" s="125"/>
    </row>
    <row r="335" spans="1:42" x14ac:dyDescent="0.2">
      <c r="A335" s="162"/>
      <c r="B335" s="47"/>
      <c r="C335" s="47"/>
      <c r="D335" s="47"/>
      <c r="E335" s="139"/>
      <c r="F335" s="49"/>
      <c r="G335" s="63"/>
      <c r="H335" s="87"/>
      <c r="I335" s="63"/>
      <c r="J335" s="63"/>
      <c r="K335" s="87"/>
      <c r="L335" s="63"/>
      <c r="M335" s="63"/>
      <c r="N335" s="87"/>
      <c r="O335" s="63"/>
      <c r="P335" s="73"/>
      <c r="Q335" s="144"/>
      <c r="R335" s="144"/>
      <c r="S335" s="116"/>
      <c r="T335" s="63"/>
      <c r="U335" s="63"/>
      <c r="V335" s="63"/>
      <c r="W335" s="63"/>
      <c r="X335" s="63"/>
      <c r="Y335" s="63"/>
      <c r="Z335" s="63"/>
      <c r="AA335" s="116"/>
      <c r="AB335" s="63"/>
      <c r="AC335" s="63"/>
      <c r="AD335" s="63"/>
      <c r="AE335" s="63"/>
      <c r="AF335" s="63"/>
      <c r="AG335" s="63"/>
      <c r="AH335" s="63"/>
      <c r="AI335" s="63"/>
      <c r="AJ335" s="116"/>
      <c r="AK335" s="63"/>
      <c r="AL335" s="118"/>
      <c r="AM335" s="63"/>
      <c r="AN335" s="119"/>
      <c r="AO335" s="120"/>
      <c r="AP335" s="125"/>
    </row>
    <row r="336" spans="1:42" x14ac:dyDescent="0.2">
      <c r="A336" s="162"/>
      <c r="B336" s="47"/>
      <c r="C336" s="47"/>
      <c r="D336" s="47"/>
      <c r="E336" s="139"/>
      <c r="F336" s="49"/>
      <c r="G336" s="63"/>
      <c r="H336" s="87"/>
      <c r="I336" s="63"/>
      <c r="J336" s="63"/>
      <c r="K336" s="87"/>
      <c r="L336" s="63"/>
      <c r="M336" s="63"/>
      <c r="N336" s="87"/>
      <c r="O336" s="63"/>
      <c r="P336" s="73"/>
      <c r="Q336" s="144"/>
      <c r="R336" s="144"/>
      <c r="S336" s="116"/>
      <c r="T336" s="63"/>
      <c r="U336" s="63"/>
      <c r="V336" s="63"/>
      <c r="W336" s="63"/>
      <c r="X336" s="63"/>
      <c r="Y336" s="63"/>
      <c r="Z336" s="63"/>
      <c r="AA336" s="116"/>
      <c r="AB336" s="63"/>
      <c r="AC336" s="63"/>
      <c r="AD336" s="63"/>
      <c r="AE336" s="63"/>
      <c r="AF336" s="63"/>
      <c r="AG336" s="63"/>
      <c r="AH336" s="63"/>
      <c r="AI336" s="63"/>
      <c r="AJ336" s="116"/>
      <c r="AK336" s="63"/>
      <c r="AL336" s="118"/>
      <c r="AM336" s="63"/>
      <c r="AN336" s="119"/>
      <c r="AO336" s="120"/>
      <c r="AP336" s="125"/>
    </row>
    <row r="337" spans="1:42" x14ac:dyDescent="0.2">
      <c r="A337" s="162"/>
      <c r="B337" s="47"/>
      <c r="C337" s="47"/>
      <c r="D337" s="47"/>
      <c r="E337" s="139"/>
      <c r="F337" s="49"/>
      <c r="G337" s="63"/>
      <c r="H337" s="87"/>
      <c r="I337" s="63"/>
      <c r="J337" s="63"/>
      <c r="K337" s="87"/>
      <c r="L337" s="63"/>
      <c r="M337" s="63"/>
      <c r="N337" s="87"/>
      <c r="O337" s="63"/>
      <c r="P337" s="73"/>
      <c r="Q337" s="144"/>
      <c r="R337" s="144"/>
      <c r="S337" s="116"/>
      <c r="T337" s="63"/>
      <c r="U337" s="63"/>
      <c r="V337" s="63"/>
      <c r="W337" s="63"/>
      <c r="X337" s="63"/>
      <c r="Y337" s="63"/>
      <c r="Z337" s="63"/>
      <c r="AA337" s="116"/>
      <c r="AB337" s="63"/>
      <c r="AC337" s="63"/>
      <c r="AD337" s="63"/>
      <c r="AE337" s="63"/>
      <c r="AF337" s="63"/>
      <c r="AG337" s="63"/>
      <c r="AH337" s="63"/>
      <c r="AI337" s="63"/>
      <c r="AJ337" s="116"/>
      <c r="AK337" s="63"/>
      <c r="AL337" s="118"/>
      <c r="AM337" s="63"/>
      <c r="AN337" s="119"/>
      <c r="AO337" s="120"/>
      <c r="AP337" s="125"/>
    </row>
    <row r="338" spans="1:42" x14ac:dyDescent="0.2">
      <c r="A338" s="162"/>
      <c r="B338" s="47"/>
      <c r="C338" s="47"/>
      <c r="D338" s="47"/>
      <c r="E338" s="139"/>
      <c r="F338" s="49"/>
      <c r="G338" s="63"/>
      <c r="H338" s="87"/>
      <c r="I338" s="63"/>
      <c r="J338" s="63"/>
      <c r="K338" s="87"/>
      <c r="L338" s="63"/>
      <c r="M338" s="63"/>
      <c r="N338" s="87"/>
      <c r="O338" s="63"/>
      <c r="P338" s="73"/>
      <c r="Q338" s="144"/>
      <c r="R338" s="144"/>
      <c r="S338" s="116"/>
      <c r="T338" s="63"/>
      <c r="U338" s="63"/>
      <c r="V338" s="63"/>
      <c r="W338" s="63"/>
      <c r="X338" s="63"/>
      <c r="Y338" s="63"/>
      <c r="Z338" s="63"/>
      <c r="AA338" s="116"/>
      <c r="AB338" s="63"/>
      <c r="AC338" s="63"/>
      <c r="AD338" s="63"/>
      <c r="AE338" s="63"/>
      <c r="AF338" s="63"/>
      <c r="AG338" s="63"/>
      <c r="AH338" s="63"/>
      <c r="AI338" s="63"/>
      <c r="AJ338" s="116"/>
      <c r="AK338" s="63"/>
      <c r="AL338" s="118"/>
      <c r="AM338" s="63"/>
      <c r="AN338" s="119"/>
      <c r="AO338" s="120"/>
      <c r="AP338" s="125"/>
    </row>
    <row r="339" spans="1:42" x14ac:dyDescent="0.2">
      <c r="A339" s="162"/>
      <c r="B339" s="47"/>
      <c r="C339" s="47"/>
      <c r="D339" s="47"/>
      <c r="E339" s="139"/>
      <c r="F339" s="49"/>
      <c r="G339" s="63"/>
      <c r="H339" s="87"/>
      <c r="I339" s="63"/>
      <c r="J339" s="63"/>
      <c r="K339" s="87"/>
      <c r="L339" s="63"/>
      <c r="M339" s="63"/>
      <c r="N339" s="87"/>
      <c r="O339" s="63"/>
      <c r="P339" s="73"/>
      <c r="Q339" s="144"/>
      <c r="R339" s="144"/>
      <c r="S339" s="116"/>
      <c r="T339" s="63"/>
      <c r="U339" s="63"/>
      <c r="V339" s="63"/>
      <c r="W339" s="63"/>
      <c r="X339" s="63"/>
      <c r="Y339" s="63"/>
      <c r="Z339" s="63"/>
      <c r="AA339" s="116"/>
      <c r="AB339" s="63"/>
      <c r="AC339" s="63"/>
      <c r="AD339" s="63"/>
      <c r="AE339" s="63"/>
      <c r="AF339" s="63"/>
      <c r="AG339" s="63"/>
      <c r="AH339" s="63"/>
      <c r="AI339" s="63"/>
      <c r="AJ339" s="116"/>
      <c r="AK339" s="63"/>
      <c r="AL339" s="118"/>
      <c r="AM339" s="63"/>
      <c r="AN339" s="119"/>
      <c r="AO339" s="120"/>
      <c r="AP339" s="125"/>
    </row>
    <row r="340" spans="1:42" x14ac:dyDescent="0.2">
      <c r="A340" s="162"/>
      <c r="B340" s="47"/>
      <c r="C340" s="47"/>
      <c r="D340" s="47"/>
      <c r="E340" s="139"/>
      <c r="F340" s="49"/>
      <c r="G340" s="63"/>
      <c r="H340" s="87"/>
      <c r="I340" s="63"/>
      <c r="J340" s="63"/>
      <c r="K340" s="87"/>
      <c r="L340" s="63"/>
      <c r="M340" s="63"/>
      <c r="N340" s="87"/>
      <c r="O340" s="63"/>
      <c r="P340" s="73"/>
      <c r="Q340" s="144"/>
      <c r="R340" s="144"/>
      <c r="S340" s="116"/>
      <c r="T340" s="63"/>
      <c r="U340" s="63"/>
      <c r="V340" s="63"/>
      <c r="W340" s="63"/>
      <c r="X340" s="63"/>
      <c r="Y340" s="63"/>
      <c r="Z340" s="63"/>
      <c r="AA340" s="116"/>
      <c r="AB340" s="63"/>
      <c r="AC340" s="63"/>
      <c r="AD340" s="63"/>
      <c r="AE340" s="63"/>
      <c r="AF340" s="63"/>
      <c r="AG340" s="63"/>
      <c r="AH340" s="63"/>
      <c r="AI340" s="63"/>
      <c r="AJ340" s="116"/>
      <c r="AK340" s="63"/>
      <c r="AL340" s="118"/>
      <c r="AM340" s="63"/>
      <c r="AN340" s="119"/>
      <c r="AO340" s="120"/>
      <c r="AP340" s="125"/>
    </row>
    <row r="341" spans="1:42" x14ac:dyDescent="0.2">
      <c r="A341" s="162"/>
      <c r="B341" s="47"/>
      <c r="C341" s="47"/>
      <c r="D341" s="47"/>
      <c r="E341" s="139"/>
      <c r="F341" s="49"/>
      <c r="G341" s="63"/>
      <c r="H341" s="87"/>
      <c r="I341" s="63"/>
      <c r="J341" s="63"/>
      <c r="K341" s="87"/>
      <c r="L341" s="63"/>
      <c r="M341" s="63"/>
      <c r="N341" s="87"/>
      <c r="O341" s="63"/>
      <c r="P341" s="73"/>
      <c r="Q341" s="144"/>
      <c r="R341" s="144"/>
      <c r="S341" s="116"/>
      <c r="T341" s="63"/>
      <c r="U341" s="63"/>
      <c r="V341" s="63"/>
      <c r="W341" s="63"/>
      <c r="X341" s="63"/>
      <c r="Y341" s="63"/>
      <c r="Z341" s="63"/>
      <c r="AA341" s="116"/>
      <c r="AB341" s="63"/>
      <c r="AC341" s="63"/>
      <c r="AD341" s="63"/>
      <c r="AE341" s="63"/>
      <c r="AF341" s="63"/>
      <c r="AG341" s="63"/>
      <c r="AH341" s="63"/>
      <c r="AI341" s="63"/>
      <c r="AJ341" s="116"/>
      <c r="AK341" s="63"/>
      <c r="AL341" s="118"/>
      <c r="AM341" s="63"/>
      <c r="AN341" s="119"/>
      <c r="AO341" s="120"/>
      <c r="AP341" s="125"/>
    </row>
    <row r="342" spans="1:42" x14ac:dyDescent="0.2">
      <c r="A342" s="162"/>
      <c r="B342" s="47"/>
      <c r="C342" s="47"/>
      <c r="D342" s="47"/>
      <c r="E342" s="139"/>
      <c r="F342" s="49"/>
      <c r="G342" s="63"/>
      <c r="H342" s="87"/>
      <c r="I342" s="63"/>
      <c r="J342" s="63"/>
      <c r="K342" s="87"/>
      <c r="L342" s="63"/>
      <c r="M342" s="63"/>
      <c r="N342" s="87"/>
      <c r="O342" s="63"/>
      <c r="P342" s="73"/>
      <c r="Q342" s="144"/>
      <c r="R342" s="144"/>
      <c r="S342" s="116"/>
      <c r="T342" s="63"/>
      <c r="U342" s="63"/>
      <c r="V342" s="63"/>
      <c r="W342" s="63"/>
      <c r="X342" s="63"/>
      <c r="Y342" s="63"/>
      <c r="Z342" s="63"/>
      <c r="AA342" s="116"/>
      <c r="AB342" s="63"/>
      <c r="AC342" s="63"/>
      <c r="AD342" s="63"/>
      <c r="AE342" s="63"/>
      <c r="AF342" s="63"/>
      <c r="AG342" s="63"/>
      <c r="AH342" s="63"/>
      <c r="AI342" s="63"/>
      <c r="AJ342" s="116"/>
      <c r="AK342" s="63"/>
      <c r="AL342" s="118"/>
      <c r="AM342" s="63"/>
      <c r="AN342" s="119"/>
      <c r="AO342" s="120"/>
      <c r="AP342" s="125"/>
    </row>
    <row r="343" spans="1:42" x14ac:dyDescent="0.2">
      <c r="A343" s="162"/>
      <c r="B343" s="47"/>
      <c r="C343" s="47"/>
      <c r="D343" s="47"/>
      <c r="E343" s="139"/>
      <c r="F343" s="49"/>
      <c r="G343" s="63"/>
      <c r="H343" s="87"/>
      <c r="I343" s="63"/>
      <c r="J343" s="63"/>
      <c r="K343" s="87"/>
      <c r="L343" s="63"/>
      <c r="M343" s="63"/>
      <c r="N343" s="87"/>
      <c r="O343" s="63"/>
      <c r="P343" s="73"/>
      <c r="Q343" s="144"/>
      <c r="R343" s="144"/>
      <c r="S343" s="116"/>
      <c r="T343" s="63"/>
      <c r="U343" s="63"/>
      <c r="V343" s="63"/>
      <c r="W343" s="63"/>
      <c r="X343" s="63"/>
      <c r="Y343" s="63"/>
      <c r="Z343" s="63"/>
      <c r="AA343" s="116"/>
      <c r="AB343" s="63"/>
      <c r="AC343" s="63"/>
      <c r="AD343" s="63"/>
      <c r="AE343" s="63"/>
      <c r="AF343" s="63"/>
      <c r="AG343" s="63"/>
      <c r="AH343" s="63"/>
      <c r="AI343" s="63"/>
      <c r="AJ343" s="116"/>
      <c r="AK343" s="63"/>
      <c r="AL343" s="118"/>
      <c r="AM343" s="63"/>
      <c r="AN343" s="119"/>
      <c r="AO343" s="120"/>
      <c r="AP343" s="125"/>
    </row>
    <row r="344" spans="1:42" x14ac:dyDescent="0.2">
      <c r="A344" s="162"/>
      <c r="B344" s="47"/>
      <c r="C344" s="47"/>
      <c r="D344" s="47"/>
      <c r="E344" s="139"/>
      <c r="F344" s="49"/>
      <c r="G344" s="63"/>
      <c r="H344" s="87"/>
      <c r="I344" s="63"/>
      <c r="J344" s="63"/>
      <c r="K344" s="87"/>
      <c r="L344" s="63"/>
      <c r="M344" s="63"/>
      <c r="N344" s="87"/>
      <c r="O344" s="63"/>
      <c r="P344" s="73"/>
      <c r="Q344" s="144"/>
      <c r="R344" s="144"/>
      <c r="S344" s="116"/>
      <c r="T344" s="63"/>
      <c r="U344" s="63"/>
      <c r="V344" s="63"/>
      <c r="W344" s="63"/>
      <c r="X344" s="63"/>
      <c r="Y344" s="63"/>
      <c r="Z344" s="63"/>
      <c r="AA344" s="116"/>
      <c r="AB344" s="63"/>
      <c r="AC344" s="63"/>
      <c r="AD344" s="63"/>
      <c r="AE344" s="63"/>
      <c r="AF344" s="63"/>
      <c r="AG344" s="63"/>
      <c r="AH344" s="63"/>
      <c r="AI344" s="63"/>
      <c r="AJ344" s="116"/>
      <c r="AK344" s="63"/>
      <c r="AL344" s="118"/>
      <c r="AM344" s="63"/>
      <c r="AN344" s="119"/>
      <c r="AO344" s="120"/>
      <c r="AP344" s="125"/>
    </row>
    <row r="345" spans="1:42" x14ac:dyDescent="0.2">
      <c r="A345" s="162"/>
      <c r="B345" s="47"/>
      <c r="C345" s="47"/>
      <c r="D345" s="47"/>
      <c r="E345" s="139"/>
      <c r="F345" s="49"/>
      <c r="G345" s="63"/>
      <c r="H345" s="87"/>
      <c r="I345" s="63"/>
      <c r="J345" s="63"/>
      <c r="K345" s="87"/>
      <c r="L345" s="63"/>
      <c r="M345" s="63"/>
      <c r="N345" s="87"/>
      <c r="O345" s="63"/>
      <c r="P345" s="73"/>
      <c r="Q345" s="144"/>
      <c r="R345" s="144"/>
      <c r="S345" s="116"/>
      <c r="T345" s="63"/>
      <c r="U345" s="63"/>
      <c r="V345" s="63"/>
      <c r="W345" s="63"/>
      <c r="X345" s="63"/>
      <c r="Y345" s="63"/>
      <c r="Z345" s="63"/>
      <c r="AA345" s="116"/>
      <c r="AB345" s="63"/>
      <c r="AC345" s="63"/>
      <c r="AD345" s="63"/>
      <c r="AE345" s="63"/>
      <c r="AF345" s="63"/>
      <c r="AG345" s="63"/>
      <c r="AH345" s="63"/>
      <c r="AI345" s="63"/>
      <c r="AJ345" s="116"/>
      <c r="AK345" s="63"/>
      <c r="AL345" s="118"/>
      <c r="AM345" s="63"/>
      <c r="AN345" s="119"/>
      <c r="AO345" s="120"/>
      <c r="AP345" s="125"/>
    </row>
    <row r="346" spans="1:42" x14ac:dyDescent="0.2">
      <c r="A346" s="162"/>
      <c r="B346" s="47"/>
      <c r="C346" s="47"/>
      <c r="D346" s="47"/>
      <c r="E346" s="139"/>
      <c r="F346" s="49"/>
      <c r="G346" s="63"/>
      <c r="H346" s="87"/>
      <c r="I346" s="63"/>
      <c r="J346" s="63"/>
      <c r="K346" s="87"/>
      <c r="L346" s="63"/>
      <c r="M346" s="63"/>
      <c r="N346" s="87"/>
      <c r="O346" s="63"/>
      <c r="P346" s="73"/>
      <c r="Q346" s="144"/>
      <c r="R346" s="144"/>
      <c r="S346" s="116"/>
      <c r="T346" s="63"/>
      <c r="U346" s="63"/>
      <c r="V346" s="63"/>
      <c r="W346" s="63"/>
      <c r="X346" s="63"/>
      <c r="Y346" s="63"/>
      <c r="Z346" s="63"/>
      <c r="AA346" s="116"/>
      <c r="AB346" s="63"/>
      <c r="AC346" s="63"/>
      <c r="AD346" s="63"/>
      <c r="AE346" s="63"/>
      <c r="AF346" s="63"/>
      <c r="AG346" s="63"/>
      <c r="AH346" s="63"/>
      <c r="AI346" s="63"/>
      <c r="AJ346" s="116"/>
      <c r="AK346" s="63"/>
      <c r="AL346" s="118"/>
      <c r="AM346" s="63"/>
      <c r="AN346" s="119"/>
      <c r="AO346" s="120"/>
      <c r="AP346" s="125"/>
    </row>
    <row r="347" spans="1:42" x14ac:dyDescent="0.2">
      <c r="A347" s="162"/>
      <c r="B347" s="47"/>
      <c r="C347" s="47"/>
      <c r="D347" s="47"/>
      <c r="E347" s="139"/>
      <c r="F347" s="49"/>
      <c r="G347" s="63"/>
      <c r="H347" s="87"/>
      <c r="I347" s="63"/>
      <c r="J347" s="63"/>
      <c r="K347" s="87"/>
      <c r="L347" s="63"/>
      <c r="M347" s="63"/>
      <c r="N347" s="87"/>
      <c r="O347" s="63"/>
      <c r="P347" s="73"/>
      <c r="Q347" s="144"/>
      <c r="R347" s="144"/>
      <c r="S347" s="116"/>
      <c r="T347" s="63"/>
      <c r="U347" s="63"/>
      <c r="V347" s="63"/>
      <c r="W347" s="63"/>
      <c r="X347" s="63"/>
      <c r="Y347" s="63"/>
      <c r="Z347" s="63"/>
      <c r="AA347" s="116"/>
      <c r="AB347" s="63"/>
      <c r="AC347" s="63"/>
      <c r="AD347" s="63"/>
      <c r="AE347" s="63"/>
      <c r="AF347" s="63"/>
      <c r="AG347" s="63"/>
      <c r="AH347" s="63"/>
      <c r="AI347" s="63"/>
      <c r="AJ347" s="116"/>
      <c r="AK347" s="63"/>
      <c r="AL347" s="118"/>
      <c r="AM347" s="63"/>
      <c r="AN347" s="119"/>
      <c r="AO347" s="120"/>
      <c r="AP347" s="125"/>
    </row>
    <row r="348" spans="1:42" x14ac:dyDescent="0.2">
      <c r="A348" s="162"/>
      <c r="B348" s="47"/>
      <c r="C348" s="47"/>
      <c r="D348" s="47"/>
      <c r="E348" s="139"/>
      <c r="F348" s="49"/>
      <c r="G348" s="63"/>
      <c r="H348" s="87"/>
      <c r="I348" s="63"/>
      <c r="J348" s="63"/>
      <c r="K348" s="87"/>
      <c r="L348" s="63"/>
      <c r="M348" s="63"/>
      <c r="N348" s="87"/>
      <c r="O348" s="63"/>
      <c r="P348" s="73"/>
      <c r="Q348" s="144"/>
      <c r="R348" s="144"/>
      <c r="S348" s="116"/>
      <c r="T348" s="63"/>
      <c r="U348" s="63"/>
      <c r="V348" s="63"/>
      <c r="W348" s="63"/>
      <c r="X348" s="63"/>
      <c r="Y348" s="63"/>
      <c r="Z348" s="63"/>
      <c r="AA348" s="116"/>
      <c r="AB348" s="63"/>
      <c r="AC348" s="63"/>
      <c r="AD348" s="63"/>
      <c r="AE348" s="63"/>
      <c r="AF348" s="63"/>
      <c r="AG348" s="63"/>
      <c r="AH348" s="63"/>
      <c r="AI348" s="63"/>
      <c r="AJ348" s="116"/>
      <c r="AK348" s="63"/>
      <c r="AL348" s="118"/>
      <c r="AM348" s="63"/>
      <c r="AN348" s="119"/>
      <c r="AO348" s="120"/>
      <c r="AP348" s="125"/>
    </row>
    <row r="349" spans="1:42" x14ac:dyDescent="0.2">
      <c r="A349" s="162"/>
      <c r="B349" s="47"/>
      <c r="C349" s="47"/>
      <c r="D349" s="47"/>
      <c r="E349" s="139"/>
      <c r="F349" s="49"/>
      <c r="G349" s="63"/>
      <c r="H349" s="87"/>
      <c r="I349" s="63"/>
      <c r="J349" s="63"/>
      <c r="K349" s="87"/>
      <c r="L349" s="63"/>
      <c r="M349" s="63"/>
      <c r="N349" s="87"/>
      <c r="O349" s="63"/>
      <c r="P349" s="73"/>
      <c r="Q349" s="144"/>
      <c r="R349" s="144"/>
      <c r="S349" s="116"/>
      <c r="T349" s="63"/>
      <c r="U349" s="63"/>
      <c r="V349" s="63"/>
      <c r="W349" s="63"/>
      <c r="X349" s="63"/>
      <c r="Y349" s="63"/>
      <c r="Z349" s="63"/>
      <c r="AA349" s="116"/>
      <c r="AB349" s="63"/>
      <c r="AC349" s="63"/>
      <c r="AD349" s="63"/>
      <c r="AE349" s="63"/>
      <c r="AF349" s="63"/>
      <c r="AG349" s="63"/>
      <c r="AH349" s="63"/>
      <c r="AI349" s="63"/>
      <c r="AJ349" s="116"/>
      <c r="AK349" s="63"/>
      <c r="AL349" s="118"/>
      <c r="AM349" s="63"/>
      <c r="AN349" s="119"/>
      <c r="AO349" s="120"/>
      <c r="AP349" s="125"/>
    </row>
    <row r="350" spans="1:42" x14ac:dyDescent="0.2">
      <c r="A350" s="162"/>
      <c r="B350" s="47"/>
      <c r="C350" s="47"/>
      <c r="D350" s="47"/>
      <c r="E350" s="139"/>
      <c r="F350" s="49"/>
      <c r="G350" s="63"/>
      <c r="H350" s="87"/>
      <c r="I350" s="63"/>
      <c r="J350" s="63"/>
      <c r="K350" s="87"/>
      <c r="L350" s="63"/>
      <c r="M350" s="63"/>
      <c r="N350" s="87"/>
      <c r="O350" s="63"/>
      <c r="P350" s="73"/>
      <c r="Q350" s="144"/>
      <c r="R350" s="144"/>
      <c r="S350" s="116"/>
      <c r="T350" s="63"/>
      <c r="U350" s="63"/>
      <c r="V350" s="63"/>
      <c r="W350" s="63"/>
      <c r="X350" s="63"/>
      <c r="Y350" s="63"/>
      <c r="Z350" s="63"/>
      <c r="AA350" s="116"/>
      <c r="AB350" s="63"/>
      <c r="AC350" s="63"/>
      <c r="AD350" s="63"/>
      <c r="AE350" s="63"/>
      <c r="AF350" s="63"/>
      <c r="AG350" s="63"/>
      <c r="AH350" s="63"/>
      <c r="AI350" s="63"/>
      <c r="AJ350" s="116"/>
      <c r="AK350" s="63"/>
      <c r="AL350" s="118"/>
      <c r="AM350" s="63"/>
      <c r="AN350" s="119"/>
      <c r="AO350" s="120"/>
      <c r="AP350" s="125"/>
    </row>
    <row r="351" spans="1:42" x14ac:dyDescent="0.2">
      <c r="A351" s="162"/>
      <c r="B351" s="47"/>
      <c r="C351" s="47"/>
      <c r="D351" s="47"/>
      <c r="E351" s="139"/>
      <c r="F351" s="49"/>
      <c r="G351" s="63"/>
      <c r="H351" s="87"/>
      <c r="I351" s="63"/>
      <c r="J351" s="63"/>
      <c r="K351" s="87"/>
      <c r="L351" s="63"/>
      <c r="M351" s="63"/>
      <c r="N351" s="87"/>
      <c r="O351" s="63"/>
      <c r="P351" s="73"/>
      <c r="Q351" s="144"/>
      <c r="R351" s="144"/>
      <c r="S351" s="116"/>
      <c r="T351" s="63"/>
      <c r="U351" s="63"/>
      <c r="V351" s="63"/>
      <c r="W351" s="63"/>
      <c r="X351" s="63"/>
      <c r="Y351" s="63"/>
      <c r="Z351" s="63"/>
      <c r="AA351" s="116"/>
      <c r="AB351" s="63"/>
      <c r="AC351" s="63"/>
      <c r="AD351" s="63"/>
      <c r="AE351" s="63"/>
      <c r="AF351" s="63"/>
      <c r="AG351" s="63"/>
      <c r="AH351" s="63"/>
      <c r="AI351" s="63"/>
      <c r="AJ351" s="116"/>
      <c r="AK351" s="63"/>
      <c r="AL351" s="118"/>
      <c r="AM351" s="63"/>
      <c r="AN351" s="119"/>
      <c r="AO351" s="120"/>
      <c r="AP351" s="125"/>
    </row>
    <row r="352" spans="1:42" x14ac:dyDescent="0.2">
      <c r="A352" s="162"/>
      <c r="B352" s="47"/>
      <c r="C352" s="47"/>
      <c r="D352" s="47"/>
      <c r="E352" s="139"/>
      <c r="F352" s="49"/>
      <c r="G352" s="63"/>
      <c r="H352" s="87"/>
      <c r="I352" s="63"/>
      <c r="J352" s="63"/>
      <c r="K352" s="87"/>
      <c r="L352" s="63"/>
      <c r="M352" s="63"/>
      <c r="N352" s="87"/>
      <c r="O352" s="63"/>
      <c r="P352" s="73"/>
      <c r="Q352" s="144"/>
      <c r="R352" s="144"/>
      <c r="S352" s="116"/>
      <c r="T352" s="63"/>
      <c r="U352" s="63"/>
      <c r="V352" s="63"/>
      <c r="W352" s="63"/>
      <c r="X352" s="63"/>
      <c r="Y352" s="63"/>
      <c r="Z352" s="63"/>
      <c r="AA352" s="116"/>
      <c r="AB352" s="63"/>
      <c r="AC352" s="63"/>
      <c r="AD352" s="63"/>
      <c r="AE352" s="63"/>
      <c r="AF352" s="63"/>
      <c r="AG352" s="63"/>
      <c r="AH352" s="63"/>
      <c r="AI352" s="63"/>
      <c r="AJ352" s="116"/>
      <c r="AK352" s="63"/>
      <c r="AL352" s="118"/>
      <c r="AM352" s="63"/>
      <c r="AN352" s="119"/>
      <c r="AO352" s="120"/>
      <c r="AP352" s="125"/>
    </row>
    <row r="353" spans="1:42" x14ac:dyDescent="0.2">
      <c r="A353" s="162"/>
      <c r="B353" s="47"/>
      <c r="C353" s="47"/>
      <c r="D353" s="47"/>
      <c r="E353" s="139"/>
      <c r="F353" s="49"/>
      <c r="G353" s="63"/>
      <c r="H353" s="87"/>
      <c r="I353" s="63"/>
      <c r="J353" s="63"/>
      <c r="K353" s="87"/>
      <c r="L353" s="63"/>
      <c r="M353" s="63"/>
      <c r="N353" s="87"/>
      <c r="O353" s="63"/>
      <c r="P353" s="73"/>
      <c r="Q353" s="144"/>
      <c r="R353" s="144"/>
      <c r="S353" s="116"/>
      <c r="T353" s="63"/>
      <c r="U353" s="63"/>
      <c r="V353" s="63"/>
      <c r="W353" s="63"/>
      <c r="X353" s="63"/>
      <c r="Y353" s="63"/>
      <c r="Z353" s="63"/>
      <c r="AA353" s="116"/>
      <c r="AB353" s="63"/>
      <c r="AC353" s="63"/>
      <c r="AD353" s="63"/>
      <c r="AE353" s="63"/>
      <c r="AF353" s="63"/>
      <c r="AG353" s="63"/>
      <c r="AH353" s="63"/>
      <c r="AI353" s="63"/>
      <c r="AJ353" s="116"/>
      <c r="AK353" s="63"/>
      <c r="AL353" s="118"/>
      <c r="AM353" s="63"/>
      <c r="AN353" s="119"/>
      <c r="AO353" s="120"/>
      <c r="AP353" s="125"/>
    </row>
    <row r="354" spans="1:42" x14ac:dyDescent="0.2">
      <c r="A354" s="162"/>
      <c r="B354" s="47"/>
      <c r="C354" s="47"/>
      <c r="D354" s="47"/>
      <c r="E354" s="139"/>
      <c r="F354" s="49"/>
      <c r="G354" s="63"/>
      <c r="H354" s="87"/>
      <c r="I354" s="63"/>
      <c r="J354" s="63"/>
      <c r="K354" s="87"/>
      <c r="L354" s="63"/>
      <c r="M354" s="63"/>
      <c r="N354" s="87"/>
      <c r="O354" s="63"/>
      <c r="P354" s="73"/>
      <c r="Q354" s="144"/>
      <c r="R354" s="144"/>
      <c r="S354" s="116"/>
      <c r="T354" s="63"/>
      <c r="U354" s="63"/>
      <c r="V354" s="63"/>
      <c r="W354" s="63"/>
      <c r="X354" s="63"/>
      <c r="Y354" s="63"/>
      <c r="Z354" s="63"/>
      <c r="AA354" s="116"/>
      <c r="AB354" s="63"/>
      <c r="AC354" s="63"/>
      <c r="AD354" s="63"/>
      <c r="AE354" s="63"/>
      <c r="AF354" s="63"/>
      <c r="AG354" s="63"/>
      <c r="AH354" s="63"/>
      <c r="AI354" s="63"/>
      <c r="AJ354" s="116"/>
      <c r="AK354" s="63"/>
      <c r="AL354" s="118"/>
      <c r="AM354" s="63"/>
      <c r="AN354" s="119"/>
      <c r="AO354" s="120"/>
      <c r="AP354" s="125"/>
    </row>
    <row r="355" spans="1:42" x14ac:dyDescent="0.2">
      <c r="A355" s="162"/>
      <c r="B355" s="47"/>
      <c r="C355" s="47"/>
      <c r="D355" s="47"/>
      <c r="E355" s="139"/>
      <c r="F355" s="49"/>
      <c r="G355" s="63"/>
      <c r="H355" s="87"/>
      <c r="I355" s="63"/>
      <c r="J355" s="63"/>
      <c r="K355" s="87"/>
      <c r="L355" s="63"/>
      <c r="M355" s="63"/>
      <c r="N355" s="87"/>
      <c r="O355" s="63"/>
      <c r="P355" s="73"/>
      <c r="Q355" s="144"/>
      <c r="R355" s="144"/>
      <c r="S355" s="116"/>
      <c r="T355" s="63"/>
      <c r="U355" s="63"/>
      <c r="V355" s="63"/>
      <c r="W355" s="63"/>
      <c r="X355" s="63"/>
      <c r="Y355" s="63"/>
      <c r="Z355" s="63"/>
      <c r="AA355" s="116"/>
      <c r="AB355" s="63"/>
      <c r="AC355" s="63"/>
      <c r="AD355" s="63"/>
      <c r="AE355" s="63"/>
      <c r="AF355" s="63"/>
      <c r="AG355" s="63"/>
      <c r="AH355" s="63"/>
      <c r="AI355" s="63"/>
      <c r="AJ355" s="116"/>
      <c r="AK355" s="63"/>
      <c r="AL355" s="118"/>
      <c r="AM355" s="63"/>
      <c r="AN355" s="119"/>
      <c r="AO355" s="120"/>
      <c r="AP355" s="125"/>
    </row>
    <row r="356" spans="1:42" x14ac:dyDescent="0.2">
      <c r="A356" s="162"/>
      <c r="B356" s="47"/>
      <c r="C356" s="47"/>
      <c r="D356" s="47"/>
      <c r="E356" s="139"/>
      <c r="F356" s="49"/>
      <c r="G356" s="63"/>
      <c r="H356" s="87"/>
      <c r="I356" s="63"/>
      <c r="J356" s="63"/>
      <c r="K356" s="87"/>
      <c r="L356" s="63"/>
      <c r="M356" s="63"/>
      <c r="N356" s="87"/>
      <c r="O356" s="63"/>
      <c r="P356" s="73"/>
      <c r="Q356" s="144"/>
      <c r="R356" s="144"/>
      <c r="S356" s="116"/>
      <c r="T356" s="63"/>
      <c r="U356" s="63"/>
      <c r="V356" s="63"/>
      <c r="W356" s="63"/>
      <c r="X356" s="63"/>
      <c r="Y356" s="63"/>
      <c r="Z356" s="63"/>
      <c r="AA356" s="116"/>
      <c r="AB356" s="63"/>
      <c r="AC356" s="63"/>
      <c r="AD356" s="63"/>
      <c r="AE356" s="63"/>
      <c r="AF356" s="63"/>
      <c r="AG356" s="63"/>
      <c r="AH356" s="63"/>
      <c r="AI356" s="63"/>
      <c r="AJ356" s="116"/>
      <c r="AK356" s="63"/>
      <c r="AL356" s="118"/>
      <c r="AM356" s="63"/>
      <c r="AN356" s="119"/>
      <c r="AO356" s="120"/>
      <c r="AP356" s="125"/>
    </row>
    <row r="357" spans="1:42" x14ac:dyDescent="0.2">
      <c r="A357" s="162"/>
      <c r="B357" s="47"/>
      <c r="C357" s="47"/>
      <c r="D357" s="47"/>
      <c r="E357" s="139"/>
      <c r="F357" s="49"/>
      <c r="G357" s="63"/>
      <c r="H357" s="87"/>
      <c r="I357" s="63"/>
      <c r="J357" s="63"/>
      <c r="K357" s="87"/>
      <c r="L357" s="63"/>
      <c r="M357" s="63"/>
      <c r="N357" s="87"/>
      <c r="O357" s="63"/>
      <c r="P357" s="73"/>
      <c r="Q357" s="144"/>
      <c r="R357" s="144"/>
      <c r="S357" s="116"/>
      <c r="T357" s="63"/>
      <c r="U357" s="63"/>
      <c r="V357" s="63"/>
      <c r="W357" s="63"/>
      <c r="X357" s="63"/>
      <c r="Y357" s="63"/>
      <c r="Z357" s="63"/>
      <c r="AA357" s="116"/>
      <c r="AB357" s="63"/>
      <c r="AC357" s="63"/>
      <c r="AD357" s="63"/>
      <c r="AE357" s="63"/>
      <c r="AF357" s="63"/>
      <c r="AG357" s="63"/>
      <c r="AH357" s="63"/>
      <c r="AI357" s="63"/>
      <c r="AJ357" s="116"/>
      <c r="AK357" s="63"/>
      <c r="AL357" s="118"/>
      <c r="AM357" s="63"/>
      <c r="AN357" s="119"/>
      <c r="AO357" s="120"/>
      <c r="AP357" s="125"/>
    </row>
    <row r="358" spans="1:42" x14ac:dyDescent="0.2">
      <c r="A358" s="162"/>
      <c r="B358" s="47"/>
      <c r="C358" s="47"/>
      <c r="D358" s="47"/>
      <c r="E358" s="139"/>
      <c r="F358" s="49"/>
      <c r="G358" s="63"/>
      <c r="H358" s="87"/>
      <c r="I358" s="63"/>
      <c r="J358" s="63"/>
      <c r="K358" s="87"/>
      <c r="L358" s="63"/>
      <c r="M358" s="63"/>
      <c r="N358" s="87"/>
      <c r="O358" s="63"/>
      <c r="P358" s="73"/>
      <c r="Q358" s="144"/>
      <c r="R358" s="144"/>
      <c r="S358" s="116"/>
      <c r="T358" s="63"/>
      <c r="U358" s="63"/>
      <c r="V358" s="63"/>
      <c r="W358" s="63"/>
      <c r="X358" s="63"/>
      <c r="Y358" s="63"/>
      <c r="Z358" s="63"/>
      <c r="AA358" s="116"/>
      <c r="AB358" s="63"/>
      <c r="AC358" s="63"/>
      <c r="AD358" s="63"/>
      <c r="AE358" s="63"/>
      <c r="AF358" s="63"/>
      <c r="AG358" s="63"/>
      <c r="AH358" s="63"/>
      <c r="AI358" s="63"/>
      <c r="AJ358" s="116"/>
      <c r="AK358" s="63"/>
      <c r="AL358" s="118"/>
      <c r="AM358" s="63"/>
      <c r="AN358" s="119"/>
      <c r="AO358" s="120"/>
      <c r="AP358" s="125"/>
    </row>
    <row r="359" spans="1:42" x14ac:dyDescent="0.2">
      <c r="A359" s="162"/>
      <c r="B359" s="47"/>
      <c r="C359" s="47"/>
      <c r="D359" s="47"/>
      <c r="E359" s="139"/>
      <c r="F359" s="49"/>
      <c r="G359" s="63"/>
      <c r="H359" s="87"/>
      <c r="I359" s="63"/>
      <c r="J359" s="63"/>
      <c r="K359" s="87"/>
      <c r="L359" s="63"/>
      <c r="M359" s="63"/>
      <c r="N359" s="87"/>
      <c r="O359" s="63"/>
      <c r="P359" s="73"/>
      <c r="Q359" s="144"/>
      <c r="R359" s="144"/>
      <c r="S359" s="116"/>
      <c r="T359" s="63"/>
      <c r="U359" s="63"/>
      <c r="V359" s="63"/>
      <c r="W359" s="63"/>
      <c r="X359" s="63"/>
      <c r="Y359" s="63"/>
      <c r="Z359" s="63"/>
      <c r="AA359" s="116"/>
      <c r="AB359" s="63"/>
      <c r="AC359" s="63"/>
      <c r="AD359" s="63"/>
      <c r="AE359" s="63"/>
      <c r="AF359" s="63"/>
      <c r="AG359" s="63"/>
      <c r="AH359" s="63"/>
      <c r="AI359" s="63"/>
      <c r="AJ359" s="116"/>
      <c r="AK359" s="63"/>
      <c r="AL359" s="118"/>
      <c r="AM359" s="63"/>
      <c r="AN359" s="119"/>
      <c r="AO359" s="120"/>
      <c r="AP359" s="125"/>
    </row>
    <row r="360" spans="1:42" x14ac:dyDescent="0.2">
      <c r="A360" s="162"/>
      <c r="B360" s="47"/>
      <c r="C360" s="47"/>
      <c r="D360" s="47"/>
      <c r="E360" s="139"/>
      <c r="F360" s="49"/>
      <c r="G360" s="63"/>
      <c r="H360" s="87"/>
      <c r="I360" s="63"/>
      <c r="J360" s="63"/>
      <c r="K360" s="87"/>
      <c r="L360" s="63"/>
      <c r="M360" s="63"/>
      <c r="N360" s="87"/>
      <c r="O360" s="63"/>
      <c r="P360" s="73"/>
      <c r="Q360" s="144"/>
      <c r="R360" s="144"/>
      <c r="S360" s="116"/>
      <c r="T360" s="63"/>
      <c r="U360" s="63"/>
      <c r="V360" s="63"/>
      <c r="W360" s="63"/>
      <c r="X360" s="63"/>
      <c r="Y360" s="63"/>
      <c r="Z360" s="63"/>
      <c r="AA360" s="116"/>
      <c r="AB360" s="63"/>
      <c r="AC360" s="63"/>
      <c r="AD360" s="63"/>
      <c r="AE360" s="63"/>
      <c r="AF360" s="63"/>
      <c r="AG360" s="63"/>
      <c r="AH360" s="63"/>
      <c r="AI360" s="63"/>
      <c r="AJ360" s="116"/>
      <c r="AK360" s="63"/>
      <c r="AL360" s="118"/>
      <c r="AM360" s="63"/>
      <c r="AN360" s="119"/>
      <c r="AO360" s="120"/>
      <c r="AP360" s="125"/>
    </row>
    <row r="361" spans="1:42" x14ac:dyDescent="0.2">
      <c r="A361" s="162"/>
      <c r="B361" s="47"/>
      <c r="C361" s="47"/>
      <c r="D361" s="47"/>
      <c r="E361" s="139"/>
      <c r="F361" s="49"/>
      <c r="G361" s="63"/>
      <c r="H361" s="87"/>
      <c r="I361" s="63"/>
      <c r="J361" s="63"/>
      <c r="K361" s="87"/>
      <c r="L361" s="63"/>
      <c r="M361" s="63"/>
      <c r="N361" s="87"/>
      <c r="O361" s="63"/>
      <c r="P361" s="73"/>
      <c r="Q361" s="144"/>
      <c r="R361" s="144"/>
      <c r="S361" s="116"/>
      <c r="T361" s="63"/>
      <c r="U361" s="63"/>
      <c r="V361" s="63"/>
      <c r="W361" s="63"/>
      <c r="X361" s="63"/>
      <c r="Y361" s="63"/>
      <c r="Z361" s="63"/>
      <c r="AA361" s="116"/>
      <c r="AB361" s="63"/>
      <c r="AC361" s="63"/>
      <c r="AD361" s="63"/>
      <c r="AE361" s="63"/>
      <c r="AF361" s="63"/>
      <c r="AG361" s="63"/>
      <c r="AH361" s="63"/>
      <c r="AI361" s="63"/>
      <c r="AJ361" s="116"/>
      <c r="AK361" s="63"/>
      <c r="AL361" s="118"/>
      <c r="AM361" s="63"/>
      <c r="AN361" s="119"/>
      <c r="AO361" s="120"/>
      <c r="AP361" s="125"/>
    </row>
    <row r="362" spans="1:42" x14ac:dyDescent="0.2">
      <c r="A362" s="162"/>
      <c r="B362" s="47"/>
      <c r="C362" s="47"/>
      <c r="D362" s="47"/>
      <c r="E362" s="139"/>
      <c r="F362" s="49"/>
      <c r="G362" s="63"/>
      <c r="H362" s="87"/>
      <c r="I362" s="63"/>
      <c r="J362" s="63"/>
      <c r="K362" s="87"/>
      <c r="L362" s="63"/>
      <c r="M362" s="63"/>
      <c r="N362" s="87"/>
      <c r="O362" s="63"/>
      <c r="P362" s="73"/>
      <c r="Q362" s="144"/>
      <c r="R362" s="144"/>
      <c r="S362" s="116"/>
      <c r="T362" s="63"/>
      <c r="U362" s="63"/>
      <c r="V362" s="63"/>
      <c r="W362" s="63"/>
      <c r="X362" s="63"/>
      <c r="Y362" s="63"/>
      <c r="Z362" s="63"/>
      <c r="AA362" s="116"/>
      <c r="AB362" s="63"/>
      <c r="AC362" s="63"/>
      <c r="AD362" s="63"/>
      <c r="AE362" s="63"/>
      <c r="AF362" s="63"/>
      <c r="AG362" s="63"/>
      <c r="AH362" s="63"/>
      <c r="AI362" s="63"/>
      <c r="AJ362" s="116"/>
      <c r="AK362" s="63"/>
      <c r="AL362" s="118"/>
      <c r="AM362" s="63"/>
      <c r="AN362" s="119"/>
      <c r="AO362" s="120"/>
      <c r="AP362" s="125"/>
    </row>
    <row r="363" spans="1:42" x14ac:dyDescent="0.2">
      <c r="A363" s="162"/>
      <c r="B363" s="47"/>
      <c r="C363" s="47"/>
      <c r="D363" s="47"/>
      <c r="E363" s="139"/>
      <c r="F363" s="49"/>
      <c r="G363" s="63"/>
      <c r="H363" s="87"/>
      <c r="I363" s="63"/>
      <c r="J363" s="63"/>
      <c r="K363" s="87"/>
      <c r="L363" s="63"/>
      <c r="M363" s="63"/>
      <c r="N363" s="87"/>
      <c r="O363" s="63"/>
      <c r="P363" s="73"/>
      <c r="Q363" s="144"/>
      <c r="R363" s="144"/>
      <c r="S363" s="116"/>
      <c r="T363" s="63"/>
      <c r="U363" s="63"/>
      <c r="V363" s="63"/>
      <c r="W363" s="63"/>
      <c r="X363" s="63"/>
      <c r="Y363" s="63"/>
      <c r="Z363" s="63"/>
      <c r="AA363" s="116"/>
      <c r="AB363" s="63"/>
      <c r="AC363" s="63"/>
      <c r="AD363" s="63"/>
      <c r="AE363" s="63"/>
      <c r="AF363" s="63"/>
      <c r="AG363" s="63"/>
      <c r="AH363" s="63"/>
      <c r="AI363" s="63"/>
      <c r="AJ363" s="116"/>
      <c r="AK363" s="63"/>
      <c r="AL363" s="118"/>
      <c r="AM363" s="63"/>
      <c r="AN363" s="119"/>
      <c r="AO363" s="120"/>
      <c r="AP363" s="125"/>
    </row>
    <row r="364" spans="1:42" x14ac:dyDescent="0.2">
      <c r="A364" s="162"/>
      <c r="B364" s="47"/>
      <c r="C364" s="47"/>
      <c r="D364" s="47"/>
      <c r="E364" s="139"/>
      <c r="F364" s="49"/>
      <c r="G364" s="63"/>
      <c r="H364" s="87"/>
      <c r="I364" s="63"/>
      <c r="J364" s="63"/>
      <c r="K364" s="87"/>
      <c r="L364" s="63"/>
      <c r="M364" s="63"/>
      <c r="N364" s="87"/>
      <c r="O364" s="63"/>
      <c r="P364" s="73"/>
      <c r="Q364" s="144"/>
      <c r="R364" s="144"/>
      <c r="S364" s="116"/>
      <c r="T364" s="63"/>
      <c r="U364" s="63"/>
      <c r="V364" s="63"/>
      <c r="W364" s="63"/>
      <c r="X364" s="63"/>
      <c r="Y364" s="63"/>
      <c r="Z364" s="63"/>
      <c r="AA364" s="116"/>
      <c r="AB364" s="63"/>
      <c r="AC364" s="63"/>
      <c r="AD364" s="63"/>
      <c r="AE364" s="63"/>
      <c r="AF364" s="63"/>
      <c r="AG364" s="63"/>
      <c r="AH364" s="63"/>
      <c r="AI364" s="63"/>
      <c r="AJ364" s="116"/>
      <c r="AK364" s="63"/>
      <c r="AL364" s="118"/>
      <c r="AM364" s="63"/>
      <c r="AN364" s="119"/>
      <c r="AO364" s="120"/>
      <c r="AP364" s="125"/>
    </row>
    <row r="365" spans="1:42" x14ac:dyDescent="0.2">
      <c r="A365" s="162"/>
      <c r="B365" s="47"/>
      <c r="C365" s="47"/>
      <c r="D365" s="47"/>
      <c r="E365" s="139"/>
      <c r="F365" s="49"/>
      <c r="G365" s="63"/>
      <c r="H365" s="87"/>
      <c r="I365" s="63"/>
      <c r="J365" s="63"/>
      <c r="K365" s="87"/>
      <c r="L365" s="63"/>
      <c r="M365" s="63"/>
      <c r="N365" s="87"/>
      <c r="O365" s="63"/>
      <c r="P365" s="73"/>
      <c r="Q365" s="144"/>
      <c r="R365" s="144"/>
      <c r="S365" s="116"/>
      <c r="T365" s="63"/>
      <c r="U365" s="63"/>
      <c r="V365" s="63"/>
      <c r="W365" s="63"/>
      <c r="X365" s="63"/>
      <c r="Y365" s="63"/>
      <c r="Z365" s="63"/>
      <c r="AA365" s="116"/>
      <c r="AB365" s="63"/>
      <c r="AC365" s="63"/>
      <c r="AD365" s="63"/>
      <c r="AE365" s="63"/>
      <c r="AF365" s="63"/>
      <c r="AG365" s="63"/>
      <c r="AH365" s="63"/>
      <c r="AI365" s="63"/>
      <c r="AJ365" s="116"/>
      <c r="AK365" s="63"/>
      <c r="AL365" s="118"/>
      <c r="AM365" s="63"/>
      <c r="AN365" s="119"/>
      <c r="AO365" s="120"/>
      <c r="AP365" s="125"/>
    </row>
    <row r="366" spans="1:42" x14ac:dyDescent="0.2">
      <c r="A366" s="162"/>
      <c r="B366" s="47"/>
      <c r="C366" s="47"/>
      <c r="D366" s="47"/>
      <c r="E366" s="139"/>
      <c r="F366" s="49"/>
      <c r="G366" s="63"/>
      <c r="H366" s="87"/>
      <c r="I366" s="63"/>
      <c r="J366" s="63"/>
      <c r="K366" s="87"/>
      <c r="L366" s="63"/>
      <c r="M366" s="63"/>
      <c r="N366" s="87"/>
      <c r="O366" s="63"/>
      <c r="P366" s="73"/>
      <c r="Q366" s="144"/>
      <c r="R366" s="144"/>
      <c r="S366" s="116"/>
      <c r="T366" s="63"/>
      <c r="U366" s="63"/>
      <c r="V366" s="63"/>
      <c r="W366" s="63"/>
      <c r="X366" s="63"/>
      <c r="Y366" s="63"/>
      <c r="Z366" s="63"/>
      <c r="AA366" s="116"/>
      <c r="AB366" s="63"/>
      <c r="AC366" s="63"/>
      <c r="AD366" s="63"/>
      <c r="AE366" s="63"/>
      <c r="AF366" s="63"/>
      <c r="AG366" s="63"/>
      <c r="AH366" s="63"/>
      <c r="AI366" s="63"/>
      <c r="AJ366" s="116"/>
      <c r="AK366" s="63"/>
      <c r="AL366" s="118"/>
      <c r="AM366" s="63"/>
      <c r="AN366" s="119"/>
      <c r="AO366" s="120"/>
      <c r="AP366" s="125"/>
    </row>
    <row r="367" spans="1:42" x14ac:dyDescent="0.2">
      <c r="A367" s="162"/>
      <c r="B367" s="47"/>
      <c r="C367" s="47"/>
      <c r="D367" s="47"/>
      <c r="E367" s="139"/>
      <c r="F367" s="49"/>
      <c r="G367" s="63"/>
      <c r="H367" s="87"/>
      <c r="I367" s="63"/>
      <c r="J367" s="63"/>
      <c r="K367" s="87"/>
      <c r="L367" s="63"/>
      <c r="M367" s="63"/>
      <c r="N367" s="87"/>
      <c r="O367" s="63"/>
      <c r="P367" s="73"/>
      <c r="Q367" s="144"/>
      <c r="R367" s="144"/>
      <c r="S367" s="116"/>
      <c r="T367" s="63"/>
      <c r="U367" s="63"/>
      <c r="V367" s="63"/>
      <c r="W367" s="63"/>
      <c r="X367" s="63"/>
      <c r="Y367" s="63"/>
      <c r="Z367" s="63"/>
      <c r="AA367" s="116"/>
      <c r="AB367" s="63"/>
      <c r="AC367" s="63"/>
      <c r="AD367" s="63"/>
      <c r="AE367" s="63"/>
      <c r="AF367" s="63"/>
      <c r="AG367" s="63"/>
      <c r="AH367" s="63"/>
      <c r="AI367" s="63"/>
      <c r="AJ367" s="116"/>
      <c r="AK367" s="63"/>
      <c r="AL367" s="118"/>
      <c r="AM367" s="63"/>
      <c r="AN367" s="119"/>
      <c r="AO367" s="120"/>
      <c r="AP367" s="125"/>
    </row>
    <row r="368" spans="1:42" x14ac:dyDescent="0.2">
      <c r="A368" s="162"/>
      <c r="B368" s="47"/>
      <c r="C368" s="47"/>
      <c r="D368" s="47"/>
      <c r="E368" s="139"/>
      <c r="F368" s="49"/>
      <c r="G368" s="63"/>
      <c r="H368" s="87"/>
      <c r="I368" s="63"/>
      <c r="J368" s="63"/>
      <c r="K368" s="87"/>
      <c r="L368" s="63"/>
      <c r="M368" s="63"/>
      <c r="N368" s="87"/>
      <c r="O368" s="63"/>
      <c r="P368" s="73"/>
      <c r="Q368" s="144"/>
      <c r="R368" s="144"/>
      <c r="S368" s="116"/>
      <c r="T368" s="63"/>
      <c r="U368" s="63"/>
      <c r="V368" s="63"/>
      <c r="W368" s="63"/>
      <c r="X368" s="63"/>
      <c r="Y368" s="63"/>
      <c r="Z368" s="63"/>
      <c r="AA368" s="116"/>
      <c r="AB368" s="63"/>
      <c r="AC368" s="63"/>
      <c r="AD368" s="63"/>
      <c r="AE368" s="63"/>
      <c r="AF368" s="63"/>
      <c r="AG368" s="63"/>
      <c r="AH368" s="63"/>
      <c r="AI368" s="63"/>
      <c r="AJ368" s="116"/>
      <c r="AK368" s="63"/>
      <c r="AL368" s="118"/>
      <c r="AM368" s="63"/>
      <c r="AN368" s="119"/>
      <c r="AO368" s="120"/>
      <c r="AP368" s="125"/>
    </row>
    <row r="369" spans="1:42" x14ac:dyDescent="0.2">
      <c r="A369" s="162"/>
      <c r="B369" s="47"/>
      <c r="C369" s="47"/>
      <c r="D369" s="47"/>
      <c r="E369" s="139"/>
      <c r="F369" s="49"/>
      <c r="G369" s="63"/>
      <c r="H369" s="87"/>
      <c r="I369" s="63"/>
      <c r="J369" s="63"/>
      <c r="K369" s="87"/>
      <c r="L369" s="63"/>
      <c r="M369" s="63"/>
      <c r="N369" s="87"/>
      <c r="O369" s="63"/>
      <c r="P369" s="73"/>
      <c r="Q369" s="144"/>
      <c r="R369" s="144"/>
      <c r="S369" s="116"/>
      <c r="T369" s="63"/>
      <c r="U369" s="63"/>
      <c r="V369" s="63"/>
      <c r="W369" s="63"/>
      <c r="X369" s="63"/>
      <c r="Y369" s="63"/>
      <c r="Z369" s="63"/>
      <c r="AA369" s="116"/>
      <c r="AB369" s="63"/>
      <c r="AC369" s="63"/>
      <c r="AD369" s="63"/>
      <c r="AE369" s="63"/>
      <c r="AF369" s="63"/>
      <c r="AG369" s="63"/>
      <c r="AH369" s="63"/>
      <c r="AI369" s="63"/>
      <c r="AJ369" s="116"/>
      <c r="AK369" s="63"/>
      <c r="AL369" s="118"/>
      <c r="AM369" s="63"/>
      <c r="AN369" s="119"/>
      <c r="AO369" s="120"/>
      <c r="AP369" s="125"/>
    </row>
    <row r="370" spans="1:42" x14ac:dyDescent="0.2">
      <c r="A370" s="162"/>
      <c r="B370" s="47"/>
      <c r="C370" s="47"/>
      <c r="D370" s="47"/>
      <c r="E370" s="139"/>
      <c r="F370" s="49"/>
      <c r="G370" s="63"/>
      <c r="H370" s="87"/>
      <c r="I370" s="63"/>
      <c r="J370" s="63"/>
      <c r="K370" s="87"/>
      <c r="L370" s="63"/>
      <c r="M370" s="63"/>
      <c r="N370" s="87"/>
      <c r="O370" s="63"/>
      <c r="P370" s="73"/>
      <c r="Q370" s="144"/>
      <c r="R370" s="144"/>
      <c r="S370" s="116"/>
      <c r="T370" s="63"/>
      <c r="U370" s="63"/>
      <c r="V370" s="63"/>
      <c r="W370" s="63"/>
      <c r="X370" s="63"/>
      <c r="Y370" s="63"/>
      <c r="Z370" s="63"/>
      <c r="AA370" s="116"/>
      <c r="AB370" s="63"/>
      <c r="AC370" s="63"/>
      <c r="AD370" s="63"/>
      <c r="AE370" s="63"/>
      <c r="AF370" s="63"/>
      <c r="AG370" s="63"/>
      <c r="AH370" s="63"/>
      <c r="AI370" s="63"/>
      <c r="AJ370" s="116"/>
      <c r="AK370" s="63"/>
      <c r="AL370" s="118"/>
      <c r="AM370" s="63"/>
      <c r="AN370" s="119"/>
      <c r="AO370" s="120"/>
      <c r="AP370" s="125"/>
    </row>
    <row r="371" spans="1:42" x14ac:dyDescent="0.2">
      <c r="A371" s="162"/>
      <c r="B371" s="47"/>
      <c r="C371" s="47"/>
      <c r="D371" s="47"/>
      <c r="E371" s="139"/>
      <c r="F371" s="49"/>
      <c r="G371" s="63"/>
      <c r="H371" s="87"/>
      <c r="I371" s="63"/>
      <c r="J371" s="63"/>
      <c r="K371" s="87"/>
      <c r="L371" s="63"/>
      <c r="M371" s="63"/>
      <c r="N371" s="87"/>
      <c r="O371" s="63"/>
      <c r="P371" s="73"/>
      <c r="Q371" s="144"/>
      <c r="R371" s="144"/>
      <c r="S371" s="116"/>
      <c r="T371" s="63"/>
      <c r="U371" s="63"/>
      <c r="V371" s="63"/>
      <c r="W371" s="63"/>
      <c r="X371" s="63"/>
      <c r="Y371" s="63"/>
      <c r="Z371" s="63"/>
      <c r="AA371" s="116"/>
      <c r="AB371" s="63"/>
      <c r="AC371" s="63"/>
      <c r="AD371" s="63"/>
      <c r="AE371" s="63"/>
      <c r="AF371" s="63"/>
      <c r="AG371" s="63"/>
      <c r="AH371" s="63"/>
      <c r="AI371" s="63"/>
      <c r="AJ371" s="116"/>
      <c r="AK371" s="63"/>
      <c r="AL371" s="118"/>
      <c r="AM371" s="63"/>
      <c r="AN371" s="119"/>
      <c r="AO371" s="120"/>
      <c r="AP371" s="125"/>
    </row>
    <row r="372" spans="1:42" x14ac:dyDescent="0.2">
      <c r="A372" s="162"/>
      <c r="B372" s="47"/>
      <c r="C372" s="47"/>
      <c r="D372" s="47"/>
      <c r="E372" s="139"/>
      <c r="F372" s="49"/>
      <c r="G372" s="63"/>
      <c r="H372" s="87"/>
      <c r="I372" s="63"/>
      <c r="J372" s="63"/>
      <c r="K372" s="87"/>
      <c r="L372" s="63"/>
      <c r="M372" s="63"/>
      <c r="N372" s="87"/>
      <c r="O372" s="63"/>
      <c r="P372" s="73"/>
      <c r="Q372" s="144"/>
      <c r="R372" s="144"/>
      <c r="S372" s="116"/>
      <c r="T372" s="63"/>
      <c r="U372" s="63"/>
      <c r="V372" s="63"/>
      <c r="W372" s="63"/>
      <c r="X372" s="63"/>
      <c r="Y372" s="63"/>
      <c r="Z372" s="63"/>
      <c r="AA372" s="116"/>
      <c r="AB372" s="63"/>
      <c r="AC372" s="63"/>
      <c r="AD372" s="63"/>
      <c r="AE372" s="63"/>
      <c r="AF372" s="63"/>
      <c r="AG372" s="63"/>
      <c r="AH372" s="63"/>
      <c r="AI372" s="63"/>
      <c r="AJ372" s="116"/>
      <c r="AK372" s="63"/>
      <c r="AL372" s="118"/>
      <c r="AM372" s="63"/>
      <c r="AN372" s="119"/>
      <c r="AO372" s="120"/>
      <c r="AP372" s="125"/>
    </row>
    <row r="373" spans="1:42" x14ac:dyDescent="0.2">
      <c r="A373" s="162"/>
      <c r="B373" s="47"/>
      <c r="C373" s="47"/>
      <c r="D373" s="47"/>
      <c r="E373" s="139"/>
      <c r="F373" s="49"/>
      <c r="G373" s="63"/>
      <c r="H373" s="87"/>
      <c r="I373" s="63"/>
      <c r="J373" s="63"/>
      <c r="K373" s="87"/>
      <c r="L373" s="63"/>
      <c r="M373" s="63"/>
      <c r="N373" s="87"/>
      <c r="O373" s="63"/>
      <c r="P373" s="73"/>
      <c r="Q373" s="144"/>
      <c r="R373" s="144"/>
      <c r="S373" s="116"/>
      <c r="T373" s="63"/>
      <c r="U373" s="63"/>
      <c r="V373" s="63"/>
      <c r="W373" s="63"/>
      <c r="X373" s="63"/>
      <c r="Y373" s="63"/>
      <c r="Z373" s="63"/>
      <c r="AA373" s="116"/>
      <c r="AB373" s="63"/>
      <c r="AC373" s="63"/>
      <c r="AD373" s="63"/>
      <c r="AE373" s="63"/>
      <c r="AF373" s="63"/>
      <c r="AG373" s="63"/>
      <c r="AH373" s="63"/>
      <c r="AI373" s="63"/>
      <c r="AJ373" s="116"/>
      <c r="AK373" s="63"/>
      <c r="AL373" s="118"/>
      <c r="AM373" s="63"/>
      <c r="AN373" s="119"/>
      <c r="AO373" s="120"/>
      <c r="AP373" s="125"/>
    </row>
    <row r="374" spans="1:42" x14ac:dyDescent="0.2">
      <c r="A374" s="162"/>
      <c r="B374" s="47"/>
      <c r="C374" s="47"/>
      <c r="D374" s="47"/>
      <c r="E374" s="139"/>
      <c r="F374" s="49"/>
      <c r="G374" s="63"/>
      <c r="H374" s="87"/>
      <c r="I374" s="63"/>
      <c r="J374" s="63"/>
      <c r="K374" s="87"/>
      <c r="L374" s="63"/>
      <c r="M374" s="63"/>
      <c r="N374" s="87"/>
      <c r="O374" s="63"/>
      <c r="P374" s="73"/>
      <c r="Q374" s="144"/>
      <c r="R374" s="144"/>
      <c r="S374" s="116"/>
      <c r="T374" s="63"/>
      <c r="U374" s="63"/>
      <c r="V374" s="63"/>
      <c r="W374" s="63"/>
      <c r="X374" s="63"/>
      <c r="Y374" s="63"/>
      <c r="Z374" s="63"/>
      <c r="AA374" s="116"/>
      <c r="AB374" s="63"/>
      <c r="AC374" s="63"/>
      <c r="AD374" s="63"/>
      <c r="AE374" s="63"/>
      <c r="AF374" s="63"/>
      <c r="AG374" s="63"/>
      <c r="AH374" s="63"/>
      <c r="AI374" s="63"/>
      <c r="AJ374" s="116"/>
      <c r="AK374" s="63"/>
      <c r="AL374" s="118"/>
      <c r="AM374" s="63"/>
      <c r="AN374" s="119"/>
      <c r="AO374" s="120"/>
      <c r="AP374" s="125"/>
    </row>
    <row r="375" spans="1:42" x14ac:dyDescent="0.2">
      <c r="A375" s="162"/>
      <c r="B375" s="47"/>
      <c r="C375" s="47"/>
      <c r="D375" s="47"/>
      <c r="E375" s="139"/>
      <c r="F375" s="49"/>
      <c r="G375" s="63"/>
      <c r="H375" s="87"/>
      <c r="I375" s="63"/>
      <c r="J375" s="63"/>
      <c r="K375" s="87"/>
      <c r="L375" s="63"/>
      <c r="M375" s="63"/>
      <c r="N375" s="87"/>
      <c r="O375" s="63"/>
      <c r="P375" s="73"/>
      <c r="Q375" s="144"/>
      <c r="R375" s="144"/>
      <c r="S375" s="116"/>
      <c r="T375" s="63"/>
      <c r="U375" s="63"/>
      <c r="V375" s="63"/>
      <c r="W375" s="63"/>
      <c r="X375" s="63"/>
      <c r="Y375" s="63"/>
      <c r="Z375" s="63"/>
      <c r="AA375" s="116"/>
      <c r="AB375" s="63"/>
      <c r="AC375" s="63"/>
      <c r="AD375" s="63"/>
      <c r="AE375" s="63"/>
      <c r="AF375" s="63"/>
      <c r="AG375" s="63"/>
      <c r="AH375" s="63"/>
      <c r="AI375" s="63"/>
      <c r="AJ375" s="116"/>
      <c r="AK375" s="63"/>
      <c r="AL375" s="118"/>
      <c r="AM375" s="63"/>
      <c r="AN375" s="119"/>
      <c r="AO375" s="120"/>
      <c r="AP375" s="125"/>
    </row>
    <row r="376" spans="1:42" x14ac:dyDescent="0.2">
      <c r="A376" s="162"/>
      <c r="B376" s="47"/>
      <c r="C376" s="47"/>
      <c r="D376" s="47"/>
      <c r="E376" s="139"/>
      <c r="F376" s="49"/>
      <c r="G376" s="63"/>
      <c r="H376" s="87"/>
      <c r="I376" s="63"/>
      <c r="J376" s="63"/>
      <c r="K376" s="87"/>
      <c r="L376" s="63"/>
      <c r="M376" s="63"/>
      <c r="N376" s="87"/>
      <c r="O376" s="63"/>
      <c r="P376" s="73"/>
      <c r="Q376" s="144"/>
      <c r="R376" s="144"/>
      <c r="S376" s="116"/>
      <c r="T376" s="63"/>
      <c r="U376" s="63"/>
      <c r="V376" s="63"/>
      <c r="W376" s="63"/>
      <c r="X376" s="63"/>
      <c r="Y376" s="63"/>
      <c r="Z376" s="63"/>
      <c r="AA376" s="116"/>
      <c r="AB376" s="63"/>
      <c r="AC376" s="63"/>
      <c r="AD376" s="63"/>
      <c r="AE376" s="63"/>
      <c r="AF376" s="63"/>
      <c r="AG376" s="63"/>
      <c r="AH376" s="63"/>
      <c r="AI376" s="63"/>
      <c r="AJ376" s="116"/>
      <c r="AK376" s="63"/>
      <c r="AL376" s="118"/>
      <c r="AM376" s="63"/>
      <c r="AN376" s="119"/>
      <c r="AO376" s="120"/>
      <c r="AP376" s="125"/>
    </row>
    <row r="377" spans="1:42" x14ac:dyDescent="0.2">
      <c r="A377" s="162"/>
      <c r="B377" s="47"/>
      <c r="C377" s="47"/>
      <c r="D377" s="47"/>
      <c r="E377" s="139"/>
      <c r="F377" s="49"/>
      <c r="G377" s="63"/>
      <c r="H377" s="87"/>
      <c r="I377" s="63"/>
      <c r="J377" s="63"/>
      <c r="K377" s="87"/>
      <c r="L377" s="63"/>
      <c r="M377" s="63"/>
      <c r="N377" s="87"/>
      <c r="O377" s="63"/>
      <c r="P377" s="73"/>
      <c r="Q377" s="144"/>
      <c r="R377" s="144"/>
      <c r="S377" s="116"/>
      <c r="T377" s="63"/>
      <c r="U377" s="63"/>
      <c r="V377" s="63"/>
      <c r="W377" s="63"/>
      <c r="X377" s="63"/>
      <c r="Y377" s="63"/>
      <c r="Z377" s="63"/>
      <c r="AA377" s="116"/>
      <c r="AB377" s="63"/>
      <c r="AC377" s="63"/>
      <c r="AD377" s="63"/>
      <c r="AE377" s="63"/>
      <c r="AF377" s="63"/>
      <c r="AG377" s="63"/>
      <c r="AH377" s="63"/>
      <c r="AI377" s="63"/>
      <c r="AJ377" s="116"/>
      <c r="AK377" s="63"/>
      <c r="AL377" s="118"/>
      <c r="AM377" s="63"/>
      <c r="AN377" s="119"/>
      <c r="AO377" s="120"/>
      <c r="AP377" s="125"/>
    </row>
    <row r="378" spans="1:42" x14ac:dyDescent="0.2">
      <c r="A378" s="162"/>
      <c r="B378" s="47"/>
      <c r="C378" s="47"/>
      <c r="D378" s="47"/>
      <c r="E378" s="139"/>
      <c r="F378" s="49"/>
      <c r="G378" s="63"/>
      <c r="H378" s="87"/>
      <c r="I378" s="63"/>
      <c r="J378" s="63"/>
      <c r="K378" s="87"/>
      <c r="L378" s="63"/>
      <c r="M378" s="63"/>
      <c r="N378" s="87"/>
      <c r="O378" s="63"/>
      <c r="P378" s="73"/>
      <c r="Q378" s="144"/>
      <c r="R378" s="144"/>
      <c r="S378" s="116"/>
      <c r="T378" s="63"/>
      <c r="U378" s="63"/>
      <c r="V378" s="63"/>
      <c r="W378" s="63"/>
      <c r="X378" s="63"/>
      <c r="Y378" s="63"/>
      <c r="Z378" s="63"/>
      <c r="AA378" s="116"/>
      <c r="AB378" s="63"/>
      <c r="AC378" s="63"/>
      <c r="AD378" s="63"/>
      <c r="AE378" s="63"/>
      <c r="AF378" s="63"/>
      <c r="AG378" s="63"/>
      <c r="AH378" s="63"/>
      <c r="AI378" s="63"/>
      <c r="AJ378" s="116"/>
      <c r="AK378" s="63"/>
      <c r="AL378" s="118"/>
      <c r="AM378" s="63"/>
      <c r="AN378" s="119"/>
      <c r="AO378" s="120"/>
      <c r="AP378" s="125"/>
    </row>
    <row r="379" spans="1:42" x14ac:dyDescent="0.2">
      <c r="A379" s="162"/>
      <c r="B379" s="47"/>
      <c r="C379" s="47"/>
      <c r="D379" s="47"/>
      <c r="E379" s="139"/>
      <c r="F379" s="49"/>
      <c r="G379" s="63"/>
      <c r="H379" s="87"/>
      <c r="I379" s="63"/>
      <c r="J379" s="63"/>
      <c r="K379" s="87"/>
      <c r="L379" s="63"/>
      <c r="M379" s="63"/>
      <c r="N379" s="87"/>
      <c r="O379" s="63"/>
      <c r="P379" s="73"/>
      <c r="Q379" s="144"/>
      <c r="R379" s="144"/>
      <c r="S379" s="116"/>
      <c r="T379" s="63"/>
      <c r="U379" s="63"/>
      <c r="V379" s="63"/>
      <c r="W379" s="63"/>
      <c r="X379" s="63"/>
      <c r="Y379" s="63"/>
      <c r="Z379" s="63"/>
      <c r="AA379" s="116"/>
      <c r="AB379" s="63"/>
      <c r="AC379" s="63"/>
      <c r="AD379" s="63"/>
      <c r="AE379" s="63"/>
      <c r="AF379" s="63"/>
      <c r="AG379" s="63"/>
      <c r="AH379" s="63"/>
      <c r="AI379" s="63"/>
      <c r="AJ379" s="116"/>
      <c r="AK379" s="63"/>
      <c r="AL379" s="118"/>
      <c r="AM379" s="63"/>
      <c r="AN379" s="119"/>
      <c r="AO379" s="120"/>
      <c r="AP379" s="125"/>
    </row>
    <row r="380" spans="1:42" x14ac:dyDescent="0.2">
      <c r="A380" s="162"/>
      <c r="B380" s="47"/>
      <c r="C380" s="47"/>
      <c r="D380" s="47"/>
      <c r="E380" s="139"/>
      <c r="F380" s="49"/>
      <c r="G380" s="63"/>
      <c r="H380" s="87"/>
      <c r="I380" s="63"/>
      <c r="J380" s="63"/>
      <c r="K380" s="87"/>
      <c r="L380" s="63"/>
      <c r="M380" s="63"/>
      <c r="N380" s="87"/>
      <c r="O380" s="63"/>
      <c r="P380" s="73"/>
      <c r="Q380" s="144"/>
      <c r="R380" s="144"/>
      <c r="S380" s="116"/>
      <c r="T380" s="63"/>
      <c r="U380" s="63"/>
      <c r="V380" s="63"/>
      <c r="W380" s="63"/>
      <c r="X380" s="63"/>
      <c r="Y380" s="63"/>
      <c r="Z380" s="63"/>
      <c r="AA380" s="116"/>
      <c r="AB380" s="63"/>
      <c r="AC380" s="63"/>
      <c r="AD380" s="63"/>
      <c r="AE380" s="63"/>
      <c r="AF380" s="63"/>
      <c r="AG380" s="63"/>
      <c r="AH380" s="63"/>
      <c r="AI380" s="63"/>
      <c r="AJ380" s="116"/>
      <c r="AK380" s="63"/>
      <c r="AL380" s="118"/>
      <c r="AM380" s="63"/>
      <c r="AN380" s="119"/>
      <c r="AO380" s="120"/>
      <c r="AP380" s="125"/>
    </row>
    <row r="381" spans="1:42" x14ac:dyDescent="0.2">
      <c r="A381" s="162"/>
      <c r="B381" s="47"/>
      <c r="C381" s="47"/>
      <c r="D381" s="47"/>
      <c r="E381" s="139"/>
      <c r="F381" s="49"/>
      <c r="G381" s="63"/>
      <c r="H381" s="87"/>
      <c r="I381" s="63"/>
      <c r="J381" s="63"/>
      <c r="K381" s="87"/>
      <c r="L381" s="63"/>
      <c r="M381" s="63"/>
      <c r="N381" s="87"/>
      <c r="O381" s="63"/>
      <c r="P381" s="73"/>
      <c r="Q381" s="144"/>
      <c r="R381" s="144"/>
      <c r="S381" s="116"/>
      <c r="T381" s="63"/>
      <c r="U381" s="63"/>
      <c r="V381" s="63"/>
      <c r="W381" s="63"/>
      <c r="X381" s="63"/>
      <c r="Y381" s="63"/>
      <c r="Z381" s="63"/>
      <c r="AA381" s="116"/>
      <c r="AB381" s="63"/>
      <c r="AC381" s="63"/>
      <c r="AD381" s="63"/>
      <c r="AE381" s="63"/>
      <c r="AF381" s="63"/>
      <c r="AG381" s="63"/>
      <c r="AH381" s="63"/>
      <c r="AI381" s="63"/>
      <c r="AJ381" s="116"/>
      <c r="AK381" s="63"/>
      <c r="AL381" s="118"/>
      <c r="AM381" s="63"/>
      <c r="AN381" s="119"/>
      <c r="AO381" s="120"/>
      <c r="AP381" s="125"/>
    </row>
    <row r="382" spans="1:42" x14ac:dyDescent="0.2">
      <c r="A382" s="162"/>
      <c r="B382" s="47"/>
      <c r="C382" s="47"/>
      <c r="D382" s="47"/>
      <c r="E382" s="139"/>
      <c r="F382" s="49"/>
      <c r="G382" s="63"/>
      <c r="H382" s="87"/>
      <c r="I382" s="63"/>
      <c r="J382" s="63"/>
      <c r="K382" s="87"/>
      <c r="L382" s="63"/>
      <c r="M382" s="63"/>
      <c r="N382" s="87"/>
      <c r="O382" s="63"/>
      <c r="P382" s="73"/>
      <c r="Q382" s="144"/>
      <c r="R382" s="144"/>
      <c r="S382" s="116"/>
      <c r="T382" s="63"/>
      <c r="U382" s="63"/>
      <c r="V382" s="63"/>
      <c r="W382" s="63"/>
      <c r="X382" s="63"/>
      <c r="Y382" s="63"/>
      <c r="Z382" s="63"/>
      <c r="AA382" s="116"/>
      <c r="AB382" s="63"/>
      <c r="AC382" s="63"/>
      <c r="AD382" s="63"/>
      <c r="AE382" s="63"/>
      <c r="AF382" s="63"/>
      <c r="AG382" s="63"/>
      <c r="AH382" s="63"/>
      <c r="AI382" s="63"/>
      <c r="AJ382" s="116"/>
      <c r="AK382" s="63"/>
      <c r="AL382" s="118"/>
      <c r="AM382" s="63"/>
      <c r="AN382" s="119"/>
      <c r="AO382" s="120"/>
      <c r="AP382" s="125"/>
    </row>
    <row r="383" spans="1:42" x14ac:dyDescent="0.2">
      <c r="A383" s="162"/>
      <c r="B383" s="47"/>
      <c r="C383" s="47"/>
      <c r="D383" s="47"/>
      <c r="E383" s="139"/>
      <c r="F383" s="49"/>
      <c r="G383" s="63"/>
      <c r="H383" s="87"/>
      <c r="I383" s="63"/>
      <c r="J383" s="63"/>
      <c r="K383" s="87"/>
      <c r="L383" s="63"/>
      <c r="M383" s="63"/>
      <c r="N383" s="87"/>
      <c r="O383" s="63"/>
      <c r="P383" s="73"/>
      <c r="Q383" s="144"/>
      <c r="R383" s="144"/>
      <c r="S383" s="116"/>
      <c r="T383" s="63"/>
      <c r="U383" s="63"/>
      <c r="V383" s="63"/>
      <c r="W383" s="63"/>
      <c r="X383" s="63"/>
      <c r="Y383" s="63"/>
      <c r="Z383" s="63"/>
      <c r="AA383" s="116"/>
      <c r="AB383" s="63"/>
      <c r="AC383" s="63"/>
      <c r="AD383" s="63"/>
      <c r="AE383" s="63"/>
      <c r="AF383" s="63"/>
      <c r="AG383" s="63"/>
      <c r="AH383" s="63"/>
      <c r="AI383" s="63"/>
      <c r="AJ383" s="116"/>
      <c r="AK383" s="63"/>
      <c r="AL383" s="118"/>
      <c r="AM383" s="63"/>
      <c r="AN383" s="119"/>
      <c r="AO383" s="120"/>
      <c r="AP383" s="125"/>
    </row>
    <row r="384" spans="1:42" x14ac:dyDescent="0.2">
      <c r="A384" s="162"/>
      <c r="B384" s="47"/>
      <c r="C384" s="47"/>
      <c r="D384" s="47"/>
      <c r="E384" s="139"/>
      <c r="F384" s="49"/>
      <c r="G384" s="63"/>
      <c r="H384" s="87"/>
      <c r="I384" s="63"/>
      <c r="J384" s="63"/>
      <c r="K384" s="87"/>
      <c r="L384" s="63"/>
      <c r="M384" s="63"/>
      <c r="N384" s="87"/>
      <c r="O384" s="63"/>
      <c r="P384" s="73"/>
      <c r="Q384" s="144"/>
      <c r="R384" s="144"/>
      <c r="S384" s="116"/>
      <c r="T384" s="63"/>
      <c r="U384" s="63"/>
      <c r="V384" s="63"/>
      <c r="W384" s="63"/>
      <c r="X384" s="63"/>
      <c r="Y384" s="63"/>
      <c r="Z384" s="63"/>
      <c r="AA384" s="116"/>
      <c r="AB384" s="63"/>
      <c r="AC384" s="63"/>
      <c r="AD384" s="63"/>
      <c r="AE384" s="63"/>
      <c r="AF384" s="63"/>
      <c r="AG384" s="63"/>
      <c r="AH384" s="63"/>
      <c r="AI384" s="63"/>
      <c r="AJ384" s="116"/>
      <c r="AK384" s="63"/>
      <c r="AL384" s="118"/>
      <c r="AM384" s="63"/>
      <c r="AN384" s="119"/>
      <c r="AO384" s="120"/>
      <c r="AP384" s="125"/>
    </row>
    <row r="385" spans="1:42" x14ac:dyDescent="0.2">
      <c r="A385" s="162"/>
      <c r="B385" s="47"/>
      <c r="C385" s="47"/>
      <c r="D385" s="47"/>
      <c r="E385" s="139"/>
      <c r="F385" s="49"/>
      <c r="G385" s="63"/>
      <c r="H385" s="87"/>
      <c r="I385" s="63"/>
      <c r="J385" s="63"/>
      <c r="K385" s="87"/>
      <c r="L385" s="63"/>
      <c r="M385" s="63"/>
      <c r="N385" s="87"/>
      <c r="O385" s="63"/>
      <c r="P385" s="73"/>
      <c r="Q385" s="144"/>
      <c r="R385" s="144"/>
      <c r="S385" s="116"/>
      <c r="T385" s="63"/>
      <c r="U385" s="63"/>
      <c r="V385" s="63"/>
      <c r="W385" s="63"/>
      <c r="X385" s="63"/>
      <c r="Y385" s="63"/>
      <c r="Z385" s="63"/>
      <c r="AA385" s="116"/>
      <c r="AB385" s="63"/>
      <c r="AC385" s="63"/>
      <c r="AD385" s="63"/>
      <c r="AE385" s="63"/>
      <c r="AF385" s="63"/>
      <c r="AG385" s="63"/>
      <c r="AH385" s="63"/>
      <c r="AI385" s="63"/>
      <c r="AJ385" s="116"/>
      <c r="AK385" s="63"/>
      <c r="AL385" s="118"/>
      <c r="AM385" s="63"/>
      <c r="AN385" s="119"/>
      <c r="AO385" s="120"/>
      <c r="AP385" s="125"/>
    </row>
    <row r="386" spans="1:42" x14ac:dyDescent="0.2">
      <c r="A386" s="162"/>
      <c r="B386" s="47"/>
      <c r="C386" s="47"/>
      <c r="D386" s="47"/>
      <c r="E386" s="139"/>
      <c r="F386" s="49"/>
      <c r="G386" s="63"/>
      <c r="H386" s="87"/>
      <c r="I386" s="63"/>
      <c r="J386" s="63"/>
      <c r="K386" s="87"/>
      <c r="L386" s="63"/>
      <c r="M386" s="63"/>
      <c r="N386" s="87"/>
      <c r="O386" s="63"/>
      <c r="P386" s="73"/>
      <c r="Q386" s="144"/>
      <c r="R386" s="144"/>
      <c r="S386" s="116"/>
      <c r="T386" s="63"/>
      <c r="U386" s="63"/>
      <c r="V386" s="63"/>
      <c r="W386" s="63"/>
      <c r="X386" s="63"/>
      <c r="Y386" s="63"/>
      <c r="Z386" s="63"/>
      <c r="AA386" s="116"/>
      <c r="AB386" s="63"/>
      <c r="AC386" s="63"/>
      <c r="AD386" s="63"/>
      <c r="AE386" s="63"/>
      <c r="AF386" s="63"/>
      <c r="AG386" s="63"/>
      <c r="AH386" s="63"/>
      <c r="AI386" s="63"/>
      <c r="AJ386" s="116"/>
      <c r="AK386" s="63"/>
      <c r="AL386" s="118"/>
      <c r="AM386" s="63"/>
      <c r="AN386" s="119"/>
      <c r="AO386" s="120"/>
      <c r="AP386" s="125"/>
    </row>
    <row r="387" spans="1:42" x14ac:dyDescent="0.2">
      <c r="A387" s="162"/>
      <c r="B387" s="47"/>
      <c r="C387" s="47"/>
      <c r="D387" s="47"/>
      <c r="E387" s="139"/>
      <c r="F387" s="49"/>
      <c r="G387" s="63"/>
      <c r="H387" s="87"/>
      <c r="I387" s="63"/>
      <c r="J387" s="63"/>
      <c r="K387" s="87"/>
      <c r="L387" s="63"/>
      <c r="M387" s="63"/>
      <c r="N387" s="87"/>
      <c r="O387" s="63"/>
      <c r="P387" s="73"/>
      <c r="Q387" s="144"/>
      <c r="R387" s="144"/>
      <c r="S387" s="116"/>
      <c r="T387" s="63"/>
      <c r="U387" s="63"/>
      <c r="V387" s="63"/>
      <c r="W387" s="63"/>
      <c r="X387" s="63"/>
      <c r="Y387" s="63"/>
      <c r="Z387" s="63"/>
      <c r="AA387" s="116"/>
      <c r="AB387" s="63"/>
      <c r="AC387" s="63"/>
      <c r="AD387" s="63"/>
      <c r="AE387" s="63"/>
      <c r="AF387" s="63"/>
      <c r="AG387" s="63"/>
      <c r="AH387" s="63"/>
      <c r="AI387" s="63"/>
      <c r="AJ387" s="116"/>
      <c r="AK387" s="63"/>
      <c r="AL387" s="118"/>
      <c r="AM387" s="63"/>
      <c r="AN387" s="119"/>
      <c r="AO387" s="120"/>
      <c r="AP387" s="125"/>
    </row>
    <row r="388" spans="1:42" x14ac:dyDescent="0.2">
      <c r="A388" s="162"/>
      <c r="B388" s="47"/>
      <c r="C388" s="47"/>
      <c r="D388" s="47"/>
      <c r="E388" s="139"/>
      <c r="F388" s="49"/>
      <c r="G388" s="63"/>
      <c r="H388" s="87"/>
      <c r="I388" s="63"/>
      <c r="J388" s="63"/>
      <c r="K388" s="87"/>
      <c r="L388" s="63"/>
      <c r="M388" s="63"/>
      <c r="N388" s="87"/>
      <c r="O388" s="63"/>
      <c r="P388" s="73"/>
      <c r="Q388" s="144"/>
      <c r="R388" s="144"/>
      <c r="S388" s="116"/>
      <c r="T388" s="63"/>
      <c r="U388" s="63"/>
      <c r="V388" s="63"/>
      <c r="W388" s="63"/>
      <c r="X388" s="63"/>
      <c r="Y388" s="63"/>
      <c r="Z388" s="63"/>
      <c r="AA388" s="116"/>
      <c r="AB388" s="63"/>
      <c r="AC388" s="63"/>
      <c r="AD388" s="63"/>
      <c r="AE388" s="63"/>
      <c r="AF388" s="63"/>
      <c r="AG388" s="63"/>
      <c r="AH388" s="63"/>
      <c r="AI388" s="63"/>
      <c r="AJ388" s="116"/>
      <c r="AK388" s="63"/>
      <c r="AL388" s="118"/>
      <c r="AM388" s="63"/>
      <c r="AN388" s="119"/>
      <c r="AO388" s="120"/>
      <c r="AP388" s="125"/>
    </row>
    <row r="389" spans="1:42" x14ac:dyDescent="0.2">
      <c r="A389" s="162"/>
      <c r="B389" s="47"/>
      <c r="C389" s="47"/>
      <c r="D389" s="47"/>
      <c r="E389" s="139"/>
      <c r="F389" s="49"/>
      <c r="G389" s="63"/>
      <c r="H389" s="87"/>
      <c r="I389" s="63"/>
      <c r="J389" s="63"/>
      <c r="K389" s="87"/>
      <c r="L389" s="63"/>
      <c r="M389" s="63"/>
      <c r="N389" s="87"/>
      <c r="O389" s="63"/>
      <c r="P389" s="73"/>
      <c r="Q389" s="144"/>
      <c r="R389" s="144"/>
      <c r="S389" s="116"/>
      <c r="T389" s="63"/>
      <c r="U389" s="63"/>
      <c r="V389" s="63"/>
      <c r="W389" s="63"/>
      <c r="X389" s="63"/>
      <c r="Y389" s="63"/>
      <c r="Z389" s="63"/>
      <c r="AA389" s="116"/>
      <c r="AB389" s="63"/>
      <c r="AC389" s="63"/>
      <c r="AD389" s="63"/>
      <c r="AE389" s="63"/>
      <c r="AF389" s="63"/>
      <c r="AG389" s="63"/>
      <c r="AH389" s="63"/>
      <c r="AI389" s="63"/>
      <c r="AJ389" s="116"/>
      <c r="AK389" s="63"/>
      <c r="AL389" s="118"/>
      <c r="AM389" s="63"/>
      <c r="AN389" s="119"/>
      <c r="AO389" s="120"/>
      <c r="AP389" s="125"/>
    </row>
    <row r="390" spans="1:42" x14ac:dyDescent="0.2">
      <c r="A390" s="162"/>
      <c r="B390" s="47"/>
      <c r="C390" s="47"/>
      <c r="D390" s="47"/>
      <c r="E390" s="139"/>
      <c r="F390" s="49"/>
      <c r="G390" s="63"/>
      <c r="H390" s="87"/>
      <c r="I390" s="63"/>
      <c r="J390" s="63"/>
      <c r="K390" s="87"/>
      <c r="L390" s="63"/>
      <c r="M390" s="63"/>
      <c r="N390" s="87"/>
      <c r="O390" s="63"/>
      <c r="P390" s="73"/>
      <c r="Q390" s="144"/>
      <c r="R390" s="144"/>
      <c r="S390" s="116"/>
      <c r="T390" s="63"/>
      <c r="U390" s="63"/>
      <c r="V390" s="63"/>
      <c r="W390" s="63"/>
      <c r="X390" s="63"/>
      <c r="Y390" s="63"/>
      <c r="Z390" s="63"/>
      <c r="AA390" s="116"/>
      <c r="AB390" s="63"/>
      <c r="AC390" s="63"/>
      <c r="AD390" s="63"/>
      <c r="AE390" s="63"/>
      <c r="AF390" s="63"/>
      <c r="AG390" s="63"/>
      <c r="AH390" s="63"/>
      <c r="AI390" s="63"/>
      <c r="AJ390" s="116"/>
      <c r="AK390" s="63"/>
      <c r="AL390" s="118"/>
      <c r="AM390" s="63"/>
      <c r="AN390" s="119"/>
      <c r="AO390" s="120"/>
      <c r="AP390" s="125"/>
    </row>
    <row r="391" spans="1:42" x14ac:dyDescent="0.2">
      <c r="A391" s="162"/>
      <c r="B391" s="47"/>
      <c r="C391" s="47"/>
      <c r="D391" s="47"/>
      <c r="E391" s="139"/>
      <c r="F391" s="49"/>
      <c r="G391" s="63"/>
      <c r="H391" s="87"/>
      <c r="I391" s="63"/>
      <c r="J391" s="63"/>
      <c r="K391" s="87"/>
      <c r="L391" s="63"/>
      <c r="M391" s="63"/>
      <c r="N391" s="87"/>
      <c r="O391" s="63"/>
      <c r="P391" s="73"/>
      <c r="Q391" s="144"/>
      <c r="R391" s="144"/>
      <c r="S391" s="116"/>
      <c r="T391" s="63"/>
      <c r="U391" s="63"/>
      <c r="V391" s="63"/>
      <c r="W391" s="63"/>
      <c r="X391" s="63"/>
      <c r="Y391" s="63"/>
      <c r="Z391" s="63"/>
      <c r="AA391" s="116"/>
      <c r="AB391" s="63"/>
      <c r="AC391" s="63"/>
      <c r="AD391" s="63"/>
      <c r="AE391" s="63"/>
      <c r="AF391" s="63"/>
      <c r="AG391" s="63"/>
      <c r="AH391" s="63"/>
      <c r="AI391" s="63"/>
      <c r="AJ391" s="116"/>
      <c r="AK391" s="63"/>
      <c r="AL391" s="118"/>
      <c r="AM391" s="63"/>
      <c r="AN391" s="119"/>
      <c r="AO391" s="120"/>
      <c r="AP391" s="125"/>
    </row>
    <row r="392" spans="1:42" x14ac:dyDescent="0.2">
      <c r="A392" s="162"/>
      <c r="B392" s="47"/>
      <c r="C392" s="47"/>
      <c r="D392" s="47"/>
      <c r="E392" s="139"/>
      <c r="F392" s="49"/>
      <c r="G392" s="63"/>
      <c r="H392" s="87"/>
      <c r="I392" s="63"/>
      <c r="J392" s="63"/>
      <c r="K392" s="87"/>
      <c r="L392" s="63"/>
      <c r="M392" s="63"/>
      <c r="N392" s="87"/>
      <c r="O392" s="63"/>
      <c r="P392" s="73"/>
      <c r="Q392" s="144"/>
      <c r="R392" s="144"/>
      <c r="S392" s="116"/>
      <c r="T392" s="63"/>
      <c r="U392" s="63"/>
      <c r="V392" s="63"/>
      <c r="W392" s="63"/>
      <c r="X392" s="63"/>
      <c r="Y392" s="63"/>
      <c r="Z392" s="63"/>
      <c r="AA392" s="116"/>
      <c r="AB392" s="63"/>
      <c r="AC392" s="63"/>
      <c r="AD392" s="63"/>
      <c r="AE392" s="63"/>
      <c r="AF392" s="63"/>
      <c r="AG392" s="63"/>
      <c r="AH392" s="63"/>
      <c r="AI392" s="63"/>
      <c r="AJ392" s="116"/>
      <c r="AK392" s="63"/>
      <c r="AL392" s="118"/>
      <c r="AM392" s="63"/>
      <c r="AN392" s="119"/>
      <c r="AO392" s="120"/>
      <c r="AP392" s="125"/>
    </row>
    <row r="393" spans="1:42" x14ac:dyDescent="0.2">
      <c r="A393" s="162"/>
      <c r="B393" s="47"/>
      <c r="C393" s="47"/>
      <c r="D393" s="47"/>
      <c r="E393" s="139"/>
      <c r="F393" s="49"/>
      <c r="G393" s="63"/>
      <c r="H393" s="87"/>
      <c r="I393" s="63"/>
      <c r="J393" s="63"/>
      <c r="K393" s="87"/>
      <c r="L393" s="63"/>
      <c r="M393" s="63"/>
      <c r="N393" s="87"/>
      <c r="O393" s="63"/>
      <c r="P393" s="73"/>
      <c r="Q393" s="144"/>
      <c r="R393" s="144"/>
      <c r="S393" s="116"/>
      <c r="T393" s="63"/>
      <c r="U393" s="63"/>
      <c r="V393" s="63"/>
      <c r="W393" s="63"/>
      <c r="X393" s="63"/>
      <c r="Y393" s="63"/>
      <c r="Z393" s="63"/>
      <c r="AA393" s="116"/>
      <c r="AB393" s="63"/>
      <c r="AC393" s="63"/>
      <c r="AD393" s="63"/>
      <c r="AE393" s="63"/>
      <c r="AF393" s="63"/>
      <c r="AG393" s="63"/>
      <c r="AH393" s="63"/>
      <c r="AI393" s="63"/>
      <c r="AJ393" s="116"/>
      <c r="AK393" s="63"/>
      <c r="AL393" s="118"/>
      <c r="AM393" s="63"/>
      <c r="AN393" s="119"/>
      <c r="AO393" s="120"/>
      <c r="AP393" s="125"/>
    </row>
    <row r="394" spans="1:42" x14ac:dyDescent="0.2">
      <c r="A394" s="162"/>
      <c r="B394" s="47"/>
      <c r="C394" s="47"/>
      <c r="D394" s="47"/>
      <c r="E394" s="139"/>
      <c r="F394" s="49"/>
      <c r="G394" s="63"/>
      <c r="H394" s="87"/>
      <c r="I394" s="63"/>
      <c r="J394" s="63"/>
      <c r="K394" s="87"/>
      <c r="L394" s="63"/>
      <c r="M394" s="63"/>
      <c r="N394" s="87"/>
      <c r="O394" s="63"/>
      <c r="P394" s="73"/>
      <c r="Q394" s="144"/>
      <c r="R394" s="144"/>
      <c r="S394" s="116"/>
      <c r="T394" s="63"/>
      <c r="U394" s="63"/>
      <c r="V394" s="63"/>
      <c r="W394" s="63"/>
      <c r="X394" s="63"/>
      <c r="Y394" s="63"/>
      <c r="Z394" s="63"/>
      <c r="AA394" s="116"/>
      <c r="AB394" s="63"/>
      <c r="AC394" s="63"/>
      <c r="AD394" s="63"/>
      <c r="AE394" s="63"/>
      <c r="AF394" s="63"/>
      <c r="AG394" s="63"/>
      <c r="AH394" s="63"/>
      <c r="AI394" s="63"/>
      <c r="AJ394" s="116"/>
      <c r="AK394" s="63"/>
      <c r="AL394" s="118"/>
      <c r="AM394" s="63"/>
      <c r="AN394" s="119"/>
      <c r="AO394" s="120"/>
      <c r="AP394" s="125"/>
    </row>
    <row r="395" spans="1:42" x14ac:dyDescent="0.2">
      <c r="A395" s="162"/>
      <c r="B395" s="47"/>
      <c r="C395" s="47"/>
      <c r="D395" s="47"/>
      <c r="E395" s="139"/>
      <c r="F395" s="49"/>
      <c r="G395" s="63"/>
      <c r="H395" s="87"/>
      <c r="I395" s="63"/>
      <c r="J395" s="63"/>
      <c r="K395" s="87"/>
      <c r="L395" s="63"/>
      <c r="M395" s="63"/>
      <c r="N395" s="87"/>
      <c r="O395" s="63"/>
      <c r="P395" s="73"/>
      <c r="Q395" s="144"/>
      <c r="R395" s="144"/>
      <c r="S395" s="116"/>
      <c r="T395" s="63"/>
      <c r="U395" s="63"/>
      <c r="V395" s="63"/>
      <c r="W395" s="63"/>
      <c r="X395" s="63"/>
      <c r="Y395" s="63"/>
      <c r="Z395" s="63"/>
      <c r="AA395" s="116"/>
      <c r="AB395" s="63"/>
      <c r="AC395" s="63"/>
      <c r="AD395" s="63"/>
      <c r="AE395" s="63"/>
      <c r="AF395" s="63"/>
      <c r="AG395" s="63"/>
      <c r="AH395" s="63"/>
      <c r="AI395" s="63"/>
      <c r="AJ395" s="116"/>
      <c r="AK395" s="63"/>
      <c r="AL395" s="118"/>
      <c r="AM395" s="63"/>
      <c r="AN395" s="119"/>
      <c r="AO395" s="120"/>
      <c r="AP395" s="125"/>
    </row>
    <row r="396" spans="1:42" x14ac:dyDescent="0.2">
      <c r="A396" s="162"/>
      <c r="B396" s="47"/>
      <c r="C396" s="47"/>
      <c r="D396" s="47"/>
      <c r="E396" s="139"/>
      <c r="F396" s="49"/>
      <c r="G396" s="63"/>
      <c r="H396" s="87"/>
      <c r="I396" s="63"/>
      <c r="J396" s="63"/>
      <c r="K396" s="87"/>
      <c r="L396" s="63"/>
      <c r="M396" s="63"/>
      <c r="N396" s="87"/>
      <c r="O396" s="63"/>
      <c r="P396" s="73"/>
      <c r="Q396" s="144"/>
      <c r="R396" s="144"/>
      <c r="S396" s="116"/>
      <c r="T396" s="63"/>
      <c r="U396" s="63"/>
      <c r="V396" s="63"/>
      <c r="W396" s="63"/>
      <c r="X396" s="63"/>
      <c r="Y396" s="63"/>
      <c r="Z396" s="63"/>
      <c r="AA396" s="116"/>
      <c r="AB396" s="63"/>
      <c r="AC396" s="63"/>
      <c r="AD396" s="63"/>
      <c r="AE396" s="63"/>
      <c r="AF396" s="63"/>
      <c r="AG396" s="63"/>
      <c r="AH396" s="63"/>
      <c r="AI396" s="63"/>
      <c r="AJ396" s="116"/>
      <c r="AK396" s="63"/>
      <c r="AL396" s="118"/>
      <c r="AM396" s="63"/>
      <c r="AN396" s="119"/>
      <c r="AO396" s="120"/>
      <c r="AP396" s="125"/>
    </row>
    <row r="397" spans="1:42" x14ac:dyDescent="0.2">
      <c r="A397" s="162"/>
      <c r="B397" s="47"/>
      <c r="C397" s="47"/>
      <c r="D397" s="47"/>
      <c r="E397" s="139"/>
      <c r="F397" s="49"/>
      <c r="G397" s="63"/>
      <c r="H397" s="87"/>
      <c r="I397" s="63"/>
      <c r="J397" s="63"/>
      <c r="K397" s="87"/>
      <c r="L397" s="63"/>
      <c r="M397" s="63"/>
      <c r="N397" s="87"/>
      <c r="O397" s="63"/>
      <c r="P397" s="73"/>
      <c r="Q397" s="144"/>
      <c r="R397" s="144"/>
      <c r="S397" s="116"/>
      <c r="T397" s="63"/>
      <c r="U397" s="63"/>
      <c r="V397" s="63"/>
      <c r="W397" s="63"/>
      <c r="X397" s="63"/>
      <c r="Y397" s="63"/>
      <c r="Z397" s="63"/>
      <c r="AA397" s="116"/>
      <c r="AB397" s="63"/>
      <c r="AC397" s="63"/>
      <c r="AD397" s="63"/>
      <c r="AE397" s="63"/>
      <c r="AF397" s="63"/>
      <c r="AG397" s="63"/>
      <c r="AH397" s="63"/>
      <c r="AI397" s="63"/>
      <c r="AJ397" s="116"/>
      <c r="AK397" s="63"/>
      <c r="AL397" s="118"/>
      <c r="AM397" s="63"/>
      <c r="AN397" s="119"/>
      <c r="AO397" s="120"/>
      <c r="AP397" s="125"/>
    </row>
    <row r="398" spans="1:42" x14ac:dyDescent="0.2">
      <c r="A398" s="162"/>
      <c r="B398" s="47"/>
      <c r="C398" s="47"/>
      <c r="D398" s="47"/>
      <c r="E398" s="139"/>
      <c r="F398" s="49"/>
      <c r="G398" s="63"/>
      <c r="H398" s="87"/>
      <c r="I398" s="63"/>
      <c r="J398" s="63"/>
      <c r="K398" s="87"/>
      <c r="L398" s="63"/>
      <c r="M398" s="63"/>
      <c r="N398" s="87"/>
      <c r="O398" s="63"/>
      <c r="P398" s="73"/>
      <c r="Q398" s="144"/>
      <c r="R398" s="144"/>
      <c r="S398" s="116"/>
      <c r="T398" s="63"/>
      <c r="U398" s="63"/>
      <c r="V398" s="63"/>
      <c r="W398" s="63"/>
      <c r="X398" s="63"/>
      <c r="Y398" s="63"/>
      <c r="Z398" s="63"/>
      <c r="AA398" s="116"/>
      <c r="AB398" s="63"/>
      <c r="AC398" s="63"/>
      <c r="AD398" s="63"/>
      <c r="AE398" s="63"/>
      <c r="AF398" s="63"/>
      <c r="AG398" s="63"/>
      <c r="AH398" s="63"/>
      <c r="AI398" s="63"/>
      <c r="AJ398" s="116"/>
      <c r="AK398" s="63"/>
      <c r="AL398" s="118"/>
      <c r="AM398" s="63"/>
      <c r="AN398" s="119"/>
      <c r="AO398" s="120"/>
      <c r="AP398" s="125"/>
    </row>
    <row r="399" spans="1:42" x14ac:dyDescent="0.2">
      <c r="A399" s="162"/>
      <c r="B399" s="47"/>
      <c r="C399" s="47"/>
      <c r="D399" s="47"/>
      <c r="E399" s="139"/>
      <c r="F399" s="49"/>
      <c r="G399" s="63"/>
      <c r="H399" s="87"/>
      <c r="I399" s="63"/>
      <c r="J399" s="63"/>
      <c r="K399" s="87"/>
      <c r="L399" s="63"/>
      <c r="M399" s="63"/>
      <c r="N399" s="87"/>
      <c r="O399" s="63"/>
      <c r="P399" s="73"/>
      <c r="Q399" s="144"/>
      <c r="R399" s="144"/>
      <c r="S399" s="116"/>
      <c r="T399" s="63"/>
      <c r="U399" s="63"/>
      <c r="V399" s="63"/>
      <c r="W399" s="63"/>
      <c r="X399" s="63"/>
      <c r="Y399" s="63"/>
      <c r="Z399" s="63"/>
      <c r="AA399" s="116"/>
      <c r="AB399" s="63"/>
      <c r="AC399" s="63"/>
      <c r="AD399" s="63"/>
      <c r="AE399" s="63"/>
      <c r="AF399" s="63"/>
      <c r="AG399" s="63"/>
      <c r="AH399" s="63"/>
      <c r="AI399" s="63"/>
      <c r="AJ399" s="116"/>
      <c r="AK399" s="63"/>
      <c r="AL399" s="118"/>
      <c r="AM399" s="63"/>
      <c r="AN399" s="119"/>
      <c r="AO399" s="120"/>
      <c r="AP399" s="125"/>
    </row>
    <row r="400" spans="1:42" x14ac:dyDescent="0.2">
      <c r="A400" s="162"/>
      <c r="B400" s="47"/>
      <c r="C400" s="47"/>
      <c r="D400" s="47"/>
      <c r="E400" s="139"/>
      <c r="F400" s="49"/>
      <c r="G400" s="63"/>
      <c r="H400" s="87"/>
      <c r="I400" s="63"/>
      <c r="J400" s="63"/>
      <c r="K400" s="87"/>
      <c r="L400" s="63"/>
      <c r="M400" s="63"/>
      <c r="N400" s="87"/>
      <c r="O400" s="63"/>
      <c r="P400" s="73"/>
      <c r="Q400" s="144"/>
      <c r="R400" s="144"/>
      <c r="S400" s="116"/>
      <c r="T400" s="63"/>
      <c r="U400" s="63"/>
      <c r="V400" s="63"/>
      <c r="W400" s="63"/>
      <c r="X400" s="63"/>
      <c r="Y400" s="63"/>
      <c r="Z400" s="63"/>
      <c r="AA400" s="116"/>
      <c r="AB400" s="63"/>
      <c r="AC400" s="63"/>
      <c r="AD400" s="63"/>
      <c r="AE400" s="63"/>
      <c r="AF400" s="63"/>
      <c r="AG400" s="63"/>
      <c r="AH400" s="63"/>
      <c r="AI400" s="63"/>
      <c r="AJ400" s="116"/>
      <c r="AK400" s="63"/>
      <c r="AL400" s="118"/>
      <c r="AM400" s="63"/>
      <c r="AN400" s="119"/>
      <c r="AO400" s="120"/>
      <c r="AP400" s="125"/>
    </row>
    <row r="401" spans="1:42" x14ac:dyDescent="0.2">
      <c r="A401" s="162"/>
      <c r="B401" s="47"/>
      <c r="C401" s="47"/>
      <c r="D401" s="47"/>
      <c r="E401" s="139"/>
      <c r="F401" s="49"/>
      <c r="G401" s="63"/>
      <c r="H401" s="87"/>
      <c r="I401" s="63"/>
      <c r="J401" s="63"/>
      <c r="K401" s="87"/>
      <c r="L401" s="63"/>
      <c r="M401" s="63"/>
      <c r="N401" s="87"/>
      <c r="O401" s="63"/>
      <c r="P401" s="73"/>
      <c r="Q401" s="144"/>
      <c r="R401" s="144"/>
      <c r="S401" s="116"/>
      <c r="T401" s="63"/>
      <c r="U401" s="63"/>
      <c r="V401" s="63"/>
      <c r="W401" s="63"/>
      <c r="X401" s="63"/>
      <c r="Y401" s="63"/>
      <c r="Z401" s="63"/>
      <c r="AA401" s="116"/>
      <c r="AB401" s="63"/>
      <c r="AC401" s="63"/>
      <c r="AD401" s="63"/>
      <c r="AE401" s="63"/>
      <c r="AF401" s="63"/>
      <c r="AG401" s="63"/>
      <c r="AH401" s="63"/>
      <c r="AI401" s="63"/>
      <c r="AJ401" s="116"/>
      <c r="AK401" s="63"/>
      <c r="AL401" s="118"/>
      <c r="AM401" s="63"/>
      <c r="AN401" s="119"/>
      <c r="AO401" s="120"/>
      <c r="AP401" s="125"/>
    </row>
    <row r="402" spans="1:42" x14ac:dyDescent="0.2">
      <c r="A402" s="162"/>
      <c r="B402" s="47"/>
      <c r="C402" s="47"/>
      <c r="D402" s="47"/>
      <c r="E402" s="139"/>
      <c r="F402" s="49"/>
      <c r="G402" s="63"/>
      <c r="H402" s="87"/>
      <c r="I402" s="63"/>
      <c r="J402" s="63"/>
      <c r="K402" s="87"/>
      <c r="L402" s="63"/>
      <c r="M402" s="63"/>
      <c r="N402" s="87"/>
      <c r="O402" s="63"/>
      <c r="P402" s="73"/>
      <c r="Q402" s="144"/>
      <c r="R402" s="144"/>
      <c r="S402" s="116"/>
      <c r="T402" s="63"/>
      <c r="U402" s="63"/>
      <c r="V402" s="63"/>
      <c r="W402" s="63"/>
      <c r="X402" s="63"/>
      <c r="Y402" s="63"/>
      <c r="Z402" s="63"/>
      <c r="AA402" s="116"/>
      <c r="AB402" s="63"/>
      <c r="AC402" s="63"/>
      <c r="AD402" s="63"/>
      <c r="AE402" s="63"/>
      <c r="AF402" s="63"/>
      <c r="AG402" s="63"/>
      <c r="AH402" s="63"/>
      <c r="AI402" s="63"/>
      <c r="AJ402" s="116"/>
      <c r="AK402" s="63"/>
      <c r="AL402" s="118"/>
      <c r="AM402" s="63"/>
      <c r="AN402" s="119"/>
      <c r="AO402" s="120"/>
      <c r="AP402" s="125"/>
    </row>
    <row r="403" spans="1:42" x14ac:dyDescent="0.2">
      <c r="A403" s="162"/>
      <c r="H403" s="87"/>
      <c r="J403" s="63"/>
      <c r="K403" s="87"/>
      <c r="N403" s="87"/>
      <c r="AO403" s="120"/>
      <c r="AP403" s="125"/>
    </row>
    <row r="404" spans="1:42" x14ac:dyDescent="0.2">
      <c r="A404" s="162"/>
      <c r="H404" s="87"/>
      <c r="J404" s="63"/>
      <c r="K404" s="87"/>
      <c r="N404" s="87"/>
      <c r="AO404" s="120"/>
      <c r="AP404" s="125"/>
    </row>
    <row r="405" spans="1:42" x14ac:dyDescent="0.2">
      <c r="A405" s="162"/>
      <c r="H405" s="87"/>
      <c r="K405" s="87"/>
      <c r="N405" s="87"/>
    </row>
    <row r="406" spans="1:42" x14ac:dyDescent="0.2">
      <c r="A406" s="162"/>
      <c r="H406" s="87"/>
      <c r="K406" s="87"/>
      <c r="N406" s="87"/>
    </row>
    <row r="407" spans="1:42" x14ac:dyDescent="0.2">
      <c r="A407" s="162"/>
      <c r="H407" s="87"/>
      <c r="K407" s="87"/>
      <c r="N407" s="87"/>
    </row>
    <row r="408" spans="1:42" x14ac:dyDescent="0.2">
      <c r="A408" s="162"/>
      <c r="H408" s="87"/>
      <c r="K408" s="87"/>
      <c r="N408" s="87"/>
    </row>
    <row r="409" spans="1:42" x14ac:dyDescent="0.2">
      <c r="A409" s="162"/>
      <c r="H409" s="87"/>
      <c r="K409" s="87"/>
      <c r="N409" s="87"/>
    </row>
    <row r="410" spans="1:42" x14ac:dyDescent="0.2">
      <c r="A410" s="162"/>
      <c r="H410" s="87"/>
      <c r="K410" s="87"/>
      <c r="N410" s="87"/>
    </row>
    <row r="411" spans="1:42" x14ac:dyDescent="0.2">
      <c r="A411" s="162"/>
      <c r="H411" s="87"/>
      <c r="K411" s="87"/>
      <c r="N411" s="87"/>
    </row>
    <row r="412" spans="1:42" x14ac:dyDescent="0.2">
      <c r="A412" s="162"/>
      <c r="H412" s="87"/>
      <c r="K412" s="87"/>
      <c r="N412" s="87"/>
    </row>
    <row r="413" spans="1:42" x14ac:dyDescent="0.2">
      <c r="A413" s="162"/>
      <c r="H413" s="87"/>
      <c r="K413" s="87"/>
      <c r="N413" s="87"/>
    </row>
    <row r="414" spans="1:42" x14ac:dyDescent="0.2">
      <c r="A414" s="162"/>
      <c r="H414" s="87"/>
      <c r="K414" s="87"/>
      <c r="N414" s="87"/>
    </row>
    <row r="415" spans="1:42" x14ac:dyDescent="0.2">
      <c r="A415" s="162"/>
      <c r="H415" s="87"/>
      <c r="K415" s="87"/>
      <c r="N415" s="87"/>
    </row>
    <row r="416" spans="1:42" x14ac:dyDescent="0.2">
      <c r="A416" s="162"/>
      <c r="H416" s="87"/>
      <c r="K416" s="87"/>
      <c r="N416" s="87"/>
    </row>
    <row r="417" spans="1:1" x14ac:dyDescent="0.2">
      <c r="A417" s="162"/>
    </row>
    <row r="418" spans="1:1" x14ac:dyDescent="0.2">
      <c r="A418" s="162"/>
    </row>
    <row r="419" spans="1:1" x14ac:dyDescent="0.2">
      <c r="A419" s="162"/>
    </row>
    <row r="420" spans="1:1" x14ac:dyDescent="0.2">
      <c r="A420" s="162"/>
    </row>
    <row r="421" spans="1:1" x14ac:dyDescent="0.2">
      <c r="A421" s="162"/>
    </row>
    <row r="422" spans="1:1" x14ac:dyDescent="0.2">
      <c r="A422" s="162"/>
    </row>
    <row r="423" spans="1:1" x14ac:dyDescent="0.2">
      <c r="A423" s="162"/>
    </row>
    <row r="424" spans="1:1" x14ac:dyDescent="0.2">
      <c r="A424" s="162"/>
    </row>
    <row r="425" spans="1:1" x14ac:dyDescent="0.2">
      <c r="A425" s="162"/>
    </row>
    <row r="426" spans="1:1" x14ac:dyDescent="0.2">
      <c r="A426" s="162"/>
    </row>
    <row r="427" spans="1:1" x14ac:dyDescent="0.2">
      <c r="A427" s="162"/>
    </row>
    <row r="428" spans="1:1" x14ac:dyDescent="0.2">
      <c r="A428" s="162"/>
    </row>
    <row r="429" spans="1:1" x14ac:dyDescent="0.2">
      <c r="A429" s="162"/>
    </row>
    <row r="430" spans="1:1" x14ac:dyDescent="0.2">
      <c r="A430" s="162"/>
    </row>
    <row r="431" spans="1:1" x14ac:dyDescent="0.2">
      <c r="A431" s="162"/>
    </row>
    <row r="432" spans="1:1" x14ac:dyDescent="0.2">
      <c r="A432" s="162"/>
    </row>
    <row r="433" spans="1:1" x14ac:dyDescent="0.2">
      <c r="A433" s="162"/>
    </row>
    <row r="434" spans="1:1" x14ac:dyDescent="0.2">
      <c r="A434" s="162"/>
    </row>
    <row r="435" spans="1:1" x14ac:dyDescent="0.2">
      <c r="A435" s="162"/>
    </row>
    <row r="436" spans="1:1" x14ac:dyDescent="0.2">
      <c r="A436" s="162"/>
    </row>
    <row r="437" spans="1:1" x14ac:dyDescent="0.2">
      <c r="A437" s="162"/>
    </row>
    <row r="438" spans="1:1" x14ac:dyDescent="0.2">
      <c r="A438" s="162"/>
    </row>
    <row r="439" spans="1:1" x14ac:dyDescent="0.2">
      <c r="A439" s="162"/>
    </row>
    <row r="440" spans="1:1" x14ac:dyDescent="0.2">
      <c r="A440" s="162"/>
    </row>
    <row r="441" spans="1:1" x14ac:dyDescent="0.2">
      <c r="A441" s="162"/>
    </row>
    <row r="442" spans="1:1" x14ac:dyDescent="0.2">
      <c r="A442" s="162"/>
    </row>
    <row r="443" spans="1:1" x14ac:dyDescent="0.2">
      <c r="A443" s="162"/>
    </row>
    <row r="444" spans="1:1" x14ac:dyDescent="0.2">
      <c r="A444" s="162"/>
    </row>
    <row r="445" spans="1:1" x14ac:dyDescent="0.2">
      <c r="A445" s="162"/>
    </row>
    <row r="446" spans="1:1" x14ac:dyDescent="0.2">
      <c r="A446" s="162"/>
    </row>
    <row r="447" spans="1:1" x14ac:dyDescent="0.2">
      <c r="A447" s="162"/>
    </row>
    <row r="448" spans="1:1" x14ac:dyDescent="0.2">
      <c r="A448" s="162"/>
    </row>
    <row r="449" spans="1:1" x14ac:dyDescent="0.2">
      <c r="A449" s="162"/>
    </row>
    <row r="450" spans="1:1" x14ac:dyDescent="0.2">
      <c r="A450" s="162"/>
    </row>
    <row r="451" spans="1:1" x14ac:dyDescent="0.2">
      <c r="A451" s="162"/>
    </row>
    <row r="452" spans="1:1" x14ac:dyDescent="0.2">
      <c r="A452" s="162"/>
    </row>
    <row r="453" spans="1:1" x14ac:dyDescent="0.2">
      <c r="A453" s="162"/>
    </row>
    <row r="454" spans="1:1" x14ac:dyDescent="0.2">
      <c r="A454" s="162"/>
    </row>
    <row r="455" spans="1:1" x14ac:dyDescent="0.2">
      <c r="A455" s="162"/>
    </row>
    <row r="456" spans="1:1" x14ac:dyDescent="0.2">
      <c r="A456" s="162"/>
    </row>
    <row r="457" spans="1:1" x14ac:dyDescent="0.2">
      <c r="A457" s="162"/>
    </row>
    <row r="458" spans="1:1" x14ac:dyDescent="0.2">
      <c r="A458" s="162"/>
    </row>
    <row r="459" spans="1:1" x14ac:dyDescent="0.2">
      <c r="A459" s="162"/>
    </row>
    <row r="460" spans="1:1" x14ac:dyDescent="0.2">
      <c r="A460" s="162"/>
    </row>
    <row r="461" spans="1:1" x14ac:dyDescent="0.2">
      <c r="A461" s="162"/>
    </row>
    <row r="462" spans="1:1" x14ac:dyDescent="0.2">
      <c r="A462" s="162"/>
    </row>
    <row r="463" spans="1:1" x14ac:dyDescent="0.2">
      <c r="A463" s="162"/>
    </row>
    <row r="464" spans="1:1" x14ac:dyDescent="0.2">
      <c r="A464" s="162"/>
    </row>
    <row r="465" spans="1:1" x14ac:dyDescent="0.2">
      <c r="A465" s="162"/>
    </row>
    <row r="466" spans="1:1" x14ac:dyDescent="0.2">
      <c r="A466" s="162"/>
    </row>
    <row r="467" spans="1:1" x14ac:dyDescent="0.2">
      <c r="A467" s="162"/>
    </row>
    <row r="468" spans="1:1" x14ac:dyDescent="0.2">
      <c r="A468" s="162"/>
    </row>
    <row r="469" spans="1:1" x14ac:dyDescent="0.2">
      <c r="A469" s="162"/>
    </row>
    <row r="470" spans="1:1" x14ac:dyDescent="0.2">
      <c r="A470" s="162"/>
    </row>
    <row r="471" spans="1:1" x14ac:dyDescent="0.2">
      <c r="A471" s="162"/>
    </row>
    <row r="472" spans="1:1" x14ac:dyDescent="0.2">
      <c r="A472" s="162"/>
    </row>
    <row r="473" spans="1:1" x14ac:dyDescent="0.2">
      <c r="A473" s="162"/>
    </row>
    <row r="474" spans="1:1" x14ac:dyDescent="0.2">
      <c r="A474" s="162"/>
    </row>
    <row r="475" spans="1:1" x14ac:dyDescent="0.2">
      <c r="A475" s="162"/>
    </row>
    <row r="476" spans="1:1" x14ac:dyDescent="0.2">
      <c r="A476" s="162"/>
    </row>
    <row r="477" spans="1:1" x14ac:dyDescent="0.2">
      <c r="A477" s="162"/>
    </row>
    <row r="478" spans="1:1" x14ac:dyDescent="0.2">
      <c r="A478" s="162"/>
    </row>
    <row r="479" spans="1:1" x14ac:dyDescent="0.2">
      <c r="A479" s="162"/>
    </row>
    <row r="480" spans="1:1" x14ac:dyDescent="0.2">
      <c r="A480" s="162"/>
    </row>
    <row r="481" spans="1:1" x14ac:dyDescent="0.2">
      <c r="A481" s="162"/>
    </row>
    <row r="482" spans="1:1" x14ac:dyDescent="0.2">
      <c r="A482" s="162"/>
    </row>
    <row r="483" spans="1:1" x14ac:dyDescent="0.2">
      <c r="A483" s="162"/>
    </row>
    <row r="484" spans="1:1" x14ac:dyDescent="0.2">
      <c r="A484" s="162"/>
    </row>
    <row r="485" spans="1:1" x14ac:dyDescent="0.2">
      <c r="A485" s="162"/>
    </row>
    <row r="486" spans="1:1" x14ac:dyDescent="0.2">
      <c r="A486" s="162"/>
    </row>
    <row r="487" spans="1:1" x14ac:dyDescent="0.2">
      <c r="A487" s="162"/>
    </row>
    <row r="488" spans="1:1" x14ac:dyDescent="0.2">
      <c r="A488" s="162"/>
    </row>
    <row r="489" spans="1:1" x14ac:dyDescent="0.2">
      <c r="A489" s="162"/>
    </row>
    <row r="490" spans="1:1" x14ac:dyDescent="0.2">
      <c r="A490" s="162"/>
    </row>
    <row r="491" spans="1:1" x14ac:dyDescent="0.2">
      <c r="A491" s="162"/>
    </row>
    <row r="492" spans="1:1" x14ac:dyDescent="0.2">
      <c r="A492" s="162"/>
    </row>
    <row r="493" spans="1:1" x14ac:dyDescent="0.2">
      <c r="A493" s="162"/>
    </row>
    <row r="494" spans="1:1" x14ac:dyDescent="0.2">
      <c r="A494" s="162"/>
    </row>
    <row r="495" spans="1:1" x14ac:dyDescent="0.2">
      <c r="A495" s="162"/>
    </row>
    <row r="496" spans="1:1" x14ac:dyDescent="0.2">
      <c r="A496" s="162"/>
    </row>
    <row r="497" spans="1:1" x14ac:dyDescent="0.2">
      <c r="A497" s="162"/>
    </row>
    <row r="498" spans="1:1" x14ac:dyDescent="0.2">
      <c r="A498" s="162"/>
    </row>
    <row r="499" spans="1:1" x14ac:dyDescent="0.2">
      <c r="A499" s="162"/>
    </row>
    <row r="500" spans="1:1" x14ac:dyDescent="0.2">
      <c r="A500" s="162"/>
    </row>
  </sheetData>
  <autoFilter ref="A4:AP312" xr:uid="{00000000-0001-0000-0100-000000000000}"/>
  <sortState xmlns:xlrd2="http://schemas.microsoft.com/office/spreadsheetml/2017/richdata2" ref="A5:AQ356">
    <sortCondition ref="AQ5:AQ356"/>
  </sortState>
  <conditionalFormatting sqref="A417:AP1000 B5:G148 O5:AP416 I5:J416 L5:M416 A380:G416 B149:D149 F149:G149 B150:G379 A5:A403">
    <cfRule type="expression" dxfId="9" priority="124">
      <formula>MOD(ROW()+1,2)=1</formula>
    </cfRule>
  </conditionalFormatting>
  <conditionalFormatting sqref="B5:B1000">
    <cfRule type="cellIs" dxfId="8" priority="125" operator="equal">
      <formula>"TE"</formula>
    </cfRule>
    <cfRule type="cellIs" dxfId="7" priority="126" operator="equal">
      <formula>"RB"</formula>
    </cfRule>
    <cfRule type="cellIs" dxfId="6" priority="127" operator="equal">
      <formula>"QB"</formula>
    </cfRule>
  </conditionalFormatting>
  <conditionalFormatting sqref="H5:H416">
    <cfRule type="expression" dxfId="5" priority="7">
      <formula>MOD(ROW()+1,2)=1</formula>
    </cfRule>
  </conditionalFormatting>
  <conditionalFormatting sqref="K5:K416">
    <cfRule type="expression" dxfId="4" priority="5">
      <formula>MOD(ROW()+1,2)=1</formula>
    </cfRule>
  </conditionalFormatting>
  <conditionalFormatting sqref="N5:N416">
    <cfRule type="expression" dxfId="3" priority="3">
      <formula>MOD(ROW()+1,2)=1</formula>
    </cfRule>
  </conditionalFormatting>
  <conditionalFormatting sqref="E149">
    <cfRule type="expression" dxfId="2" priority="1">
      <formula>MOD(ROW()+1,2)=1</formula>
    </cfRule>
  </conditionalFormatting>
  <hyperlinks>
    <hyperlink ref="AO1" r:id="rId1" display="http://www.fantasycube.com/" xr:uid="{00000000-0004-0000-0100-000000000000}"/>
    <hyperlink ref="A5" r:id="rId2" xr:uid="{91D5F4EB-F420-4456-A583-09DD734A4AAF}"/>
    <hyperlink ref="A6" r:id="rId3" display="J. Jefferson " xr:uid="{12DEEA01-906E-4732-98A6-D44930C7CE5E}"/>
    <hyperlink ref="A7" r:id="rId4" display="D. Metcalf " xr:uid="{7499ECBD-1C33-4116-A3E5-7ADEAB6ECA5F}"/>
    <hyperlink ref="A8" r:id="rId5" xr:uid="{D7BB3D71-ED8F-4920-965E-3A2B3A24BB9D}"/>
    <hyperlink ref="A9" r:id="rId6" display="N. Chubb " xr:uid="{C2E8C0C2-53D4-41E7-9B56-0E577241182A}"/>
    <hyperlink ref="A10" r:id="rId7" xr:uid="{9773ADE7-47CD-448A-A65B-CBA7AFEF7B58}"/>
    <hyperlink ref="A11" r:id="rId8" display="L. Jackson " xr:uid="{EFFEC028-EC05-4EC6-B160-73F3FAAC5CB6}"/>
    <hyperlink ref="A12" r:id="rId9" display="J. Taylor " xr:uid="{6D71B446-DE94-4A37-83DD-EAE381109ADE}"/>
    <hyperlink ref="A13" r:id="rId10" display="C. Ridley " xr:uid="{DD44D9ED-02E8-4CEE-90CC-06ACC9A23BE7}"/>
    <hyperlink ref="A14" r:id="rId11" xr:uid="{560C0D92-941D-4BA7-9A41-173CA207CE52}"/>
    <hyperlink ref="A15" r:id="rId12" display="K. Allen " xr:uid="{379C0984-2899-4648-8FCC-0D6864E88F88}"/>
    <hyperlink ref="A16" r:id="rId13" xr:uid="{BB7926CB-5326-4564-BB41-7E6B8AF51B36}"/>
    <hyperlink ref="A17" r:id="rId14" display="J. Allen " xr:uid="{1FA1D129-FBC3-452C-9688-32F9DB190E5A}"/>
    <hyperlink ref="A18" r:id="rId15" display="S. Barkley " xr:uid="{47A0B011-DC06-4914-97C0-99B36D6F2E79}"/>
    <hyperlink ref="A19" r:id="rId16" display="A. Ekeler " xr:uid="{1DEBBC70-6A24-4696-B00E-B29CCCDC42D5}"/>
    <hyperlink ref="A20" r:id="rId17" display="D. Hopkins " xr:uid="{5315E46B-4F99-4EDA-9493-4957F8D2EB02}"/>
    <hyperlink ref="A21" r:id="rId18" display="R. Wilson " xr:uid="{B85FFC47-6ED6-4B32-87C0-41BF05C79966}"/>
    <hyperlink ref="A22" r:id="rId19" display="A. Gibson " xr:uid="{AA2C5AA2-D6DE-4C48-AA9F-70627C757942}"/>
    <hyperlink ref="A23" r:id="rId20" xr:uid="{18EB44F1-EB6F-4B29-8D57-C52A71922798}"/>
    <hyperlink ref="A24" r:id="rId21" display="K. Murray " xr:uid="{9F109811-A083-4EB8-9839-2DA0D90065CC}"/>
    <hyperlink ref="A25" r:id="rId22" xr:uid="{2B46B3AE-2A08-472A-8C25-ED26C39E6ADD}"/>
    <hyperlink ref="A26" r:id="rId23" display="A. Brown " xr:uid="{2C064FF7-4B38-4F76-B6E6-D5FDD06AF402}"/>
    <hyperlink ref="A27" r:id="rId24" display="D. Cook " xr:uid="{8E25D48A-E9D0-47AF-B492-9224464FEBF3}"/>
    <hyperlink ref="A28" r:id="rId25" display="T. McLaurin " xr:uid="{0250AE5E-C199-4844-842B-0373EB0B5B12}"/>
    <hyperlink ref="A29" r:id="rId26" display="S. Diggs " xr:uid="{317991C0-E2E4-46CC-9449-7AFC990B9436}"/>
    <hyperlink ref="A30" r:id="rId27" display="D. Henry " xr:uid="{1B3A2FF5-E17C-43C4-B455-396864621E71}"/>
    <hyperlink ref="A31" r:id="rId28" xr:uid="{F39D5116-17CD-4302-84D7-73D93F1DA462}"/>
    <hyperlink ref="A32" r:id="rId29" display="E. Elliott " xr:uid="{610623DE-DA98-48AC-88C1-67B8CAE90175}"/>
    <hyperlink ref="A33" r:id="rId30" display="C. McCaffrey " xr:uid="{91DE8A25-818B-40EF-82F7-7CE171E17DAA}"/>
    <hyperlink ref="A34" r:id="rId31" display="D. Prescott " xr:uid="{352CD740-B5DF-4E2C-85E5-1EA4FFBDA00E}"/>
    <hyperlink ref="A35" r:id="rId32" display="D. Montgomery " xr:uid="{6CDF041B-3CD2-4FF8-9310-04AF47B2E2C3}"/>
    <hyperlink ref="A36" r:id="rId33" display="C. Carson " xr:uid="{109B29EF-D470-43AB-BD22-09D6E8C7E959}"/>
    <hyperlink ref="A37" r:id="rId34" display="T. Hockenson " xr:uid="{AF9D2B62-5B8D-4814-8419-955FEB5D9D80}"/>
    <hyperlink ref="A38" r:id="rId35" display="C. Lamb " xr:uid="{CB164CBA-4216-4E9E-BF8F-FB720EFDA4BC}"/>
    <hyperlink ref="A39" r:id="rId36" display="J. Herbert " xr:uid="{986B11BE-C4B6-4604-9FDF-A25038A86CF3}"/>
    <hyperlink ref="A40" r:id="rId37" xr:uid="{E2678896-DF0B-480B-B4D4-B441F33A0DFB}"/>
    <hyperlink ref="A41" r:id="rId38" xr:uid="{0BBFA148-A9F1-4A74-BD86-DBE5CC758945}"/>
    <hyperlink ref="A42" r:id="rId39" xr:uid="{FB515535-F510-4EE4-B378-915F8091413E}"/>
    <hyperlink ref="A43" r:id="rId40" display="J. Dobbins " xr:uid="{A5E610E0-7EA2-408D-9FDF-257AA68BD056}"/>
    <hyperlink ref="A44" r:id="rId41" display="M. Andrews " xr:uid="{5A560FE7-3A03-4DF3-B5F1-41DC5EC257BE}"/>
    <hyperlink ref="A45" r:id="rId42" display="A. Robinson II " xr:uid="{9B1E6465-3252-4E44-96C2-BB9B29340B00}"/>
    <hyperlink ref="A46" r:id="rId43" display="K. Pitts " xr:uid="{726C123E-473C-4D4C-BD98-5C78C4383503}"/>
    <hyperlink ref="A47" r:id="rId44" display="J. Mixon " xr:uid="{CC5D2D89-971F-44C6-BCDE-7296A5F94260}"/>
    <hyperlink ref="A48" r:id="rId45" display="N. Harris " xr:uid="{D16C31E3-912F-4748-A5C1-C5AC79671E8B}"/>
    <hyperlink ref="A49" r:id="rId46" display="C. Kupp " xr:uid="{2369EF35-8FE4-4CE2-A3CA-4ADF2EF154FF}"/>
    <hyperlink ref="A50" r:id="rId47" xr:uid="{E19C9A30-D299-42E5-A41F-59AA332917B8}"/>
    <hyperlink ref="A51" r:id="rId48" xr:uid="{46B72807-02D6-4D37-9334-343DD052FD7E}"/>
    <hyperlink ref="A52" r:id="rId49" display="J. Jones " xr:uid="{F42D62D1-1EA5-42F1-811E-7E5A8C599FD8}"/>
    <hyperlink ref="A53" r:id="rId50" display="M. Sanders " xr:uid="{44C2E9D1-05A0-4098-B9A2-EEF98A46C67A}"/>
    <hyperlink ref="A54" r:id="rId51" display="A. Cooper " xr:uid="{6F6E721F-6822-42FF-B4EF-FCF5B9F5A24D}"/>
    <hyperlink ref="A55" r:id="rId52" display="R. Woods " xr:uid="{FA49265B-6A3A-47BA-8C90-E56BF4BF550F}"/>
    <hyperlink ref="A56" r:id="rId53" display="A. Thielen " xr:uid="{0415B6C9-AF04-4363-B632-190FF441560A}"/>
    <hyperlink ref="A57" r:id="rId54" display="T. Lockett " xr:uid="{E2AB119B-547D-4EE4-B098-83ECFF1C520F}"/>
    <hyperlink ref="A58" r:id="rId55" xr:uid="{3FF3225B-FA9D-4187-AE11-85938F061DCC}"/>
    <hyperlink ref="A59" r:id="rId56" display="D. Henderson Jr. " xr:uid="{C5D3EC99-8B42-4986-83BD-6FF9F6CE4618}"/>
    <hyperlink ref="A60" r:id="rId57" display="D. Swift " xr:uid="{BD5FC726-0D44-4A88-8C26-665CC9519B74}"/>
    <hyperlink ref="A61" r:id="rId58" display="D. Moore " xr:uid="{DF3CF890-47C7-482F-89C7-C909CA820DC3}"/>
    <hyperlink ref="A62" r:id="rId59" display="K. Hunt " xr:uid="{7D5A6BF5-CB63-43A5-A0F7-BCF8017A563B}"/>
    <hyperlink ref="A63" r:id="rId60" xr:uid="{5E317165-881D-4536-B0C9-600053D04038}"/>
    <hyperlink ref="A64" r:id="rId61" display="R. Tannehill " xr:uid="{9BE7370A-5D15-46D4-80F2-8C2367FBE7C3}"/>
    <hyperlink ref="A65" r:id="rId62" display="D. Johnson " xr:uid="{ECAEF223-575D-446C-BDD5-E8265201FF4B}"/>
    <hyperlink ref="A66" r:id="rId63" display="T. Higbee " xr:uid="{0CF7548A-FE2C-48D3-B610-EA1998BCD322}"/>
    <hyperlink ref="A67" r:id="rId64" display="N. Fant " xr:uid="{3F62E2D2-8896-4EEE-A0E5-C6455B1F6DB9}"/>
    <hyperlink ref="A68" r:id="rId65" display="M. Stafford " xr:uid="{B0CCB011-0460-4B57-AE28-0E3434AD96FD}"/>
    <hyperlink ref="A69" r:id="rId66" display="J. Hurts " xr:uid="{B3A8D3F9-14FC-43FA-9ADB-A951BDFE3DB0}"/>
    <hyperlink ref="A70" r:id="rId67" xr:uid="{F171B8EF-4280-4216-9179-4B43E755BEC5}"/>
    <hyperlink ref="A71" r:id="rId68" display="M. Gaskin " xr:uid="{20536374-2081-41DE-8CED-6F75B0780DF1}"/>
    <hyperlink ref="A72" r:id="rId69" display="O. Beckham Jr. " xr:uid="{81BDF61C-F2E0-4D58-AAEA-A6368C211EDC}"/>
    <hyperlink ref="A73" r:id="rId70" display="J. Robinson " xr:uid="{EE1C996C-B38C-4C03-BC5A-991DB9FD6C15}"/>
    <hyperlink ref="A74" r:id="rId71" display="C. Claypool " xr:uid="{F6EB73F4-459D-4526-8652-34B75C3E9CE4}"/>
    <hyperlink ref="A75" r:id="rId72" display="M. Davis " xr:uid="{DC4F7F66-2C8D-45B3-BDF4-E7ACBD863A42}"/>
    <hyperlink ref="A76" r:id="rId73" display="T. Higgins " xr:uid="{388A8636-9C8B-42A1-B99D-2805F84F9F95}"/>
    <hyperlink ref="A77" r:id="rId74" display="D. Goedert " xr:uid="{D0CAB569-4F4B-4EF5-B7F4-860317DA9AA1}"/>
    <hyperlink ref="A78" r:id="rId75" display="C. Edmonds " xr:uid="{CEEF2261-3F64-46AA-8100-BBAF534E689C}"/>
    <hyperlink ref="A79" r:id="rId76" display="L. Thomas " xr:uid="{DB0A4805-B9EE-49FF-A03C-B681859D4533}"/>
    <hyperlink ref="A80" r:id="rId77" display="R. Anderson " xr:uid="{BCCD3529-A3EC-41F0-A2A9-A6E9ACC2D492}"/>
    <hyperlink ref="A81" r:id="rId78" display="K. Golladay " xr:uid="{5C3BEB26-545D-4759-8C8A-332188D59D19}"/>
    <hyperlink ref="A82" r:id="rId79" display="J. Chase " xr:uid="{FAA31988-E392-4C9A-ADD8-410ACDC9C744}"/>
    <hyperlink ref="A83" r:id="rId80" display="J. Smith-Schuster " xr:uid="{293C085A-F9E7-4F1E-91AB-6040486FAEC3}"/>
    <hyperlink ref="A84" r:id="rId81" xr:uid="{4D867150-1E62-4D83-A97B-700AD0B64678}"/>
    <hyperlink ref="A85" r:id="rId82" xr:uid="{FA349223-4673-453C-A317-806A7CD980A8}"/>
    <hyperlink ref="A86" r:id="rId83" xr:uid="{56023C6A-E744-4C4C-B114-2A201210F87A}"/>
    <hyperlink ref="A87" r:id="rId84" display="J. Jeudy " xr:uid="{41BC1A4B-88E3-4C2B-A08B-1FE75D7687B6}"/>
    <hyperlink ref="A88" r:id="rId85" xr:uid="{66C8F6FA-D8A3-4DC6-9D9B-B8B28AB333AE}"/>
    <hyperlink ref="A89" r:id="rId86" xr:uid="{C4E57AF0-9F13-47AE-980E-DCA670120CA1}"/>
    <hyperlink ref="A90" r:id="rId87" xr:uid="{C1A18671-346D-400C-8E41-A659084507B8}"/>
    <hyperlink ref="A91" r:id="rId88" display="J. Williams " xr:uid="{82B7FC51-AE12-4E10-80EF-82677C244BE4}"/>
    <hyperlink ref="A92" r:id="rId89" display="M. Gesicki " xr:uid="{09997E87-F00A-4ABC-9D23-B9775DD00A64}"/>
    <hyperlink ref="A93" r:id="rId90" display="J. Burrow " xr:uid="{65B320A6-756F-483D-82DB-F7582C58DFF9}"/>
    <hyperlink ref="A94" r:id="rId91" display="C. Sutton " xr:uid="{1BBBE684-4B83-432F-8768-B368657B11BB}"/>
    <hyperlink ref="A95" r:id="rId92" display="M. Gordon III " xr:uid="{F34C6A99-8172-451F-BAE9-801B3E66271F}"/>
    <hyperlink ref="A96" r:id="rId93" display="T. Boyd " xr:uid="{A74C5EBB-617A-4683-8CA1-1A023B3A80AB}"/>
    <hyperlink ref="A97" r:id="rId94" display="B. Cooks " xr:uid="{A1DC7DD2-83CD-4B06-9684-3E519982D87C}"/>
    <hyperlink ref="A98" r:id="rId95" display="J. Conner " xr:uid="{819EE30D-A8A6-4EB4-B49B-84E1EA2E1080}"/>
    <hyperlink ref="A99" r:id="rId96" xr:uid="{3D4170D5-0F96-4286-9573-D05766CCD471}"/>
    <hyperlink ref="A100" r:id="rId97" display="D. Chark Jr. " xr:uid="{9399BB39-2DF7-4104-935E-00E5E185A03C}"/>
    <hyperlink ref="A101" r:id="rId98" display="I. Smith Jr. " xr:uid="{CD8FAA0D-EBA6-4B02-BED0-5BF5125CE5C6}"/>
    <hyperlink ref="A102" r:id="rId99" display="Z. Moss " xr:uid="{4E31CE05-E8EF-43C9-9D2D-60CFFACF428C}"/>
    <hyperlink ref="A103" r:id="rId100" xr:uid="{3F27BEB9-A9A7-4742-8F43-EDA18A956100}"/>
    <hyperlink ref="A104" r:id="rId101" xr:uid="{40BDACEF-5914-4AED-A57B-8A2BA60AD0B3}"/>
    <hyperlink ref="A105" r:id="rId102" xr:uid="{71354380-F486-46C5-824C-2B6D1F540E0C}"/>
    <hyperlink ref="A106" r:id="rId103" display="J. Landry " xr:uid="{53E2D1EA-2A8F-4B8F-A57E-5CF774037520}"/>
    <hyperlink ref="A107" r:id="rId104" display="T. Lawrence " xr:uid="{6A8FC469-0662-4F46-9879-633B15DAC231}"/>
    <hyperlink ref="A108" r:id="rId105" display="C. Davis " xr:uid="{BD1B8BE0-4488-463D-B554-F62F68F0AAB5}"/>
    <hyperlink ref="A109" r:id="rId106" xr:uid="{18C76657-BE38-4231-BC63-FDED3563FDA3}"/>
    <hyperlink ref="A110" r:id="rId107" display="M. Carter " xr:uid="{EB8C2A26-93F9-4ED7-A517-C6C3729CA5DD}"/>
    <hyperlink ref="A111" r:id="rId108" display="M. Ryan " xr:uid="{288E1D8F-5E0D-451A-BEED-856EF187FED2}"/>
    <hyperlink ref="A112" r:id="rId109" display="D. Smith " xr:uid="{23B67BD0-7AB7-4B00-A43B-6199D80F3A37}"/>
    <hyperlink ref="A113" r:id="rId110" display="D. Johnson " xr:uid="{22B57BE1-06E2-4C1A-ACCC-D42C514860B3}"/>
    <hyperlink ref="A114" r:id="rId111" display="K. Cousins " xr:uid="{675E479A-BE05-45EA-9656-FEFD44654201}"/>
    <hyperlink ref="A115" r:id="rId112" display="B. Mayfield " xr:uid="{D0801DBD-8783-4668-AFD5-DD5AB6D94C25}"/>
    <hyperlink ref="A116" r:id="rId113" display="D. Singletary " xr:uid="{AECDD6F9-DDFD-46CA-B504-D3E490D58F46}"/>
    <hyperlink ref="A117" r:id="rId114" display="W. Fuller V " xr:uid="{7DD27F18-3E72-4CCE-A694-A17463504E57}"/>
    <hyperlink ref="A118" r:id="rId115" display="G. Edwards " xr:uid="{9DC18A9F-1B1A-402A-8547-F0F65C8FC30F}"/>
    <hyperlink ref="A119" r:id="rId116" xr:uid="{BCC97E89-4254-48C8-92DD-4E29C9747509}"/>
    <hyperlink ref="A120" r:id="rId117" display="M. Gallup " xr:uid="{A73F37BC-DBFC-4DD7-83A1-A1BF8FE5F48D}"/>
    <hyperlink ref="A121" r:id="rId118" display="M. Williams " xr:uid="{75BC99DB-07E2-4BC8-B887-4E921F6D03EE}"/>
    <hyperlink ref="A122" r:id="rId119" display="N. Hines " xr:uid="{D71B7184-68AF-4157-9AE9-3C99AC257BA1}"/>
    <hyperlink ref="A123" r:id="rId120" display="L. Shenault Jr. " xr:uid="{BFC9E241-1F2D-4ED0-9270-F2AA3C623504}"/>
    <hyperlink ref="A124" r:id="rId121" xr:uid="{52D8028D-26C2-47E0-A315-E08A9ECD730C}"/>
    <hyperlink ref="A125" r:id="rId122" display="C. Samuel " xr:uid="{8E779959-85E5-40DF-BBDE-631C8EE6DD48}"/>
    <hyperlink ref="A126" r:id="rId123" display="J. Waddle " xr:uid="{D41E642B-03A5-475E-A182-1491D2DC4F46}"/>
    <hyperlink ref="A127" r:id="rId124" display="T. Etienne " xr:uid="{EB71B5D8-30F7-43CC-894B-16ADEAD01986}"/>
    <hyperlink ref="A128" r:id="rId125" display="J. Williams " xr:uid="{AE19CE19-8214-4E7C-BB8A-3AD4321B1D53}"/>
    <hyperlink ref="A129" r:id="rId126" display="M. Jones Jr. " xr:uid="{C0E50CA8-4259-485F-8F01-D35E6EE2EB8C}"/>
    <hyperlink ref="A130" r:id="rId127" display="E. Engram " xr:uid="{DB973138-E355-4A67-9E29-51B9FE6DB54E}"/>
    <hyperlink ref="A131" r:id="rId128" display="T. Pollard " xr:uid="{D04A5883-285F-49B6-B35A-3D5E9D2CC6B6}"/>
    <hyperlink ref="A132" r:id="rId129" display="D. Watson " xr:uid="{A80E8B3B-A0D4-4F33-9602-79F8AD540118}"/>
    <hyperlink ref="A133" r:id="rId130" xr:uid="{A77555C3-844F-47F6-92BB-C2AB9DF8486D}"/>
    <hyperlink ref="A134" r:id="rId131" display="A. Hooper " xr:uid="{8A1D052D-D972-427A-888B-E7BAF805281E}"/>
    <hyperlink ref="A135" r:id="rId132" display="R. Fitzpatrick " xr:uid="{1A029571-5CAC-40A5-997B-95862E616557}"/>
    <hyperlink ref="A136" r:id="rId133" display="M. Pittman Jr. " xr:uid="{27DEDACD-A52B-4275-9B22-AC9BF38B8421}"/>
    <hyperlink ref="A137" r:id="rId134" xr:uid="{5194A270-A753-46EB-9095-0D248740B840}"/>
    <hyperlink ref="A138" r:id="rId135" display="J. Fields " xr:uid="{D80BFCEA-3172-485A-93B7-D4ABE15419F4}"/>
    <hyperlink ref="A139" r:id="rId136" display="D. Mooney " xr:uid="{39CAB6EF-74C0-4E9C-BD86-42F0E4371B87}"/>
    <hyperlink ref="A140" r:id="rId137" display="M. Brown " xr:uid="{287495EB-0546-4EF6-827F-FCC5A56AAE25}"/>
    <hyperlink ref="A141" r:id="rId138" xr:uid="{B6FFE958-AE31-4C8A-A1B5-4AAE69810400}"/>
    <hyperlink ref="A142" r:id="rId139" xr:uid="{38950245-8C39-4234-AA0B-3864A344BC40}"/>
    <hyperlink ref="A143" r:id="rId140" display="P. Lindsay " xr:uid="{2C43C210-8889-4EEC-85A5-32B0D20882C6}"/>
    <hyperlink ref="A144" r:id="rId141" display="D. Parker " xr:uid="{66792A53-D7D5-4E6E-85A5-FE81137F1345}"/>
    <hyperlink ref="A145" r:id="rId142" display="C. Beasley " xr:uid="{63B12CE9-B60C-4DD8-A931-9C62F3F72C17}"/>
    <hyperlink ref="A146" r:id="rId143" xr:uid="{B662F134-E2B7-44D4-B748-9DE2754C6BD0}"/>
    <hyperlink ref="A147" r:id="rId144" display="T. Hilton " xr:uid="{98ABABEA-940F-41C2-829F-6AFEB1CE4FB3}"/>
    <hyperlink ref="A148" r:id="rId145" display="S. Michel " xr:uid="{045CD7BE-AC17-4D26-AFB6-02139A0554D4}"/>
    <hyperlink ref="A149" r:id="rId146" xr:uid="{F591FE32-FC16-40F1-B77F-B1EA7D78C8E5}"/>
    <hyperlink ref="A150" r:id="rId147" display="J. Crowder " xr:uid="{3B2B0C03-4056-41B7-8995-FC3285C8408E}"/>
    <hyperlink ref="A151" r:id="rId148" display="B. Roethlisberger " xr:uid="{03688EEC-27CD-4FBB-9086-8E076112FD95}"/>
    <hyperlink ref="A152" r:id="rId149" xr:uid="{2F8098B5-361A-447F-80A7-C0979B30D1E5}"/>
    <hyperlink ref="A153" r:id="rId150" display="D. Jones " xr:uid="{B2C3E0AF-C515-42CF-914A-7F5F31B6536D}"/>
    <hyperlink ref="A154" r:id="rId151" display="A. Mattison " xr:uid="{8C75D7C4-C010-476B-9CDE-20384A2B175E}"/>
    <hyperlink ref="A155" r:id="rId152" display="J. McKissic " xr:uid="{945CDCD6-00AE-4F60-B41D-4093EB9FB3FA}"/>
    <hyperlink ref="A156" r:id="rId153" display="T. Tagovailoa " xr:uid="{15B7C8D1-AB04-451E-99F2-FB1BC9BCCECC}"/>
    <hyperlink ref="A157" r:id="rId154" display="S. Shepard " xr:uid="{6F9C7BE6-A3DD-4100-8107-67C26E076870}"/>
    <hyperlink ref="A158" r:id="rId155" display="E. Moore " xr:uid="{0C781FFE-6916-4A42-8334-62DBF4431035}"/>
    <hyperlink ref="A159" r:id="rId156" xr:uid="{80109F8E-20BA-4ACD-A65B-C751E7E798FA}"/>
    <hyperlink ref="A160" r:id="rId157" display="G. Everett " xr:uid="{A8C3A10A-071F-4174-A168-C5A4D2F10411}"/>
    <hyperlink ref="A161" r:id="rId158" display="J. Cook " xr:uid="{C2293B0F-305F-41C6-8EAE-7F00E9EE17A8}"/>
    <hyperlink ref="A162" r:id="rId159" display="A. Firkser " xr:uid="{9F41EF83-FEBA-4E4C-9B12-6A55CF43C9D1}"/>
    <hyperlink ref="A163" r:id="rId160" display="J. Reagor " xr:uid="{4AACCC2D-E4BC-4270-9543-E7B8C34B7898}"/>
    <hyperlink ref="A164" r:id="rId161" xr:uid="{8F87FA3E-C931-45E4-8336-2FAC82AFB7ED}"/>
    <hyperlink ref="A165" r:id="rId162" display="R. Penny " xr:uid="{C09F899B-5CB9-4887-A88A-7E3BE0FA9C84}"/>
    <hyperlink ref="A166" r:id="rId163" display="C. Kmet " xr:uid="{F992040D-CD18-46DD-9488-6039F0F4F419}"/>
    <hyperlink ref="A167" r:id="rId164" display="R. Bateman " xr:uid="{D9E1BC93-B94C-4DC3-A557-50D7004B494D}"/>
    <hyperlink ref="A168" r:id="rId165" display="Z. Ertz " xr:uid="{5BB1B0B5-E755-4289-A65A-F6DE70478BD8}"/>
    <hyperlink ref="A169" r:id="rId166" xr:uid="{D96F7746-B170-4DD5-911C-D7CDE76320B8}"/>
    <hyperlink ref="A170" r:id="rId167" display="R. Gage " xr:uid="{B063E793-9514-405A-9D07-C9BA38B6463D}"/>
    <hyperlink ref="A171" r:id="rId168" xr:uid="{693B4814-25B9-4EE1-8DF2-483196F85609}"/>
    <hyperlink ref="A172" r:id="rId169" display="C. Wentz " xr:uid="{CEC72353-2D1F-4AB0-AEFF-710EC965D572}"/>
    <hyperlink ref="A173" r:id="rId170" xr:uid="{9E22E7E8-1AC1-4257-8D85-63D63391C1D2}"/>
    <hyperlink ref="A174" r:id="rId171" display="T. Cohen " xr:uid="{9B8F4A6A-BBA6-4622-9E51-42F6C3F03E49}"/>
    <hyperlink ref="A175" r:id="rId172" display="B. Jarwin " xr:uid="{85ADD7AC-444F-47F4-BF2A-178C105F3F28}"/>
    <hyperlink ref="A176" r:id="rId173" display="C. Kirk " xr:uid="{DBB7C97B-6BFD-4BFE-9DC0-CFAACDFD7E85}"/>
    <hyperlink ref="A177" r:id="rId174" xr:uid="{88AF011A-529C-4ACC-A373-F2608CB85DCD}"/>
    <hyperlink ref="A178" r:id="rId175" display="Z. Wilson " xr:uid="{B6A5E66B-08D4-4BF8-B22F-1FDDCFD85E8C}"/>
    <hyperlink ref="A179" r:id="rId176" display="E. Sanders " xr:uid="{FDB6E937-3CA6-4E04-BE1E-1ABD887DAF57}"/>
    <hyperlink ref="A180" r:id="rId177" xr:uid="{17B2BF9B-9D96-4C4D-B478-DF38089EE94A}"/>
    <hyperlink ref="A181" r:id="rId178" xr:uid="{9414AEC3-F604-4DF1-94E1-7D5292E6F542}"/>
    <hyperlink ref="A182" r:id="rId179" display="T. Coleman " xr:uid="{15AFB05D-0908-44B4-8650-231B3BCE1D2F}"/>
    <hyperlink ref="A183" r:id="rId180" display="A. Green " xr:uid="{9D543A43-E2D9-4995-BABB-5AE497F29020}"/>
    <hyperlink ref="A184" r:id="rId181" display="S. Darnold " xr:uid="{2A4AB768-0121-4A25-A9DF-D975C79C6B8D}"/>
    <hyperlink ref="A185" r:id="rId182" display="R. Moore " xr:uid="{9DD20876-0CDF-4CC7-8508-72B331B47D9F}"/>
    <hyperlink ref="A186" r:id="rId183" display="M. Mack " xr:uid="{6FFFC431-EA19-4E0F-BED9-C90C77455C3D}"/>
    <hyperlink ref="A187" r:id="rId184" display="C. Hubbard " xr:uid="{0E87D479-78AC-43E7-9FD8-97FD64A7B60A}"/>
    <hyperlink ref="A188" r:id="rId185" xr:uid="{163486B7-89EA-4ACC-BFD6-5E8347229FA0}"/>
    <hyperlink ref="A189" r:id="rId186" display="C. Akers " xr:uid="{B1D0D844-03EA-4987-996A-3BDF01DD0E34}"/>
    <hyperlink ref="A190" r:id="rId187" display="T. Marshall Jr. " xr:uid="{392A0FBB-6CFB-4DA4-9ED7-02B91CA9BE1C}"/>
    <hyperlink ref="A191" r:id="rId188" xr:uid="{2C8DE786-2877-4C70-AA29-DEE587AACFC2}"/>
    <hyperlink ref="A192" r:id="rId189" display="M. Ingram II " xr:uid="{6933B9FE-731A-4467-989A-DC04E1D12E56}"/>
    <hyperlink ref="A193" r:id="rId190" display="M. Brown " xr:uid="{BEA80F20-D975-4427-B00F-FD7D76CBD4CC}"/>
    <hyperlink ref="A194" r:id="rId191" xr:uid="{B3B051DE-09A5-4E08-9EDC-E8E199622BD2}"/>
    <hyperlink ref="A195" r:id="rId192" display="C. Hyde " xr:uid="{EC9ADDB4-F54B-467A-9F5D-1257239585B3}"/>
    <hyperlink ref="A196" r:id="rId193" display="A. St. Brown " xr:uid="{842AA4FF-0D4E-492E-94D6-7F198135E6E2}"/>
    <hyperlink ref="A197" r:id="rId194" display="E. Ebron " xr:uid="{B9913978-3F08-4970-90E9-0A13E9C3066E}"/>
    <hyperlink ref="A198" r:id="rId195" xr:uid="{E6FF06FD-1F83-48C4-9BB7-34F4C4C4CD21}"/>
    <hyperlink ref="A199" r:id="rId196" display="S. Watkins " xr:uid="{A30FAF34-B854-4F2E-84A6-3D8C8A52BA4B}"/>
    <hyperlink ref="A200" r:id="rId197" display="B. Scott " xr:uid="{7FD6CC00-1378-43E7-9D5A-3F2534FDBF3C}"/>
    <hyperlink ref="A201" r:id="rId198" xr:uid="{D0A522C9-A9EA-43D7-A8FA-6A53586DB231}"/>
    <hyperlink ref="A202" r:id="rId199" display="J. Goff " xr:uid="{16E21319-1CD6-47F2-B01D-231D72FE07B1}"/>
    <hyperlink ref="A203" r:id="rId200" display="G. Davis " xr:uid="{2A9466CF-E84A-4F35-B0F0-287E0D844526}"/>
    <hyperlink ref="A204" r:id="rId201" xr:uid="{EA8B9A35-D623-44CD-ABD1-874F177AED0A}"/>
    <hyperlink ref="A205" r:id="rId202" display="D. Knox " xr:uid="{18A36B98-EFF0-482D-9BD5-25D557FF2509}"/>
    <hyperlink ref="A206" r:id="rId203" display="X. Jones " xr:uid="{68131F6E-AEA8-4B2C-AC4B-609D5308D973}"/>
    <hyperlink ref="A207" r:id="rId204" display="H. Hurst " xr:uid="{B4AB3228-6581-4C50-9FAD-696152BEB3F6}"/>
    <hyperlink ref="A208" r:id="rId205" xr:uid="{BF49DD12-C61F-4205-844C-C0EC1B0D7DE0}"/>
    <hyperlink ref="A209" r:id="rId206" xr:uid="{69D35314-2E71-4700-97A3-C20E6A9660A1}"/>
    <hyperlink ref="A210" r:id="rId207" xr:uid="{9635CA34-DB11-413C-A3A5-4446AFF0475B}"/>
    <hyperlink ref="A211" r:id="rId208" display="P. Freiermuth " xr:uid="{9902A984-B5B8-4944-BD26-0D0652760EB3}"/>
    <hyperlink ref="A212" r:id="rId209" display="P. Campbell " xr:uid="{43F4E5C1-14BF-4C45-A27F-4AA9B820E672}"/>
    <hyperlink ref="A213" r:id="rId210" display="T. Williams " xr:uid="{D1D0FCFA-39B0-4CD5-B6EB-81FAF72E2256}"/>
    <hyperlink ref="A214" r:id="rId211" display="T. Bridgewater " xr:uid="{6BCB6AAF-EB23-4A73-A994-CBB9410990AC}"/>
    <hyperlink ref="A215" r:id="rId212" display="D. Slayton " xr:uid="{72F366AB-2726-4096-9C3C-9C7DE00C11CC}"/>
    <hyperlink ref="A216" r:id="rId213" display="D. Booker " xr:uid="{CA02517A-177E-48A3-8065-D526CE371B73}"/>
    <hyperlink ref="A217" r:id="rId214" display="K. Gainwell " xr:uid="{423F5575-D728-46C6-BA97-AE9105A82C92}"/>
    <hyperlink ref="A218" r:id="rId215" display="B. Perriman " xr:uid="{39758131-5DEB-4821-B8A4-D065D4C3D248}"/>
    <hyperlink ref="A219" r:id="rId216" xr:uid="{C7386F0C-8461-46D5-A26D-9005B7521257}"/>
    <hyperlink ref="A220" r:id="rId217" display="K. Toney " xr:uid="{5E5D2496-D147-4B3A-8702-6A16D07DCCB4}"/>
    <hyperlink ref="A221" r:id="rId218" display="D. Williams " xr:uid="{B2EED7E4-0492-48E6-8002-8C5ADABC27B0}"/>
    <hyperlink ref="A222" r:id="rId219" display="T. Gurley II " xr:uid="{6CD79678-8145-4DB6-9466-919D746E539E}"/>
    <hyperlink ref="A223" r:id="rId220" xr:uid="{F4669F37-DC43-4571-8090-778805B9A1CB}"/>
    <hyperlink ref="A224" r:id="rId221" xr:uid="{35B9BFF7-F764-4834-A298-944BC14917C3}"/>
    <hyperlink ref="A225" r:id="rId222" display="S. Ahmed " xr:uid="{37F29893-CB95-47B2-926E-53DF52D970A7}"/>
    <hyperlink ref="A226" r:id="rId223" display="D. Evans " xr:uid="{A90E1D02-980A-40EE-AED7-0815970C28A6}"/>
    <hyperlink ref="A227" r:id="rId224" display="V. Jefferson Jr. " xr:uid="{FBFE4E7A-86F3-431D-9ED2-7E3B383529C8}"/>
    <hyperlink ref="A228" r:id="rId225" display="J. Kelley " xr:uid="{B68248D1-F3E5-4688-8D8D-CF686EBF2DB5}"/>
    <hyperlink ref="A229" r:id="rId226" display="J. Palmer " xr:uid="{1BC13253-5CEE-4C43-BA66-91D8D97C36C1}"/>
    <hyperlink ref="A230" r:id="rId227" xr:uid="{C43EBC58-30D9-4A00-B398-44481B2B01F8}"/>
    <hyperlink ref="A231" r:id="rId228" xr:uid="{D1F6EEF8-462A-400B-8DFB-F25E841563FB}"/>
    <hyperlink ref="A232" r:id="rId229" display="N. Collins " xr:uid="{DC54A567-284A-4772-845D-F6D55C9A7C10}"/>
    <hyperlink ref="A233" r:id="rId230" display="B. Snell Jr. " xr:uid="{9EAAC8A4-5949-4142-8163-5B5F6DB684BA}"/>
    <hyperlink ref="A234" r:id="rId231" display="D. Mims " xr:uid="{230935B9-BF2A-4942-A5C4-5F6752C6AFFB}"/>
    <hyperlink ref="A235" r:id="rId232" display="K. Hamler " xr:uid="{32DB5E03-9737-431B-AEB8-5ED0AC62E69C}"/>
    <hyperlink ref="A236" r:id="rId233" display="D. Peoples-Jones " xr:uid="{A6429F3E-A862-4830-AEF9-9DD5C558FE00}"/>
    <hyperlink ref="A237" r:id="rId234" display="D. Jackson " xr:uid="{A839DBF3-926D-4688-95B7-38E34027AD3E}"/>
    <hyperlink ref="A238" r:id="rId235" display="J. Jackson " xr:uid="{C907EA65-45E9-473A-83EF-AAEEE1D46BAB}"/>
    <hyperlink ref="A239" r:id="rId236" display="J. Graham " xr:uid="{9B7EC081-1046-4991-AE37-109EC48509C0}"/>
    <hyperlink ref="A240" r:id="rId237" display="T. Taylor " xr:uid="{05567279-1969-435A-B4CA-C33681097571}"/>
    <hyperlink ref="A241" r:id="rId238" display="D. Lock " xr:uid="{5654E01B-6B1F-4849-9E6A-540EC94D72A7}"/>
    <hyperlink ref="A242" r:id="rId239" display="D. Arnold " xr:uid="{CDFF5E4E-28B7-43F3-ACDB-5237528CF3A8}"/>
    <hyperlink ref="A243" r:id="rId240" display="J. Reynolds " xr:uid="{6E3F50FD-8DED-46C9-A0BD-325572BEF16A}"/>
    <hyperlink ref="A244" r:id="rId241" display="S. Perine " xr:uid="{10F3B796-7D79-4628-A58F-EA82EDF0749B}"/>
    <hyperlink ref="A245" r:id="rId242" xr:uid="{23FBBFD7-EE2F-40EC-94C9-A7B67FFCCA76}"/>
    <hyperlink ref="A246" r:id="rId243" display="A. Dalton " xr:uid="{D58F2A3E-2014-41AB-9060-DD0AE0D6E852}"/>
    <hyperlink ref="A247" r:id="rId244" display="T. Johnson " xr:uid="{A8C773BE-38F3-4898-A685-DC4EAD8B59C8}"/>
    <hyperlink ref="A248" r:id="rId245" display="D. Brown " xr:uid="{E65F6F58-09EE-4F50-981B-5A0C5DCB8FE5}"/>
    <hyperlink ref="A249" r:id="rId246" display="Q. Ollison " xr:uid="{B1D5F60F-BE22-4330-A3D6-A97F64D937EE}"/>
    <hyperlink ref="A250" r:id="rId247" xr:uid="{B2DD199A-DC6E-4C7A-AD63-E88807A4B9A5}"/>
    <hyperlink ref="A251" r:id="rId248" display="T. Patrick " xr:uid="{A6DC8491-0DE6-4B4C-918B-98337776E3FB}"/>
    <hyperlink ref="A252" r:id="rId249" display="D. Schultz " xr:uid="{AE272770-A79A-4577-BAB9-A4717756393C}"/>
    <hyperlink ref="A253" r:id="rId250" display="C. Patterson " xr:uid="{6A467737-23A3-4957-8036-40798C5CF665}"/>
    <hyperlink ref="A254" r:id="rId251" display="R. Higgins " xr:uid="{D8A88606-C80D-4EFA-A530-8BBCBB3DCA0D}"/>
    <hyperlink ref="A255" r:id="rId252" xr:uid="{AF9F5A78-EFC6-490B-BC4A-1E7B73647894}"/>
    <hyperlink ref="A256" r:id="rId253" display="J. Patterson " xr:uid="{60E3E5D0-E5FE-4046-8A41-096016F1C2E0}"/>
    <hyperlink ref="A257" r:id="rId254" display="Q. Watkins " xr:uid="{72B20963-84D1-49A9-A96D-5A3F81F2DBC9}"/>
    <hyperlink ref="A258" r:id="rId255" display="J. Funk " xr:uid="{DEAC2A63-76AE-4243-B51C-6C0AAC4FB07D}"/>
    <hyperlink ref="A259" r:id="rId256" display="M. Trubisky " xr:uid="{6E5F5C51-F22D-4687-B1A4-5E97095CA2D2}"/>
    <hyperlink ref="A260" r:id="rId257" display="D. Haskins Jr. " xr:uid="{0CA8EDBE-316D-4E17-A190-5CC3B74623AB}"/>
    <hyperlink ref="A261" r:id="rId258" xr:uid="{F5443AE0-C58C-495D-B9D9-907909AA6894}"/>
    <hyperlink ref="A262" r:id="rId259" xr:uid="{0D3BEECB-DD2F-40AC-8967-FAA63C67C983}"/>
    <hyperlink ref="A263" r:id="rId260" display="J. Doyle " xr:uid="{387C8C5E-49E9-4205-A811-C08525B24A55}"/>
    <hyperlink ref="A264" r:id="rId261" display="J. Jefferson " xr:uid="{B9DB95FB-11C2-4D27-873A-49561FE1534C}"/>
    <hyperlink ref="A265" r:id="rId262" xr:uid="{DD135D86-9EC7-43E0-A276-894E82B6E2A6}"/>
    <hyperlink ref="A266" r:id="rId263" xr:uid="{C7384C04-5EE6-47D4-8F30-F049E02D79AC}"/>
    <hyperlink ref="A267" r:id="rId264" display="K. Cole Sr. " xr:uid="{0BF71691-D6E4-4FF0-A1EB-D1D244FFE64A}"/>
    <hyperlink ref="A268" r:id="rId265" display="L. Bowden Jr. " xr:uid="{F39434FA-9F0E-4B33-AEF8-DBDC09C908A6}"/>
    <hyperlink ref="A269" r:id="rId266" display="K. Herbert " xr:uid="{4EC7C2FA-36EA-45EC-BBF6-AA8184369BA0}"/>
    <hyperlink ref="A270" r:id="rId267" display="K. Coutee " xr:uid="{2A9573F8-1912-4B15-A827-16FB2DBCC6D6}"/>
    <hyperlink ref="A271" r:id="rId268" xr:uid="{853D04B1-B0FF-46C9-A264-54FA51813248}"/>
    <hyperlink ref="A272" r:id="rId269" display="D. Duvernay " xr:uid="{5C69BBC8-F2C3-475D-AEDF-C5164521FE6D}"/>
    <hyperlink ref="A273" r:id="rId270" display="J. Washington " xr:uid="{56D9FBB0-B136-418A-A1A1-8E1A260462BD}"/>
    <hyperlink ref="A274" r:id="rId271" xr:uid="{6F67DF27-B1CE-4EC9-90C1-E6CC165CB87B}"/>
    <hyperlink ref="A275" r:id="rId272" display="A. Miller " xr:uid="{E42D2208-2EFD-4AA8-8BB7-9C634675439B}"/>
    <hyperlink ref="A276" r:id="rId273" xr:uid="{8B446F78-3E7B-40C0-BF29-13702DF4F707}"/>
    <hyperlink ref="A277" r:id="rId274" xr:uid="{2F33069E-AA58-490D-9DF6-115D1F46DD52}"/>
    <hyperlink ref="A278" r:id="rId275" display="L. Rountree III " xr:uid="{41641BF4-25FF-4ABB-BDA5-B4AB53EE913E}"/>
    <hyperlink ref="A279" r:id="rId276" display="C. Evans " xr:uid="{620B1543-1DC6-4407-8A05-C4A0F4AEA7B7}"/>
    <hyperlink ref="A280" r:id="rId277" display="M. Boone " xr:uid="{38CCDF99-354C-4369-97D5-D71E13F5B645}"/>
    <hyperlink ref="A281" r:id="rId278" display="K. Rudolph " xr:uid="{CE0DF011-77B6-4B57-BC4C-55E7C29FB04B}"/>
    <hyperlink ref="A282" r:id="rId279" display="M. Breida " xr:uid="{A808AC5A-1019-4B14-BEFC-C1B3CAA0E3F0}"/>
    <hyperlink ref="A283" r:id="rId280" xr:uid="{7FE4BB1F-CD3E-45BC-80AC-B5C191059A41}"/>
    <hyperlink ref="A284" r:id="rId281" display="C. Herndon " xr:uid="{2B1D085C-79D8-43BD-B1D9-BB91FC77B4E3}"/>
    <hyperlink ref="A285" r:id="rId282" display="J. Guyton " xr:uid="{20FA2F74-5977-4A6E-A48D-4C9AD03EB905}"/>
    <hyperlink ref="A286" r:id="rId283" xr:uid="{485C2728-25A7-46AF-A68E-B2CCF5290F92}"/>
    <hyperlink ref="A287" r:id="rId284" xr:uid="{DFA7D677-F32A-413A-B082-64E97799A008}"/>
    <hyperlink ref="A288" r:id="rId285" display="Z. Pascal " xr:uid="{931146F7-FFE7-476E-A897-8AF57715D465}"/>
    <hyperlink ref="A289" r:id="rId286" display="K. Johnson " xr:uid="{F50CB794-C94E-4B46-8CA8-F8E1872C201C}"/>
    <hyperlink ref="A290" r:id="rId287" display="T. Tebow " xr:uid="{DD8A319C-9F7E-4C01-A1CF-14193B87FD75}"/>
    <hyperlink ref="A291" r:id="rId288" display="Q. Cephus " xr:uid="{431EA7D6-36C1-46FF-9980-FE521630FF1B}"/>
    <hyperlink ref="A292" r:id="rId289" display="A. Humphries " xr:uid="{3A9EBC1E-AB26-435B-9958-6AB7F1BE9100}"/>
    <hyperlink ref="A293" r:id="rId290" display="T. Wallace " xr:uid="{7B9AF4CC-5ABA-4510-87BD-33ABDB4A6BF8}"/>
    <hyperlink ref="A294" r:id="rId291" display="T. Johnson " xr:uid="{89669A80-8A41-4737-8C26-D3704CE7FCFE}"/>
    <hyperlink ref="A295" r:id="rId292" display="P. Williams " xr:uid="{D21FD741-D66B-413B-BC9F-2117FF7C1B1C}"/>
    <hyperlink ref="A296" r:id="rId293" display="T. Heinicke " xr:uid="{CAA69865-B86A-4929-A9B6-50761B9D9236}"/>
    <hyperlink ref="A297" r:id="rId294" display="J. Hawkins " xr:uid="{170387D7-3EA0-439D-AE89-BF3472716151}"/>
    <hyperlink ref="A298" r:id="rId295" display="D. Parham Jr. " xr:uid="{F218A16A-F0CE-498D-983D-FA109D4C66D0}"/>
    <hyperlink ref="A299" r:id="rId296" display="T. Kroft " xr:uid="{A43D380B-628E-4F6A-B63D-1D88869FD7FC}"/>
    <hyperlink ref="A300" r:id="rId297" display="L. Perine " xr:uid="{426A600F-F880-4764-B67B-F98C12CCC8C5}"/>
    <hyperlink ref="A301" r:id="rId298" display="K. Mond " xr:uid="{B9A5827A-4FEE-4E55-ABC2-9AD005F07FFE}"/>
    <hyperlink ref="A302" r:id="rId299" display="J. Eason " xr:uid="{328CC75D-02CF-4EE9-9551-630E61ABEE8E}"/>
    <hyperlink ref="A303" r:id="rId300" display="G. Minshew II " xr:uid="{3AE7902F-C1D1-4F23-ADF0-28FE805A4ECF}"/>
    <hyperlink ref="A304" r:id="rId301" display="C. Conley " xr:uid="{B4B3EEB1-41A7-4C40-AAD5-1805D1F878DA}"/>
    <hyperlink ref="A305" r:id="rId302" display="D. Njoku " xr:uid="{8EAD4C88-F355-4F4B-9B12-E1AE7874005E}"/>
    <hyperlink ref="A306" r:id="rId303" display="A. McFarland Jr. " xr:uid="{69C56073-7397-4F16-92D2-B36913F0204B}"/>
    <hyperlink ref="A307" r:id="rId304" display="T. Atwell " xr:uid="{138090F9-9A3F-465B-8BAD-F66782A4784B}"/>
    <hyperlink ref="A308" r:id="rId305" display="D. Eskridge " xr:uid="{638AE200-BA91-48A8-B718-190F6D068888}"/>
    <hyperlink ref="A309" r:id="rId306" display="T. Fulgham " xr:uid="{4129D65C-4FE5-4EDC-9F76-3F997A91B255}"/>
    <hyperlink ref="A310" r:id="rId307" display="M. Alie-Cox " xr:uid="{2F86513B-A4C2-43B3-8E0D-7AE2509E4D9C}"/>
    <hyperlink ref="A311" r:id="rId308" xr:uid="{D0F6787D-FA68-4442-9779-323284F3B9D4}"/>
    <hyperlink ref="A312" r:id="rId309" display="D. Dallas " xr:uid="{674900AD-BDD5-4C34-9455-97909A9062B3}"/>
  </hyperlinks>
  <pageMargins left="0.75" right="0.75" top="1" bottom="1" header="0.5" footer="0.5"/>
  <pageSetup scale="55" fitToHeight="0" orientation="portrait" r:id="rId310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drawing r:id="rId311"/>
  <legacyDrawing r:id="rId31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2" id="{AA1ACCEA-4908-4130-8482-6E9318EBD4B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N417:N1000</xm:sqref>
        </x14:conditionalFormatting>
        <x14:conditionalFormatting xmlns:xm="http://schemas.microsoft.com/office/excel/2006/main">
          <x14:cfRule type="iconSet" priority="119" id="{82343E24-6D50-470A-81BA-13B0B5CA355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K417:K1000</xm:sqref>
        </x14:conditionalFormatting>
        <x14:conditionalFormatting xmlns:xm="http://schemas.microsoft.com/office/excel/2006/main">
          <x14:cfRule type="iconSet" priority="116" id="{D8875A05-313B-4254-8C88-FC4C68B1619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H417:H1000</xm:sqref>
        </x14:conditionalFormatting>
        <x14:conditionalFormatting xmlns:xm="http://schemas.microsoft.com/office/excel/2006/main">
          <x14:cfRule type="iconSet" priority="6" id="{D5D88275-D0F6-43F9-8F85-E46532BB850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H5:H416</xm:sqref>
        </x14:conditionalFormatting>
        <x14:conditionalFormatting xmlns:xm="http://schemas.microsoft.com/office/excel/2006/main">
          <x14:cfRule type="iconSet" priority="4" id="{E04889D4-9A25-403F-84EB-947F9ABBC05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K5:K416</xm:sqref>
        </x14:conditionalFormatting>
        <x14:conditionalFormatting xmlns:xm="http://schemas.microsoft.com/office/excel/2006/main">
          <x14:cfRule type="iconSet" priority="2" id="{281FD73E-E383-4AD8-9DF5-51C479F4E96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N5:N416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8" tint="0.39997558519241921"/>
    <pageSetUpPr fitToPage="1"/>
  </sheetPr>
  <dimension ref="A1:X51"/>
  <sheetViews>
    <sheetView showGridLines="0" workbookViewId="0"/>
  </sheetViews>
  <sheetFormatPr defaultColWidth="9.140625" defaultRowHeight="12.75" outlineLevelCol="1" x14ac:dyDescent="0.2"/>
  <cols>
    <col min="1" max="1" width="3.85546875" style="3" customWidth="1"/>
    <col min="2" max="2" width="25.140625" style="3" customWidth="1"/>
    <col min="3" max="15" width="7.42578125" style="3" customWidth="1" outlineLevel="1"/>
    <col min="16" max="19" width="7.42578125" style="3" customWidth="1"/>
    <col min="20" max="20" width="7.42578125" style="3" customWidth="1" outlineLevel="1"/>
    <col min="21" max="22" width="8.42578125" style="3" customWidth="1"/>
    <col min="23" max="24" width="15.28515625" style="3" customWidth="1"/>
    <col min="25" max="25" width="13.42578125" style="3" customWidth="1"/>
    <col min="26" max="16384" width="9.140625" style="3"/>
  </cols>
  <sheetData>
    <row r="1" spans="1:24" ht="34.5" customHeight="1" x14ac:dyDescent="0.35">
      <c r="A1" s="1"/>
      <c r="B1" s="4"/>
      <c r="C1" s="1"/>
      <c r="D1" s="1" t="str">
        <f>lkpYear &amp; " NFL Schedule Reference Sheet"</f>
        <v>2021 NFL Schedule Reference Sheet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4"/>
      <c r="X1" s="66" t="str">
        <f>lkpCopyright</f>
        <v>© FantasyCube.com</v>
      </c>
    </row>
    <row r="2" spans="1:24" ht="8.25" customHeight="1" x14ac:dyDescent="0.2"/>
    <row r="3" spans="1:24" ht="15" x14ac:dyDescent="0.2">
      <c r="B3" s="6" t="s">
        <v>74</v>
      </c>
    </row>
    <row r="4" spans="1:24" x14ac:dyDescent="0.2">
      <c r="B4" s="148" t="s">
        <v>104</v>
      </c>
      <c r="C4" s="149" t="s">
        <v>224</v>
      </c>
    </row>
    <row r="5" spans="1:24" x14ac:dyDescent="0.2">
      <c r="B5" s="148" t="s">
        <v>105</v>
      </c>
      <c r="C5" s="149" t="s">
        <v>225</v>
      </c>
    </row>
    <row r="6" spans="1:24" x14ac:dyDescent="0.2">
      <c r="B6" s="148" t="s">
        <v>106</v>
      </c>
      <c r="C6" s="149" t="s">
        <v>226</v>
      </c>
    </row>
    <row r="7" spans="1:24" x14ac:dyDescent="0.2">
      <c r="B7" s="148" t="s">
        <v>107</v>
      </c>
      <c r="C7" s="149" t="s">
        <v>227</v>
      </c>
    </row>
    <row r="8" spans="1:24" x14ac:dyDescent="0.2">
      <c r="B8" s="148" t="s">
        <v>108</v>
      </c>
      <c r="C8" s="149" t="s">
        <v>265</v>
      </c>
    </row>
    <row r="9" spans="1:24" x14ac:dyDescent="0.2">
      <c r="B9" s="148" t="s">
        <v>109</v>
      </c>
      <c r="C9" s="149" t="s">
        <v>228</v>
      </c>
    </row>
    <row r="10" spans="1:24" x14ac:dyDescent="0.2">
      <c r="B10" s="148" t="s">
        <v>202</v>
      </c>
      <c r="C10" s="149" t="s">
        <v>229</v>
      </c>
    </row>
    <row r="11" spans="1:24" x14ac:dyDescent="0.2">
      <c r="B11" s="148" t="s">
        <v>232</v>
      </c>
      <c r="C11" s="149" t="s">
        <v>230</v>
      </c>
    </row>
    <row r="12" spans="1:24" x14ac:dyDescent="0.2">
      <c r="B12" s="148" t="s">
        <v>233</v>
      </c>
      <c r="C12" s="149" t="s">
        <v>231</v>
      </c>
    </row>
    <row r="13" spans="1:24" ht="9.75" customHeight="1" x14ac:dyDescent="0.2">
      <c r="B13" s="7"/>
    </row>
    <row r="14" spans="1:24" ht="15" x14ac:dyDescent="0.2">
      <c r="B14" s="6" t="str">
        <f>lkpYear &amp; " NFL Schedule Grid &amp; Strength of Fantasy Playoff Schedule"</f>
        <v>2021 NFL Schedule Grid &amp; Strength of Fantasy Playoff Schedule</v>
      </c>
    </row>
    <row r="15" spans="1:24" ht="4.5" customHeight="1" thickBot="1" x14ac:dyDescent="0.25"/>
    <row r="16" spans="1:24" ht="52.5" thickTop="1" x14ac:dyDescent="0.25">
      <c r="B16" s="34" t="s">
        <v>10</v>
      </c>
      <c r="C16" s="35">
        <v>1</v>
      </c>
      <c r="D16" s="36">
        <v>2</v>
      </c>
      <c r="E16" s="36">
        <v>3</v>
      </c>
      <c r="F16" s="36">
        <v>4</v>
      </c>
      <c r="G16" s="36">
        <v>5</v>
      </c>
      <c r="H16" s="36">
        <v>6</v>
      </c>
      <c r="I16" s="36">
        <v>7</v>
      </c>
      <c r="J16" s="36">
        <v>8</v>
      </c>
      <c r="K16" s="36">
        <v>9</v>
      </c>
      <c r="L16" s="36">
        <v>10</v>
      </c>
      <c r="M16" s="36">
        <v>11</v>
      </c>
      <c r="N16" s="36">
        <v>12</v>
      </c>
      <c r="O16" s="36">
        <v>13</v>
      </c>
      <c r="P16" s="36">
        <v>14</v>
      </c>
      <c r="Q16" s="36">
        <v>15</v>
      </c>
      <c r="R16" s="36">
        <v>16</v>
      </c>
      <c r="S16" s="36">
        <v>17</v>
      </c>
      <c r="T16" s="36">
        <v>18</v>
      </c>
      <c r="U16" s="35" t="s">
        <v>10</v>
      </c>
      <c r="V16" s="37" t="s">
        <v>90</v>
      </c>
      <c r="W16" s="38" t="s">
        <v>236</v>
      </c>
      <c r="X16" s="39" t="str">
        <f>lkpYear &amp; " Season Strength of Schedule
(1 = Easiest)"</f>
        <v>2021 Season Strength of Schedule
(1 = Easiest)</v>
      </c>
    </row>
    <row r="17" spans="2:24" ht="15" x14ac:dyDescent="0.25">
      <c r="B17" s="22" t="str">
        <f t="shared" ref="B17:B48" si="0">VLOOKUP($U17,LkpTeamTable,2,FALSE)</f>
        <v>Arizona Cardinals</v>
      </c>
      <c r="C17" s="23" t="s">
        <v>70</v>
      </c>
      <c r="D17" s="24" t="s">
        <v>64</v>
      </c>
      <c r="E17" s="24" t="s">
        <v>114</v>
      </c>
      <c r="F17" s="24" t="s">
        <v>111</v>
      </c>
      <c r="G17" s="24" t="s">
        <v>11</v>
      </c>
      <c r="H17" s="24" t="s">
        <v>43</v>
      </c>
      <c r="I17" s="24" t="s">
        <v>29</v>
      </c>
      <c r="J17" s="24" t="s">
        <v>15</v>
      </c>
      <c r="K17" s="24" t="s">
        <v>39</v>
      </c>
      <c r="L17" s="24" t="s">
        <v>48</v>
      </c>
      <c r="M17" s="24" t="s">
        <v>33</v>
      </c>
      <c r="N17" s="24" t="s">
        <v>95</v>
      </c>
      <c r="O17" s="24" t="s">
        <v>71</v>
      </c>
      <c r="P17" s="40" t="s">
        <v>112</v>
      </c>
      <c r="Q17" s="40" t="s">
        <v>66</v>
      </c>
      <c r="R17" s="40" t="s">
        <v>69</v>
      </c>
      <c r="S17" s="40" t="s">
        <v>62</v>
      </c>
      <c r="T17" s="24" t="s">
        <v>35</v>
      </c>
      <c r="U17" s="76" t="s">
        <v>31</v>
      </c>
      <c r="V17" s="163">
        <f>MATCH("*" &amp; B17  &amp; "*",$C$4:$C$12,0)+5</f>
        <v>12</v>
      </c>
      <c r="W17" s="25">
        <v>12</v>
      </c>
      <c r="X17" s="25">
        <v>11</v>
      </c>
    </row>
    <row r="18" spans="2:24" ht="15" x14ac:dyDescent="0.25">
      <c r="B18" s="26" t="str">
        <f t="shared" si="0"/>
        <v>Atlanta Falcons</v>
      </c>
      <c r="C18" s="27" t="s">
        <v>65</v>
      </c>
      <c r="D18" s="28" t="s">
        <v>47</v>
      </c>
      <c r="E18" s="28" t="s">
        <v>61</v>
      </c>
      <c r="F18" s="28" t="s">
        <v>117</v>
      </c>
      <c r="G18" s="28" t="s">
        <v>12</v>
      </c>
      <c r="H18" s="28" t="s">
        <v>95</v>
      </c>
      <c r="I18" s="28" t="s">
        <v>60</v>
      </c>
      <c r="J18" s="28" t="s">
        <v>48</v>
      </c>
      <c r="K18" s="28" t="s">
        <v>42</v>
      </c>
      <c r="L18" s="28" t="s">
        <v>62</v>
      </c>
      <c r="M18" s="28" t="s">
        <v>13</v>
      </c>
      <c r="N18" s="28" t="s">
        <v>114</v>
      </c>
      <c r="O18" s="28" t="s">
        <v>19</v>
      </c>
      <c r="P18" s="41" t="s">
        <v>38</v>
      </c>
      <c r="Q18" s="41" t="s">
        <v>39</v>
      </c>
      <c r="R18" s="41" t="s">
        <v>59</v>
      </c>
      <c r="S18" s="41" t="s">
        <v>63</v>
      </c>
      <c r="T18" s="28" t="s">
        <v>14</v>
      </c>
      <c r="U18" s="77" t="s">
        <v>40</v>
      </c>
      <c r="V18" s="164">
        <f t="shared" ref="V18:V48" si="1">MATCH("*" &amp; B18  &amp; "*",$C$4:$C$12,0)+5</f>
        <v>6</v>
      </c>
      <c r="W18" s="29">
        <v>10</v>
      </c>
      <c r="X18" s="29">
        <v>22</v>
      </c>
    </row>
    <row r="19" spans="2:24" ht="15" x14ac:dyDescent="0.25">
      <c r="B19" s="22" t="str">
        <f t="shared" si="0"/>
        <v>Baltimore Ravens</v>
      </c>
      <c r="C19" s="23" t="s">
        <v>234</v>
      </c>
      <c r="D19" s="24" t="s">
        <v>16</v>
      </c>
      <c r="E19" s="81" t="s">
        <v>66</v>
      </c>
      <c r="F19" s="24" t="s">
        <v>72</v>
      </c>
      <c r="G19" s="24" t="s">
        <v>69</v>
      </c>
      <c r="H19" s="24" t="s">
        <v>116</v>
      </c>
      <c r="I19" s="24" t="s">
        <v>45</v>
      </c>
      <c r="J19" s="24" t="s">
        <v>95</v>
      </c>
      <c r="K19" s="24" t="s">
        <v>64</v>
      </c>
      <c r="L19" s="24" t="s">
        <v>60</v>
      </c>
      <c r="M19" s="24" t="s">
        <v>71</v>
      </c>
      <c r="N19" s="24" t="s">
        <v>51</v>
      </c>
      <c r="O19" s="24" t="s">
        <v>41</v>
      </c>
      <c r="P19" s="40" t="s">
        <v>43</v>
      </c>
      <c r="Q19" s="40" t="s">
        <v>15</v>
      </c>
      <c r="R19" s="40" t="s">
        <v>50</v>
      </c>
      <c r="S19" s="40" t="s">
        <v>112</v>
      </c>
      <c r="T19" s="24" t="s">
        <v>54</v>
      </c>
      <c r="U19" s="78" t="s">
        <v>46</v>
      </c>
      <c r="V19" s="165">
        <f t="shared" si="1"/>
        <v>8</v>
      </c>
      <c r="W19" s="30">
        <v>26</v>
      </c>
      <c r="X19" s="30">
        <v>27</v>
      </c>
    </row>
    <row r="20" spans="2:24" ht="15" x14ac:dyDescent="0.25">
      <c r="B20" s="26" t="str">
        <f t="shared" si="0"/>
        <v>Buffalo Bills</v>
      </c>
      <c r="C20" s="27" t="s">
        <v>54</v>
      </c>
      <c r="D20" s="28" t="s">
        <v>60</v>
      </c>
      <c r="E20" s="28" t="s">
        <v>117</v>
      </c>
      <c r="F20" s="28" t="s">
        <v>29</v>
      </c>
      <c r="G20" s="28" t="s">
        <v>36</v>
      </c>
      <c r="H20" s="28" t="s">
        <v>70</v>
      </c>
      <c r="I20" s="28" t="s">
        <v>95</v>
      </c>
      <c r="J20" s="28" t="s">
        <v>53</v>
      </c>
      <c r="K20" s="28" t="s">
        <v>114</v>
      </c>
      <c r="L20" s="28" t="s">
        <v>49</v>
      </c>
      <c r="M20" s="28" t="s">
        <v>69</v>
      </c>
      <c r="N20" s="28" t="s">
        <v>42</v>
      </c>
      <c r="O20" s="28" t="s">
        <v>13</v>
      </c>
      <c r="P20" s="41" t="s">
        <v>47</v>
      </c>
      <c r="Q20" s="41" t="s">
        <v>48</v>
      </c>
      <c r="R20" s="41" t="s">
        <v>52</v>
      </c>
      <c r="S20" s="41" t="s">
        <v>40</v>
      </c>
      <c r="T20" s="28" t="s">
        <v>12</v>
      </c>
      <c r="U20" s="77" t="s">
        <v>30</v>
      </c>
      <c r="V20" s="164">
        <f t="shared" si="1"/>
        <v>7</v>
      </c>
      <c r="W20" s="29">
        <v>17</v>
      </c>
      <c r="X20" s="29">
        <v>21</v>
      </c>
    </row>
    <row r="21" spans="2:24" ht="15" x14ac:dyDescent="0.25">
      <c r="B21" s="22" t="str">
        <f t="shared" si="0"/>
        <v>Carolina Panthers</v>
      </c>
      <c r="C21" s="23" t="s">
        <v>12</v>
      </c>
      <c r="D21" s="24" t="s">
        <v>14</v>
      </c>
      <c r="E21" s="24" t="s">
        <v>55</v>
      </c>
      <c r="F21" s="24" t="s">
        <v>62</v>
      </c>
      <c r="G21" s="24" t="s">
        <v>65</v>
      </c>
      <c r="H21" s="24" t="s">
        <v>64</v>
      </c>
      <c r="I21" s="24" t="s">
        <v>61</v>
      </c>
      <c r="J21" s="24" t="s">
        <v>32</v>
      </c>
      <c r="K21" s="24" t="s">
        <v>13</v>
      </c>
      <c r="L21" s="24" t="s">
        <v>68</v>
      </c>
      <c r="M21" s="24" t="s">
        <v>117</v>
      </c>
      <c r="N21" s="24" t="s">
        <v>60</v>
      </c>
      <c r="O21" s="24" t="s">
        <v>95</v>
      </c>
      <c r="P21" s="40" t="s">
        <v>40</v>
      </c>
      <c r="Q21" s="40" t="s">
        <v>63</v>
      </c>
      <c r="R21" s="40" t="s">
        <v>19</v>
      </c>
      <c r="S21" s="40" t="s">
        <v>42</v>
      </c>
      <c r="T21" s="24" t="s">
        <v>47</v>
      </c>
      <c r="U21" s="78" t="s">
        <v>48</v>
      </c>
      <c r="V21" s="165">
        <f t="shared" si="1"/>
        <v>13</v>
      </c>
      <c r="W21" s="30">
        <v>22</v>
      </c>
      <c r="X21" s="30">
        <v>16</v>
      </c>
    </row>
    <row r="22" spans="2:24" ht="15" x14ac:dyDescent="0.25">
      <c r="B22" s="26" t="str">
        <f t="shared" si="0"/>
        <v>Chicago Bears</v>
      </c>
      <c r="C22" s="27" t="s">
        <v>111</v>
      </c>
      <c r="D22" s="28" t="s">
        <v>45</v>
      </c>
      <c r="E22" s="28" t="s">
        <v>43</v>
      </c>
      <c r="F22" s="28" t="s">
        <v>59</v>
      </c>
      <c r="G22" s="80" t="s">
        <v>234</v>
      </c>
      <c r="H22" s="28" t="s">
        <v>15</v>
      </c>
      <c r="I22" s="28" t="s">
        <v>47</v>
      </c>
      <c r="J22" s="28" t="s">
        <v>11</v>
      </c>
      <c r="K22" s="28" t="s">
        <v>41</v>
      </c>
      <c r="L22" s="28" t="s">
        <v>95</v>
      </c>
      <c r="M22" s="28" t="s">
        <v>46</v>
      </c>
      <c r="N22" s="28" t="s">
        <v>66</v>
      </c>
      <c r="O22" s="28" t="s">
        <v>31</v>
      </c>
      <c r="P22" s="41" t="s">
        <v>56</v>
      </c>
      <c r="Q22" s="41" t="s">
        <v>64</v>
      </c>
      <c r="R22" s="41" t="s">
        <v>33</v>
      </c>
      <c r="S22" s="41" t="s">
        <v>17</v>
      </c>
      <c r="T22" s="28" t="s">
        <v>34</v>
      </c>
      <c r="U22" s="77" t="s">
        <v>58</v>
      </c>
      <c r="V22" s="164">
        <f t="shared" si="1"/>
        <v>10</v>
      </c>
      <c r="W22" s="29">
        <v>15</v>
      </c>
      <c r="X22" s="29">
        <v>17</v>
      </c>
    </row>
    <row r="23" spans="2:24" ht="15" x14ac:dyDescent="0.25">
      <c r="B23" s="22" t="str">
        <f t="shared" si="0"/>
        <v>Cincinnati Bengals</v>
      </c>
      <c r="C23" s="23" t="s">
        <v>64</v>
      </c>
      <c r="D23" s="24" t="s">
        <v>71</v>
      </c>
      <c r="E23" s="24" t="s">
        <v>41</v>
      </c>
      <c r="F23" s="81" t="s">
        <v>110</v>
      </c>
      <c r="G23" s="24" t="s">
        <v>15</v>
      </c>
      <c r="H23" s="24" t="s">
        <v>66</v>
      </c>
      <c r="I23" s="24" t="s">
        <v>57</v>
      </c>
      <c r="J23" s="24" t="s">
        <v>49</v>
      </c>
      <c r="K23" s="24" t="s">
        <v>51</v>
      </c>
      <c r="L23" s="24" t="s">
        <v>95</v>
      </c>
      <c r="M23" s="24" t="s">
        <v>234</v>
      </c>
      <c r="N23" s="24" t="s">
        <v>54</v>
      </c>
      <c r="O23" s="24" t="s">
        <v>116</v>
      </c>
      <c r="P23" s="40" t="s">
        <v>11</v>
      </c>
      <c r="Q23" s="40" t="s">
        <v>72</v>
      </c>
      <c r="R23" s="40" t="s">
        <v>46</v>
      </c>
      <c r="S23" s="40" t="s">
        <v>16</v>
      </c>
      <c r="T23" s="24" t="s">
        <v>43</v>
      </c>
      <c r="U23" s="78" t="s">
        <v>45</v>
      </c>
      <c r="V23" s="165">
        <f t="shared" si="1"/>
        <v>10</v>
      </c>
      <c r="W23" s="30">
        <v>27</v>
      </c>
      <c r="X23" s="30">
        <v>19</v>
      </c>
    </row>
    <row r="24" spans="2:24" ht="15" x14ac:dyDescent="0.25">
      <c r="B24" s="26" t="str">
        <f t="shared" si="0"/>
        <v>Cleveland Browns</v>
      </c>
      <c r="C24" s="27" t="s">
        <v>36</v>
      </c>
      <c r="D24" s="28" t="s">
        <v>29</v>
      </c>
      <c r="E24" s="28" t="s">
        <v>58</v>
      </c>
      <c r="F24" s="28" t="s">
        <v>34</v>
      </c>
      <c r="G24" s="28" t="s">
        <v>115</v>
      </c>
      <c r="H24" s="28" t="s">
        <v>31</v>
      </c>
      <c r="I24" s="28" t="s">
        <v>37</v>
      </c>
      <c r="J24" s="28" t="s">
        <v>54</v>
      </c>
      <c r="K24" s="28" t="s">
        <v>50</v>
      </c>
      <c r="L24" s="28" t="s">
        <v>52</v>
      </c>
      <c r="M24" s="28" t="s">
        <v>59</v>
      </c>
      <c r="N24" s="28" t="s">
        <v>57</v>
      </c>
      <c r="O24" s="28" t="s">
        <v>95</v>
      </c>
      <c r="P24" s="41" t="s">
        <v>46</v>
      </c>
      <c r="Q24" s="41" t="s">
        <v>235</v>
      </c>
      <c r="R24" s="41" t="s">
        <v>56</v>
      </c>
      <c r="S24" s="41" t="s">
        <v>41</v>
      </c>
      <c r="T24" s="28" t="s">
        <v>45</v>
      </c>
      <c r="U24" s="77" t="s">
        <v>51</v>
      </c>
      <c r="V24" s="164">
        <f t="shared" si="1"/>
        <v>13</v>
      </c>
      <c r="W24" s="29">
        <v>25</v>
      </c>
      <c r="X24" s="29">
        <v>23</v>
      </c>
    </row>
    <row r="25" spans="2:24" ht="15" x14ac:dyDescent="0.25">
      <c r="B25" s="22" t="str">
        <f t="shared" si="0"/>
        <v>Dallas Cowboys</v>
      </c>
      <c r="C25" s="23" t="s">
        <v>47</v>
      </c>
      <c r="D25" s="24" t="s">
        <v>115</v>
      </c>
      <c r="E25" s="24" t="s">
        <v>65</v>
      </c>
      <c r="F25" s="24" t="s">
        <v>48</v>
      </c>
      <c r="G25" s="24" t="s">
        <v>17</v>
      </c>
      <c r="H25" s="24" t="s">
        <v>52</v>
      </c>
      <c r="I25" s="24" t="s">
        <v>95</v>
      </c>
      <c r="J25" s="24" t="s">
        <v>34</v>
      </c>
      <c r="K25" s="24" t="s">
        <v>37</v>
      </c>
      <c r="L25" s="24" t="s">
        <v>40</v>
      </c>
      <c r="M25" s="24" t="s">
        <v>36</v>
      </c>
      <c r="N25" s="24" t="s">
        <v>235</v>
      </c>
      <c r="O25" s="24" t="s">
        <v>42</v>
      </c>
      <c r="P25" s="40" t="s">
        <v>113</v>
      </c>
      <c r="Q25" s="40" t="s">
        <v>61</v>
      </c>
      <c r="R25" s="40" t="s">
        <v>117</v>
      </c>
      <c r="S25" s="40" t="s">
        <v>31</v>
      </c>
      <c r="T25" s="24" t="s">
        <v>44</v>
      </c>
      <c r="U25" s="78" t="s">
        <v>27</v>
      </c>
      <c r="V25" s="165">
        <f t="shared" si="1"/>
        <v>7</v>
      </c>
      <c r="W25" s="30">
        <v>28</v>
      </c>
      <c r="X25" s="30">
        <v>28</v>
      </c>
    </row>
    <row r="26" spans="2:24" ht="15" x14ac:dyDescent="0.25">
      <c r="B26" s="26" t="str">
        <f t="shared" si="0"/>
        <v>Denver Broncos</v>
      </c>
      <c r="C26" s="27" t="s">
        <v>61</v>
      </c>
      <c r="D26" s="28" t="s">
        <v>114</v>
      </c>
      <c r="E26" s="28" t="s">
        <v>12</v>
      </c>
      <c r="F26" s="28" t="s">
        <v>46</v>
      </c>
      <c r="G26" s="28" t="s">
        <v>41</v>
      </c>
      <c r="H26" s="28" t="s">
        <v>235</v>
      </c>
      <c r="I26" s="28" t="s">
        <v>43</v>
      </c>
      <c r="J26" s="28" t="s">
        <v>117</v>
      </c>
      <c r="K26" s="28" t="s">
        <v>62</v>
      </c>
      <c r="L26" s="28" t="s">
        <v>65</v>
      </c>
      <c r="M26" s="28" t="s">
        <v>95</v>
      </c>
      <c r="N26" s="28" t="s">
        <v>116</v>
      </c>
      <c r="O26" s="80" t="s">
        <v>36</v>
      </c>
      <c r="P26" s="41" t="s">
        <v>59</v>
      </c>
      <c r="Q26" s="41" t="s">
        <v>45</v>
      </c>
      <c r="R26" s="41" t="s">
        <v>234</v>
      </c>
      <c r="S26" s="41" t="s">
        <v>115</v>
      </c>
      <c r="T26" s="28" t="s">
        <v>16</v>
      </c>
      <c r="U26" s="77" t="s">
        <v>37</v>
      </c>
      <c r="V26" s="164">
        <f t="shared" si="1"/>
        <v>11</v>
      </c>
      <c r="W26" s="29">
        <v>3</v>
      </c>
      <c r="X26" s="29">
        <v>4</v>
      </c>
    </row>
    <row r="27" spans="2:24" ht="15" x14ac:dyDescent="0.25">
      <c r="B27" s="22" t="str">
        <f t="shared" si="0"/>
        <v>Detroit Lions</v>
      </c>
      <c r="C27" s="23" t="s">
        <v>11</v>
      </c>
      <c r="D27" s="24" t="s">
        <v>56</v>
      </c>
      <c r="E27" s="24" t="s">
        <v>46</v>
      </c>
      <c r="F27" s="24" t="s">
        <v>71</v>
      </c>
      <c r="G27" s="24" t="s">
        <v>34</v>
      </c>
      <c r="H27" s="24" t="s">
        <v>45</v>
      </c>
      <c r="I27" s="24" t="s">
        <v>111</v>
      </c>
      <c r="J27" s="24" t="s">
        <v>65</v>
      </c>
      <c r="K27" s="81" t="s">
        <v>95</v>
      </c>
      <c r="L27" s="24" t="s">
        <v>41</v>
      </c>
      <c r="M27" s="24" t="s">
        <v>43</v>
      </c>
      <c r="N27" s="24" t="s">
        <v>58</v>
      </c>
      <c r="O27" s="24" t="s">
        <v>64</v>
      </c>
      <c r="P27" s="40" t="s">
        <v>72</v>
      </c>
      <c r="Q27" s="40" t="s">
        <v>31</v>
      </c>
      <c r="R27" s="40" t="s">
        <v>32</v>
      </c>
      <c r="S27" s="40" t="s">
        <v>33</v>
      </c>
      <c r="T27" s="24" t="s">
        <v>15</v>
      </c>
      <c r="U27" s="78" t="s">
        <v>59</v>
      </c>
      <c r="V27" s="165">
        <f t="shared" si="1"/>
        <v>9</v>
      </c>
      <c r="W27" s="30">
        <v>8</v>
      </c>
      <c r="X27" s="30">
        <v>31</v>
      </c>
    </row>
    <row r="28" spans="2:24" ht="15" x14ac:dyDescent="0.25">
      <c r="B28" s="26" t="str">
        <f t="shared" si="0"/>
        <v>Green Bay Packers</v>
      </c>
      <c r="C28" s="151" t="s">
        <v>42</v>
      </c>
      <c r="D28" s="28" t="s">
        <v>59</v>
      </c>
      <c r="E28" s="28" t="s">
        <v>39</v>
      </c>
      <c r="F28" s="28" t="s">
        <v>54</v>
      </c>
      <c r="G28" s="28" t="s">
        <v>50</v>
      </c>
      <c r="H28" s="28" t="s">
        <v>71</v>
      </c>
      <c r="I28" s="28" t="s">
        <v>117</v>
      </c>
      <c r="J28" s="28" t="s">
        <v>68</v>
      </c>
      <c r="K28" s="28" t="s">
        <v>36</v>
      </c>
      <c r="L28" s="28" t="s">
        <v>35</v>
      </c>
      <c r="M28" s="28" t="s">
        <v>34</v>
      </c>
      <c r="N28" s="28" t="s">
        <v>112</v>
      </c>
      <c r="O28" s="28" t="s">
        <v>95</v>
      </c>
      <c r="P28" s="41" t="s">
        <v>58</v>
      </c>
      <c r="Q28" s="41" t="s">
        <v>57</v>
      </c>
      <c r="R28" s="41" t="s">
        <v>51</v>
      </c>
      <c r="S28" s="41" t="s">
        <v>64</v>
      </c>
      <c r="T28" s="28" t="s">
        <v>66</v>
      </c>
      <c r="U28" s="77" t="s">
        <v>15</v>
      </c>
      <c r="V28" s="164">
        <f t="shared" si="1"/>
        <v>13</v>
      </c>
      <c r="W28" s="29">
        <v>20</v>
      </c>
      <c r="X28" s="29">
        <v>26</v>
      </c>
    </row>
    <row r="29" spans="2:24" ht="15" x14ac:dyDescent="0.25">
      <c r="B29" s="22" t="str">
        <f t="shared" si="0"/>
        <v>Houston Texans</v>
      </c>
      <c r="C29" s="23" t="s">
        <v>110</v>
      </c>
      <c r="D29" s="81" t="s">
        <v>43</v>
      </c>
      <c r="E29" s="24" t="s">
        <v>48</v>
      </c>
      <c r="F29" s="24" t="s">
        <v>63</v>
      </c>
      <c r="G29" s="24" t="s">
        <v>13</v>
      </c>
      <c r="H29" s="24" t="s">
        <v>67</v>
      </c>
      <c r="I29" s="24" t="s">
        <v>68</v>
      </c>
      <c r="J29" s="24" t="s">
        <v>112</v>
      </c>
      <c r="K29" s="24" t="s">
        <v>60</v>
      </c>
      <c r="L29" s="81" t="s">
        <v>95</v>
      </c>
      <c r="M29" s="24" t="s">
        <v>70</v>
      </c>
      <c r="N29" s="24" t="s">
        <v>12</v>
      </c>
      <c r="O29" s="24" t="s">
        <v>69</v>
      </c>
      <c r="P29" s="40" t="s">
        <v>35</v>
      </c>
      <c r="Q29" s="40" t="s">
        <v>114</v>
      </c>
      <c r="R29" s="40" t="s">
        <v>116</v>
      </c>
      <c r="S29" s="40" t="s">
        <v>39</v>
      </c>
      <c r="T29" s="24" t="s">
        <v>28</v>
      </c>
      <c r="U29" s="78" t="s">
        <v>29</v>
      </c>
      <c r="V29" s="165">
        <f t="shared" si="1"/>
        <v>10</v>
      </c>
      <c r="W29" s="30">
        <v>9</v>
      </c>
      <c r="X29" s="30">
        <v>12</v>
      </c>
    </row>
    <row r="30" spans="2:24" ht="15" x14ac:dyDescent="0.25">
      <c r="B30" s="26" t="str">
        <f t="shared" si="0"/>
        <v>Indianapolis Colts</v>
      </c>
      <c r="C30" s="27" t="s">
        <v>35</v>
      </c>
      <c r="D30" s="28" t="s">
        <v>112</v>
      </c>
      <c r="E30" s="28" t="s">
        <v>70</v>
      </c>
      <c r="F30" s="80" t="s">
        <v>60</v>
      </c>
      <c r="G30" s="28" t="s">
        <v>57</v>
      </c>
      <c r="H30" s="28" t="s">
        <v>29</v>
      </c>
      <c r="I30" s="28" t="s">
        <v>39</v>
      </c>
      <c r="J30" s="28" t="s">
        <v>28</v>
      </c>
      <c r="K30" s="28" t="s">
        <v>12</v>
      </c>
      <c r="L30" s="80" t="s">
        <v>110</v>
      </c>
      <c r="M30" s="28" t="s">
        <v>63</v>
      </c>
      <c r="N30" s="28" t="s">
        <v>19</v>
      </c>
      <c r="O30" s="28" t="s">
        <v>55</v>
      </c>
      <c r="P30" s="41" t="s">
        <v>95</v>
      </c>
      <c r="Q30" s="41" t="s">
        <v>13</v>
      </c>
      <c r="R30" s="41" t="s">
        <v>68</v>
      </c>
      <c r="S30" s="41" t="s">
        <v>235</v>
      </c>
      <c r="T30" s="28" t="s">
        <v>114</v>
      </c>
      <c r="U30" s="77" t="s">
        <v>69</v>
      </c>
      <c r="V30" s="164">
        <f t="shared" si="1"/>
        <v>14</v>
      </c>
      <c r="W30" s="29">
        <v>32</v>
      </c>
      <c r="X30" s="29">
        <v>3</v>
      </c>
    </row>
    <row r="31" spans="2:24" ht="15" x14ac:dyDescent="0.25">
      <c r="B31" s="22" t="e">
        <f t="shared" si="0"/>
        <v>#N/A</v>
      </c>
      <c r="C31" s="23" t="s">
        <v>55</v>
      </c>
      <c r="D31" s="24" t="s">
        <v>37</v>
      </c>
      <c r="E31" s="24" t="s">
        <v>31</v>
      </c>
      <c r="F31" s="24" t="s">
        <v>50</v>
      </c>
      <c r="G31" s="24" t="s">
        <v>28</v>
      </c>
      <c r="H31" s="24" t="s">
        <v>53</v>
      </c>
      <c r="I31" s="24" t="s">
        <v>95</v>
      </c>
      <c r="J31" s="24" t="s">
        <v>33</v>
      </c>
      <c r="K31" s="24" t="s">
        <v>30</v>
      </c>
      <c r="L31" s="24" t="s">
        <v>67</v>
      </c>
      <c r="M31" s="24" t="s">
        <v>11</v>
      </c>
      <c r="N31" s="24" t="s">
        <v>40</v>
      </c>
      <c r="O31" s="24" t="s">
        <v>111</v>
      </c>
      <c r="P31" s="40" t="s">
        <v>70</v>
      </c>
      <c r="Q31" s="40" t="s">
        <v>29</v>
      </c>
      <c r="R31" s="40" t="s">
        <v>49</v>
      </c>
      <c r="S31" s="40" t="s">
        <v>52</v>
      </c>
      <c r="T31" s="24" t="s">
        <v>69</v>
      </c>
      <c r="U31" s="78" t="s">
        <v>110</v>
      </c>
      <c r="V31" s="165" t="e">
        <f t="shared" si="1"/>
        <v>#N/A</v>
      </c>
      <c r="W31" s="30">
        <v>4</v>
      </c>
      <c r="X31" s="30">
        <v>10</v>
      </c>
    </row>
    <row r="32" spans="2:24" ht="15" x14ac:dyDescent="0.25">
      <c r="B32" s="26" t="str">
        <f t="shared" si="0"/>
        <v>Kansas City Chiefs</v>
      </c>
      <c r="C32" s="27" t="s">
        <v>51</v>
      </c>
      <c r="D32" s="28" t="s">
        <v>57</v>
      </c>
      <c r="E32" s="28" t="s">
        <v>116</v>
      </c>
      <c r="F32" s="28" t="s">
        <v>44</v>
      </c>
      <c r="G32" s="28" t="s">
        <v>30</v>
      </c>
      <c r="H32" s="28" t="s">
        <v>113</v>
      </c>
      <c r="I32" s="28" t="s">
        <v>70</v>
      </c>
      <c r="J32" s="28" t="s">
        <v>17</v>
      </c>
      <c r="K32" s="28" t="s">
        <v>15</v>
      </c>
      <c r="L32" s="28" t="s">
        <v>234</v>
      </c>
      <c r="M32" s="28" t="s">
        <v>27</v>
      </c>
      <c r="N32" s="28" t="s">
        <v>95</v>
      </c>
      <c r="O32" s="28" t="s">
        <v>37</v>
      </c>
      <c r="P32" s="41" t="s">
        <v>235</v>
      </c>
      <c r="Q32" s="41" t="s">
        <v>115</v>
      </c>
      <c r="R32" s="41" t="s">
        <v>54</v>
      </c>
      <c r="S32" s="41" t="s">
        <v>50</v>
      </c>
      <c r="T32" s="28" t="s">
        <v>72</v>
      </c>
      <c r="U32" s="77" t="s">
        <v>16</v>
      </c>
      <c r="V32" s="164">
        <f t="shared" si="1"/>
        <v>12</v>
      </c>
      <c r="W32" s="29">
        <v>21</v>
      </c>
      <c r="X32" s="29">
        <v>20</v>
      </c>
    </row>
    <row r="33" spans="2:24" ht="15" x14ac:dyDescent="0.25">
      <c r="B33" s="22" t="str">
        <f t="shared" si="0"/>
        <v>Las Vegas Raiders</v>
      </c>
      <c r="C33" s="27" t="s">
        <v>46</v>
      </c>
      <c r="D33" s="28" t="s">
        <v>41</v>
      </c>
      <c r="E33" s="28" t="s">
        <v>53</v>
      </c>
      <c r="F33" s="28" t="s">
        <v>115</v>
      </c>
      <c r="G33" s="28" t="s">
        <v>58</v>
      </c>
      <c r="H33" s="28" t="s">
        <v>72</v>
      </c>
      <c r="I33" s="28" t="s">
        <v>65</v>
      </c>
      <c r="J33" s="28" t="s">
        <v>95</v>
      </c>
      <c r="K33" s="28" t="s">
        <v>61</v>
      </c>
      <c r="L33" s="28" t="s">
        <v>16</v>
      </c>
      <c r="M33" s="28" t="s">
        <v>45</v>
      </c>
      <c r="N33" s="28" t="s">
        <v>62</v>
      </c>
      <c r="O33" s="28" t="s">
        <v>117</v>
      </c>
      <c r="P33" s="41" t="s">
        <v>36</v>
      </c>
      <c r="Q33" s="41" t="s">
        <v>43</v>
      </c>
      <c r="R33" s="41" t="s">
        <v>37</v>
      </c>
      <c r="S33" s="41" t="s">
        <v>67</v>
      </c>
      <c r="T33" s="28" t="s">
        <v>116</v>
      </c>
      <c r="U33" s="77" t="s">
        <v>235</v>
      </c>
      <c r="V33" s="165">
        <f t="shared" si="1"/>
        <v>8</v>
      </c>
      <c r="W33" s="30">
        <v>23</v>
      </c>
      <c r="X33" s="30">
        <v>33</v>
      </c>
    </row>
    <row r="34" spans="2:24" ht="15" x14ac:dyDescent="0.25">
      <c r="B34" s="26" t="str">
        <f t="shared" si="0"/>
        <v>Los Angeles Rams</v>
      </c>
      <c r="C34" s="23" t="s">
        <v>58</v>
      </c>
      <c r="D34" s="24" t="s">
        <v>67</v>
      </c>
      <c r="E34" s="24" t="s">
        <v>19</v>
      </c>
      <c r="F34" s="24" t="s">
        <v>31</v>
      </c>
      <c r="G34" s="24" t="s">
        <v>33</v>
      </c>
      <c r="H34" s="24" t="s">
        <v>61</v>
      </c>
      <c r="I34" s="24" t="s">
        <v>59</v>
      </c>
      <c r="J34" s="24" t="s">
        <v>55</v>
      </c>
      <c r="K34" s="24" t="s">
        <v>28</v>
      </c>
      <c r="L34" s="24" t="s">
        <v>39</v>
      </c>
      <c r="M34" s="24" t="s">
        <v>95</v>
      </c>
      <c r="N34" s="24" t="s">
        <v>56</v>
      </c>
      <c r="O34" s="24" t="s">
        <v>110</v>
      </c>
      <c r="P34" s="40" t="s">
        <v>68</v>
      </c>
      <c r="Q34" s="40" t="s">
        <v>35</v>
      </c>
      <c r="R34" s="40" t="s">
        <v>34</v>
      </c>
      <c r="S34" s="40" t="s">
        <v>57</v>
      </c>
      <c r="T34" s="24" t="s">
        <v>11</v>
      </c>
      <c r="U34" s="78" t="s">
        <v>112</v>
      </c>
      <c r="V34" s="164">
        <f t="shared" si="1"/>
        <v>11</v>
      </c>
      <c r="W34" s="29">
        <v>14</v>
      </c>
      <c r="X34" s="29">
        <v>8</v>
      </c>
    </row>
    <row r="35" spans="2:24" ht="15" x14ac:dyDescent="0.25">
      <c r="B35" s="22" t="str">
        <f t="shared" si="0"/>
        <v>Los Angeles Chargers</v>
      </c>
      <c r="C35" s="23" t="s">
        <v>113</v>
      </c>
      <c r="D35" s="24" t="s">
        <v>27</v>
      </c>
      <c r="E35" s="24" t="s">
        <v>36</v>
      </c>
      <c r="F35" s="24" t="s">
        <v>235</v>
      </c>
      <c r="G35" s="24" t="s">
        <v>51</v>
      </c>
      <c r="H35" s="24" t="s">
        <v>57</v>
      </c>
      <c r="I35" s="24" t="s">
        <v>95</v>
      </c>
      <c r="J35" s="24" t="s">
        <v>13</v>
      </c>
      <c r="K35" s="24" t="s">
        <v>44</v>
      </c>
      <c r="L35" s="24" t="s">
        <v>64</v>
      </c>
      <c r="M35" s="24" t="s">
        <v>54</v>
      </c>
      <c r="N35" s="24" t="s">
        <v>72</v>
      </c>
      <c r="O35" s="24" t="s">
        <v>50</v>
      </c>
      <c r="P35" s="82" t="s">
        <v>17</v>
      </c>
      <c r="Q35" s="40" t="s">
        <v>16</v>
      </c>
      <c r="R35" s="82" t="s">
        <v>55</v>
      </c>
      <c r="S35" s="82" t="s">
        <v>37</v>
      </c>
      <c r="T35" s="24" t="s">
        <v>234</v>
      </c>
      <c r="U35" s="78" t="s">
        <v>116</v>
      </c>
      <c r="V35" s="165">
        <f t="shared" si="1"/>
        <v>7</v>
      </c>
      <c r="W35" s="30">
        <v>13</v>
      </c>
      <c r="X35" s="30">
        <v>18</v>
      </c>
    </row>
    <row r="36" spans="2:24" ht="15" x14ac:dyDescent="0.25">
      <c r="B36" s="26" t="str">
        <f t="shared" si="0"/>
        <v>Miami Dolphins</v>
      </c>
      <c r="C36" s="27" t="s">
        <v>52</v>
      </c>
      <c r="D36" s="28" t="s">
        <v>30</v>
      </c>
      <c r="E36" s="28" t="s">
        <v>234</v>
      </c>
      <c r="F36" s="28" t="s">
        <v>69</v>
      </c>
      <c r="G36" s="28" t="s">
        <v>47</v>
      </c>
      <c r="H36" s="28" t="s">
        <v>114</v>
      </c>
      <c r="I36" s="28" t="s">
        <v>40</v>
      </c>
      <c r="J36" s="28" t="s">
        <v>63</v>
      </c>
      <c r="K36" s="28" t="s">
        <v>29</v>
      </c>
      <c r="L36" s="28" t="s">
        <v>46</v>
      </c>
      <c r="M36" s="28" t="s">
        <v>49</v>
      </c>
      <c r="N36" s="28" t="s">
        <v>48</v>
      </c>
      <c r="O36" s="28" t="s">
        <v>17</v>
      </c>
      <c r="P36" s="41" t="s">
        <v>95</v>
      </c>
      <c r="Q36" s="41" t="s">
        <v>12</v>
      </c>
      <c r="R36" s="41" t="s">
        <v>42</v>
      </c>
      <c r="S36" s="41" t="s">
        <v>70</v>
      </c>
      <c r="T36" s="28" t="s">
        <v>13</v>
      </c>
      <c r="U36" s="77" t="s">
        <v>53</v>
      </c>
      <c r="V36" s="164">
        <f t="shared" si="1"/>
        <v>14</v>
      </c>
      <c r="W36" s="29">
        <v>30</v>
      </c>
      <c r="X36" s="29">
        <v>7</v>
      </c>
    </row>
    <row r="37" spans="2:24" ht="15" x14ac:dyDescent="0.25">
      <c r="B37" s="22" t="str">
        <f t="shared" si="0"/>
        <v>Minnesota Vikings</v>
      </c>
      <c r="C37" s="23" t="s">
        <v>50</v>
      </c>
      <c r="D37" s="24" t="s">
        <v>68</v>
      </c>
      <c r="E37" s="24" t="s">
        <v>35</v>
      </c>
      <c r="F37" s="24" t="s">
        <v>51</v>
      </c>
      <c r="G37" s="24" t="s">
        <v>59</v>
      </c>
      <c r="H37" s="24" t="s">
        <v>38</v>
      </c>
      <c r="I37" s="24" t="s">
        <v>95</v>
      </c>
      <c r="J37" s="24" t="s">
        <v>27</v>
      </c>
      <c r="K37" s="24" t="s">
        <v>57</v>
      </c>
      <c r="L37" s="24" t="s">
        <v>115</v>
      </c>
      <c r="M37" s="24" t="s">
        <v>15</v>
      </c>
      <c r="N37" s="24" t="s">
        <v>39</v>
      </c>
      <c r="O37" s="24" t="s">
        <v>66</v>
      </c>
      <c r="P37" s="40" t="s">
        <v>54</v>
      </c>
      <c r="Q37" s="40" t="s">
        <v>71</v>
      </c>
      <c r="R37" s="40" t="s">
        <v>112</v>
      </c>
      <c r="S37" s="40" t="s">
        <v>56</v>
      </c>
      <c r="T37" s="24" t="s">
        <v>58</v>
      </c>
      <c r="U37" s="78" t="s">
        <v>64</v>
      </c>
      <c r="V37" s="165">
        <f t="shared" si="1"/>
        <v>7</v>
      </c>
      <c r="W37" s="30">
        <v>29</v>
      </c>
      <c r="X37" s="30">
        <v>25</v>
      </c>
    </row>
    <row r="38" spans="2:24" ht="15" x14ac:dyDescent="0.25">
      <c r="B38" s="26" t="str">
        <f t="shared" si="0"/>
        <v>New England Patriots</v>
      </c>
      <c r="C38" s="27" t="s">
        <v>53</v>
      </c>
      <c r="D38" s="28" t="s">
        <v>49</v>
      </c>
      <c r="E38" s="28" t="s">
        <v>14</v>
      </c>
      <c r="F38" s="28" t="s">
        <v>19</v>
      </c>
      <c r="G38" s="28" t="s">
        <v>55</v>
      </c>
      <c r="H38" s="28" t="s">
        <v>27</v>
      </c>
      <c r="I38" s="28" t="s">
        <v>12</v>
      </c>
      <c r="J38" s="28" t="s">
        <v>115</v>
      </c>
      <c r="K38" s="28" t="s">
        <v>38</v>
      </c>
      <c r="L38" s="28" t="s">
        <v>51</v>
      </c>
      <c r="M38" s="28" t="s">
        <v>32</v>
      </c>
      <c r="N38" s="28" t="s">
        <v>28</v>
      </c>
      <c r="O38" s="28" t="s">
        <v>63</v>
      </c>
      <c r="P38" s="83" t="s">
        <v>95</v>
      </c>
      <c r="Q38" s="41" t="s">
        <v>67</v>
      </c>
      <c r="R38" s="41" t="s">
        <v>30</v>
      </c>
      <c r="S38" s="41" t="s">
        <v>110</v>
      </c>
      <c r="T38" s="28" t="s">
        <v>60</v>
      </c>
      <c r="U38" s="77" t="s">
        <v>13</v>
      </c>
      <c r="V38" s="164">
        <f t="shared" si="1"/>
        <v>14</v>
      </c>
      <c r="W38" s="29">
        <v>31</v>
      </c>
      <c r="X38" s="29">
        <v>2</v>
      </c>
    </row>
    <row r="39" spans="2:24" ht="15" x14ac:dyDescent="0.25">
      <c r="B39" s="22" t="str">
        <f t="shared" si="0"/>
        <v>New Orleans Saints</v>
      </c>
      <c r="C39" s="23" t="s">
        <v>15</v>
      </c>
      <c r="D39" s="24" t="s">
        <v>38</v>
      </c>
      <c r="E39" s="24" t="s">
        <v>52</v>
      </c>
      <c r="F39" s="24" t="s">
        <v>17</v>
      </c>
      <c r="G39" s="24" t="s">
        <v>113</v>
      </c>
      <c r="H39" s="24" t="s">
        <v>95</v>
      </c>
      <c r="I39" s="24" t="s">
        <v>33</v>
      </c>
      <c r="J39" s="24" t="s">
        <v>19</v>
      </c>
      <c r="K39" s="24" t="s">
        <v>40</v>
      </c>
      <c r="L39" s="24" t="s">
        <v>70</v>
      </c>
      <c r="M39" s="24" t="s">
        <v>44</v>
      </c>
      <c r="N39" s="24" t="s">
        <v>30</v>
      </c>
      <c r="O39" s="24" t="s">
        <v>27</v>
      </c>
      <c r="P39" s="40" t="s">
        <v>49</v>
      </c>
      <c r="Q39" s="40" t="s">
        <v>47</v>
      </c>
      <c r="R39" s="40" t="s">
        <v>53</v>
      </c>
      <c r="S39" s="40" t="s">
        <v>48</v>
      </c>
      <c r="T39" s="24" t="s">
        <v>32</v>
      </c>
      <c r="U39" s="78" t="s">
        <v>14</v>
      </c>
      <c r="V39" s="165">
        <f t="shared" si="1"/>
        <v>6</v>
      </c>
      <c r="W39" s="30">
        <v>19</v>
      </c>
      <c r="X39" s="30">
        <v>13</v>
      </c>
    </row>
    <row r="40" spans="2:24" ht="15" x14ac:dyDescent="0.25">
      <c r="B40" s="26" t="str">
        <f t="shared" si="0"/>
        <v>New York Giants</v>
      </c>
      <c r="C40" s="27" t="s">
        <v>37</v>
      </c>
      <c r="D40" s="28" t="s">
        <v>113</v>
      </c>
      <c r="E40" s="28" t="s">
        <v>40</v>
      </c>
      <c r="F40" s="28" t="s">
        <v>42</v>
      </c>
      <c r="G40" s="28" t="s">
        <v>62</v>
      </c>
      <c r="H40" s="28" t="s">
        <v>112</v>
      </c>
      <c r="I40" s="80" t="s">
        <v>48</v>
      </c>
      <c r="J40" s="28" t="s">
        <v>36</v>
      </c>
      <c r="K40" s="28" t="s">
        <v>235</v>
      </c>
      <c r="L40" s="28" t="s">
        <v>95</v>
      </c>
      <c r="M40" s="28" t="s">
        <v>47</v>
      </c>
      <c r="N40" s="28" t="s">
        <v>65</v>
      </c>
      <c r="O40" s="28" t="s">
        <v>60</v>
      </c>
      <c r="P40" s="41" t="s">
        <v>115</v>
      </c>
      <c r="Q40" s="41" t="s">
        <v>27</v>
      </c>
      <c r="R40" s="41" t="s">
        <v>44</v>
      </c>
      <c r="S40" s="41" t="s">
        <v>71</v>
      </c>
      <c r="T40" s="28" t="s">
        <v>117</v>
      </c>
      <c r="U40" s="77" t="s">
        <v>17</v>
      </c>
      <c r="V40" s="164">
        <f t="shared" si="1"/>
        <v>10</v>
      </c>
      <c r="W40" s="29">
        <v>11</v>
      </c>
      <c r="X40" s="29">
        <v>29</v>
      </c>
    </row>
    <row r="41" spans="2:24" ht="15" x14ac:dyDescent="0.25">
      <c r="B41" s="22" t="str">
        <f t="shared" si="0"/>
        <v>New York Jets</v>
      </c>
      <c r="C41" s="23" t="s">
        <v>38</v>
      </c>
      <c r="D41" s="24" t="s">
        <v>13</v>
      </c>
      <c r="E41" s="24" t="s">
        <v>72</v>
      </c>
      <c r="F41" s="24" t="s">
        <v>28</v>
      </c>
      <c r="G41" s="24" t="s">
        <v>32</v>
      </c>
      <c r="H41" s="24" t="s">
        <v>95</v>
      </c>
      <c r="I41" s="24" t="s">
        <v>52</v>
      </c>
      <c r="J41" s="24" t="s">
        <v>45</v>
      </c>
      <c r="K41" s="24" t="s">
        <v>67</v>
      </c>
      <c r="L41" s="24" t="s">
        <v>30</v>
      </c>
      <c r="M41" s="24" t="s">
        <v>53</v>
      </c>
      <c r="N41" s="24" t="s">
        <v>55</v>
      </c>
      <c r="O41" s="24" t="s">
        <v>65</v>
      </c>
      <c r="P41" s="40" t="s">
        <v>14</v>
      </c>
      <c r="Q41" s="40" t="s">
        <v>60</v>
      </c>
      <c r="R41" s="40" t="s">
        <v>110</v>
      </c>
      <c r="S41" s="40" t="s">
        <v>19</v>
      </c>
      <c r="T41" s="24" t="s">
        <v>63</v>
      </c>
      <c r="U41" s="78" t="s">
        <v>12</v>
      </c>
      <c r="V41" s="165">
        <f t="shared" si="1"/>
        <v>6</v>
      </c>
      <c r="W41" s="30">
        <v>16</v>
      </c>
      <c r="X41" s="30">
        <v>14</v>
      </c>
    </row>
    <row r="42" spans="2:24" ht="15" x14ac:dyDescent="0.25">
      <c r="B42" s="26" t="str">
        <f t="shared" si="0"/>
        <v>Philadelphia Eagles</v>
      </c>
      <c r="C42" s="27" t="s">
        <v>32</v>
      </c>
      <c r="D42" s="28" t="s">
        <v>11</v>
      </c>
      <c r="E42" s="28" t="s">
        <v>62</v>
      </c>
      <c r="F42" s="28" t="s">
        <v>16</v>
      </c>
      <c r="G42" s="28" t="s">
        <v>38</v>
      </c>
      <c r="H42" s="28" t="s">
        <v>19</v>
      </c>
      <c r="I42" s="28" t="s">
        <v>234</v>
      </c>
      <c r="J42" s="28" t="s">
        <v>66</v>
      </c>
      <c r="K42" s="28" t="s">
        <v>116</v>
      </c>
      <c r="L42" s="28" t="s">
        <v>72</v>
      </c>
      <c r="M42" s="28" t="s">
        <v>14</v>
      </c>
      <c r="N42" s="28" t="s">
        <v>61</v>
      </c>
      <c r="O42" s="28" t="s">
        <v>49</v>
      </c>
      <c r="P42" s="41" t="s">
        <v>95</v>
      </c>
      <c r="Q42" s="41" t="s">
        <v>117</v>
      </c>
      <c r="R42" s="41" t="s">
        <v>17</v>
      </c>
      <c r="S42" s="41" t="s">
        <v>113</v>
      </c>
      <c r="T42" s="28" t="s">
        <v>27</v>
      </c>
      <c r="U42" s="77" t="s">
        <v>65</v>
      </c>
      <c r="V42" s="164">
        <f t="shared" si="1"/>
        <v>14</v>
      </c>
      <c r="W42" s="29">
        <v>33</v>
      </c>
      <c r="X42" s="29">
        <v>15</v>
      </c>
    </row>
    <row r="43" spans="2:24" ht="15" x14ac:dyDescent="0.25">
      <c r="B43" s="22" t="str">
        <f t="shared" si="0"/>
        <v>Pittsburgh Steelers</v>
      </c>
      <c r="C43" s="23" t="s">
        <v>63</v>
      </c>
      <c r="D43" s="24" t="s">
        <v>235</v>
      </c>
      <c r="E43" s="24" t="s">
        <v>45</v>
      </c>
      <c r="F43" s="24" t="s">
        <v>56</v>
      </c>
      <c r="G43" s="24" t="s">
        <v>37</v>
      </c>
      <c r="H43" s="24" t="s">
        <v>35</v>
      </c>
      <c r="I43" s="24" t="s">
        <v>95</v>
      </c>
      <c r="J43" s="24" t="s">
        <v>43</v>
      </c>
      <c r="K43" s="24" t="s">
        <v>58</v>
      </c>
      <c r="L43" s="24" t="s">
        <v>59</v>
      </c>
      <c r="M43" s="24" t="s">
        <v>115</v>
      </c>
      <c r="N43" s="24" t="s">
        <v>50</v>
      </c>
      <c r="O43" s="24" t="s">
        <v>46</v>
      </c>
      <c r="P43" s="40" t="s">
        <v>34</v>
      </c>
      <c r="Q43" s="40" t="s">
        <v>28</v>
      </c>
      <c r="R43" s="40" t="s">
        <v>36</v>
      </c>
      <c r="S43" s="40" t="s">
        <v>51</v>
      </c>
      <c r="T43" s="24" t="s">
        <v>57</v>
      </c>
      <c r="U43" s="78" t="s">
        <v>54</v>
      </c>
      <c r="V43" s="165">
        <f t="shared" si="1"/>
        <v>7</v>
      </c>
      <c r="W43" s="30">
        <v>6</v>
      </c>
      <c r="X43" s="30">
        <v>6</v>
      </c>
    </row>
    <row r="44" spans="2:24" ht="15" x14ac:dyDescent="0.25">
      <c r="B44" s="26" t="str">
        <f t="shared" si="0"/>
        <v>San Francisco 49ers</v>
      </c>
      <c r="C44" s="23" t="s">
        <v>66</v>
      </c>
      <c r="D44" s="24" t="s">
        <v>44</v>
      </c>
      <c r="E44" s="24" t="s">
        <v>15</v>
      </c>
      <c r="F44" s="24" t="s">
        <v>35</v>
      </c>
      <c r="G44" s="24" t="s">
        <v>68</v>
      </c>
      <c r="H44" s="24" t="s">
        <v>95</v>
      </c>
      <c r="I44" s="24" t="s">
        <v>69</v>
      </c>
      <c r="J44" s="24" t="s">
        <v>71</v>
      </c>
      <c r="K44" s="24" t="s">
        <v>31</v>
      </c>
      <c r="L44" s="24" t="s">
        <v>112</v>
      </c>
      <c r="M44" s="24" t="s">
        <v>114</v>
      </c>
      <c r="N44" s="24" t="s">
        <v>64</v>
      </c>
      <c r="O44" s="24" t="s">
        <v>33</v>
      </c>
      <c r="P44" s="40" t="s">
        <v>50</v>
      </c>
      <c r="Q44" s="40" t="s">
        <v>40</v>
      </c>
      <c r="R44" s="40" t="s">
        <v>70</v>
      </c>
      <c r="S44" s="40" t="s">
        <v>29</v>
      </c>
      <c r="T44" s="24" t="s">
        <v>111</v>
      </c>
      <c r="U44" s="78" t="s">
        <v>11</v>
      </c>
      <c r="V44" s="164">
        <f t="shared" si="1"/>
        <v>6</v>
      </c>
      <c r="W44" s="29">
        <v>2</v>
      </c>
      <c r="X44" s="29">
        <v>5</v>
      </c>
    </row>
    <row r="45" spans="2:24" ht="15" x14ac:dyDescent="0.25">
      <c r="B45" s="22" t="str">
        <f t="shared" si="0"/>
        <v>Seattle Seahawks</v>
      </c>
      <c r="C45" s="27" t="s">
        <v>67</v>
      </c>
      <c r="D45" s="28" t="s">
        <v>28</v>
      </c>
      <c r="E45" s="28" t="s">
        <v>34</v>
      </c>
      <c r="F45" s="28" t="s">
        <v>39</v>
      </c>
      <c r="G45" s="28" t="s">
        <v>112</v>
      </c>
      <c r="H45" s="28" t="s">
        <v>41</v>
      </c>
      <c r="I45" s="28" t="s">
        <v>14</v>
      </c>
      <c r="J45" s="28" t="s">
        <v>110</v>
      </c>
      <c r="K45" s="28" t="s">
        <v>95</v>
      </c>
      <c r="L45" s="28" t="s">
        <v>56</v>
      </c>
      <c r="M45" s="28" t="s">
        <v>31</v>
      </c>
      <c r="N45" s="28" t="s">
        <v>113</v>
      </c>
      <c r="O45" s="28" t="s">
        <v>11</v>
      </c>
      <c r="P45" s="41" t="s">
        <v>55</v>
      </c>
      <c r="Q45" s="41" t="s">
        <v>111</v>
      </c>
      <c r="R45" s="41" t="s">
        <v>58</v>
      </c>
      <c r="S45" s="41" t="s">
        <v>59</v>
      </c>
      <c r="T45" s="28" t="s">
        <v>68</v>
      </c>
      <c r="U45" s="77" t="s">
        <v>35</v>
      </c>
      <c r="V45" s="165">
        <f t="shared" si="1"/>
        <v>9</v>
      </c>
      <c r="W45" s="30">
        <v>7</v>
      </c>
      <c r="X45" s="30">
        <v>32</v>
      </c>
    </row>
    <row r="46" spans="2:24" ht="15" x14ac:dyDescent="0.25">
      <c r="B46" s="26" t="str">
        <f t="shared" si="0"/>
        <v>Tampa Bay Buccaneers</v>
      </c>
      <c r="C46" s="27" t="s">
        <v>27</v>
      </c>
      <c r="D46" s="28" t="s">
        <v>40</v>
      </c>
      <c r="E46" s="28" t="s">
        <v>111</v>
      </c>
      <c r="F46" s="28" t="s">
        <v>52</v>
      </c>
      <c r="G46" s="28" t="s">
        <v>53</v>
      </c>
      <c r="H46" s="28" t="s">
        <v>44</v>
      </c>
      <c r="I46" s="28" t="s">
        <v>58</v>
      </c>
      <c r="J46" s="28" t="s">
        <v>42</v>
      </c>
      <c r="K46" s="28" t="s">
        <v>95</v>
      </c>
      <c r="L46" s="28" t="s">
        <v>113</v>
      </c>
      <c r="M46" s="28" t="s">
        <v>17</v>
      </c>
      <c r="N46" s="28" t="s">
        <v>67</v>
      </c>
      <c r="O46" s="28" t="s">
        <v>32</v>
      </c>
      <c r="P46" s="41" t="s">
        <v>30</v>
      </c>
      <c r="Q46" s="41" t="s">
        <v>14</v>
      </c>
      <c r="R46" s="41" t="s">
        <v>38</v>
      </c>
      <c r="S46" s="41" t="s">
        <v>49</v>
      </c>
      <c r="T46" s="28" t="s">
        <v>48</v>
      </c>
      <c r="U46" s="77" t="s">
        <v>19</v>
      </c>
      <c r="V46" s="164">
        <f t="shared" si="1"/>
        <v>9</v>
      </c>
      <c r="W46" s="29">
        <v>18</v>
      </c>
      <c r="X46" s="29">
        <v>30</v>
      </c>
    </row>
    <row r="47" spans="2:24" ht="15" x14ac:dyDescent="0.25">
      <c r="B47" s="22" t="str">
        <f t="shared" si="0"/>
        <v>Tennessee Titans</v>
      </c>
      <c r="C47" s="23" t="s">
        <v>31</v>
      </c>
      <c r="D47" s="24" t="s">
        <v>33</v>
      </c>
      <c r="E47" s="24" t="s">
        <v>69</v>
      </c>
      <c r="F47" s="24" t="s">
        <v>49</v>
      </c>
      <c r="G47" s="24" t="s">
        <v>114</v>
      </c>
      <c r="H47" s="24" t="s">
        <v>30</v>
      </c>
      <c r="I47" s="24" t="s">
        <v>16</v>
      </c>
      <c r="J47" s="24" t="s">
        <v>67</v>
      </c>
      <c r="K47" s="24" t="s">
        <v>111</v>
      </c>
      <c r="L47" s="24" t="s">
        <v>14</v>
      </c>
      <c r="M47" s="24" t="s">
        <v>29</v>
      </c>
      <c r="N47" s="81" t="s">
        <v>52</v>
      </c>
      <c r="O47" s="24" t="s">
        <v>95</v>
      </c>
      <c r="P47" s="40" t="s">
        <v>110</v>
      </c>
      <c r="Q47" s="40" t="s">
        <v>41</v>
      </c>
      <c r="R47" s="82" t="s">
        <v>11</v>
      </c>
      <c r="S47" s="82" t="s">
        <v>53</v>
      </c>
      <c r="T47" s="24" t="s">
        <v>55</v>
      </c>
      <c r="U47" s="78" t="s">
        <v>28</v>
      </c>
      <c r="V47" s="165">
        <f t="shared" si="1"/>
        <v>13</v>
      </c>
      <c r="W47" s="30">
        <v>24</v>
      </c>
      <c r="X47" s="30">
        <v>24</v>
      </c>
    </row>
    <row r="48" spans="2:24" ht="15.75" thickBot="1" x14ac:dyDescent="0.3">
      <c r="B48" s="44" t="e">
        <f t="shared" si="0"/>
        <v>#N/A</v>
      </c>
      <c r="C48" s="31" t="s">
        <v>116</v>
      </c>
      <c r="D48" s="32" t="s">
        <v>17</v>
      </c>
      <c r="E48" s="32" t="s">
        <v>63</v>
      </c>
      <c r="F48" s="32" t="s">
        <v>32</v>
      </c>
      <c r="G48" s="32" t="s">
        <v>14</v>
      </c>
      <c r="H48" s="32" t="s">
        <v>16</v>
      </c>
      <c r="I48" s="32" t="s">
        <v>56</v>
      </c>
      <c r="J48" s="32" t="s">
        <v>72</v>
      </c>
      <c r="K48" s="32" t="s">
        <v>95</v>
      </c>
      <c r="L48" s="32" t="s">
        <v>19</v>
      </c>
      <c r="M48" s="32" t="s">
        <v>38</v>
      </c>
      <c r="N48" s="32" t="s">
        <v>35</v>
      </c>
      <c r="O48" s="32" t="s">
        <v>234</v>
      </c>
      <c r="P48" s="42" t="s">
        <v>27</v>
      </c>
      <c r="Q48" s="42" t="s">
        <v>44</v>
      </c>
      <c r="R48" s="42" t="s">
        <v>62</v>
      </c>
      <c r="S48" s="42" t="s">
        <v>65</v>
      </c>
      <c r="T48" s="32" t="s">
        <v>61</v>
      </c>
      <c r="U48" s="79" t="s">
        <v>117</v>
      </c>
      <c r="V48" s="166" t="e">
        <f t="shared" si="1"/>
        <v>#N/A</v>
      </c>
      <c r="W48" s="33">
        <v>5</v>
      </c>
      <c r="X48" s="33">
        <v>9</v>
      </c>
    </row>
    <row r="49" spans="2:3" ht="4.5" customHeight="1" thickTop="1" x14ac:dyDescent="0.2"/>
    <row r="50" spans="2:3" x14ac:dyDescent="0.2">
      <c r="B50" s="150" t="s">
        <v>266</v>
      </c>
      <c r="C50" s="43"/>
    </row>
    <row r="51" spans="2:3" x14ac:dyDescent="0.2">
      <c r="B51" s="150" t="s">
        <v>267</v>
      </c>
      <c r="C51" s="43"/>
    </row>
  </sheetData>
  <phoneticPr fontId="2" type="noConversion"/>
  <conditionalFormatting sqref="C17:R48">
    <cfRule type="cellIs" dxfId="1" priority="4" stopIfTrue="1" operator="equal">
      <formula>"BYE"</formula>
    </cfRule>
  </conditionalFormatting>
  <conditionalFormatting sqref="W17:W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X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:S48">
    <cfRule type="cellIs" dxfId="0" priority="1" stopIfTrue="1" operator="equal">
      <formula>"BYE"</formula>
    </cfRule>
  </conditionalFormatting>
  <hyperlinks>
    <hyperlink ref="X1" r:id="rId1" display="http://www.fantasycube.com/" xr:uid="{00000000-0004-0000-0200-000000000000}"/>
  </hyperlinks>
  <pageMargins left="0.75" right="0.75" top="1" bottom="1" header="0.5" footer="0.5"/>
  <pageSetup scale="65" orientation="landscape" r:id="rId2"/>
  <headerFooter alignWithMargins="0">
    <oddFooter>&amp;L&amp;"Verdana,Regular"&amp;8(c) theExcelNinja.com. Free for personal use.&amp;R&amp;"Verdana,Regular"&amp;8[&amp;A]  Page &amp;P of &amp;N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23"/>
  </sheetPr>
  <dimension ref="A1:J38"/>
  <sheetViews>
    <sheetView showGridLines="0" workbookViewId="0">
      <selection activeCell="B1" sqref="B1"/>
    </sheetView>
  </sheetViews>
  <sheetFormatPr defaultColWidth="9.140625" defaultRowHeight="12.75" x14ac:dyDescent="0.2"/>
  <cols>
    <col min="1" max="1" width="3" style="8" customWidth="1"/>
    <col min="2" max="2" width="9.42578125" style="8" customWidth="1"/>
    <col min="3" max="3" width="21.85546875" style="8" bestFit="1" customWidth="1"/>
    <col min="4" max="8" width="9.140625" style="8"/>
    <col min="9" max="9" width="17.28515625" style="8" customWidth="1"/>
    <col min="10" max="10" width="49" style="8" customWidth="1"/>
    <col min="11" max="16384" width="9.140625" style="8"/>
  </cols>
  <sheetData>
    <row r="1" spans="1:10" ht="21" x14ac:dyDescent="0.2">
      <c r="A1" s="1" t="s">
        <v>79</v>
      </c>
      <c r="B1" s="19"/>
      <c r="C1" s="19"/>
      <c r="D1" s="19"/>
      <c r="E1" s="19"/>
      <c r="F1" s="19"/>
      <c r="G1" s="19"/>
      <c r="H1" s="19"/>
      <c r="I1" s="19"/>
      <c r="J1" s="2" t="str">
        <f>lkpCopyright</f>
        <v>© FantasyCube.com</v>
      </c>
    </row>
    <row r="2" spans="1:10" s="20" customFormat="1" ht="18" x14ac:dyDescent="0.2">
      <c r="J2" s="21"/>
    </row>
    <row r="3" spans="1:10" ht="19.5" thickBot="1" x14ac:dyDescent="0.35">
      <c r="B3" s="9" t="s">
        <v>76</v>
      </c>
    </row>
    <row r="4" spans="1:10" ht="13.5" thickBot="1" x14ac:dyDescent="0.25">
      <c r="B4" s="10" t="s">
        <v>75</v>
      </c>
      <c r="C4" s="11" t="s">
        <v>73</v>
      </c>
      <c r="F4" s="16" t="s">
        <v>77</v>
      </c>
      <c r="G4" s="17">
        <v>2021</v>
      </c>
      <c r="I4" s="16" t="s">
        <v>78</v>
      </c>
      <c r="J4" s="18" t="s">
        <v>80</v>
      </c>
    </row>
    <row r="5" spans="1:10" x14ac:dyDescent="0.2">
      <c r="B5" s="12" t="s">
        <v>31</v>
      </c>
      <c r="C5" s="13" t="s">
        <v>151</v>
      </c>
    </row>
    <row r="6" spans="1:10" x14ac:dyDescent="0.2">
      <c r="B6" s="12" t="s">
        <v>40</v>
      </c>
      <c r="C6" s="13" t="s">
        <v>152</v>
      </c>
    </row>
    <row r="7" spans="1:10" x14ac:dyDescent="0.2">
      <c r="B7" s="12" t="s">
        <v>46</v>
      </c>
      <c r="C7" s="13" t="s">
        <v>153</v>
      </c>
    </row>
    <row r="8" spans="1:10" x14ac:dyDescent="0.2">
      <c r="B8" s="12" t="s">
        <v>30</v>
      </c>
      <c r="C8" s="13" t="s">
        <v>154</v>
      </c>
    </row>
    <row r="9" spans="1:10" x14ac:dyDescent="0.2">
      <c r="B9" s="12" t="s">
        <v>48</v>
      </c>
      <c r="C9" s="13" t="s">
        <v>155</v>
      </c>
    </row>
    <row r="10" spans="1:10" x14ac:dyDescent="0.2">
      <c r="B10" s="12" t="s">
        <v>58</v>
      </c>
      <c r="C10" s="13" t="s">
        <v>156</v>
      </c>
    </row>
    <row r="11" spans="1:10" x14ac:dyDescent="0.2">
      <c r="B11" s="12" t="s">
        <v>45</v>
      </c>
      <c r="C11" s="13" t="s">
        <v>157</v>
      </c>
    </row>
    <row r="12" spans="1:10" x14ac:dyDescent="0.2">
      <c r="B12" s="12" t="s">
        <v>51</v>
      </c>
      <c r="C12" s="13" t="s">
        <v>158</v>
      </c>
    </row>
    <row r="13" spans="1:10" x14ac:dyDescent="0.2">
      <c r="B13" s="12" t="s">
        <v>27</v>
      </c>
      <c r="C13" s="13" t="s">
        <v>159</v>
      </c>
    </row>
    <row r="14" spans="1:10" x14ac:dyDescent="0.2">
      <c r="B14" s="12" t="s">
        <v>37</v>
      </c>
      <c r="C14" s="13" t="s">
        <v>160</v>
      </c>
    </row>
    <row r="15" spans="1:10" x14ac:dyDescent="0.2">
      <c r="B15" s="12" t="s">
        <v>59</v>
      </c>
      <c r="C15" s="13" t="s">
        <v>161</v>
      </c>
    </row>
    <row r="16" spans="1:10" x14ac:dyDescent="0.2">
      <c r="B16" s="12" t="s">
        <v>15</v>
      </c>
      <c r="C16" s="13" t="s">
        <v>162</v>
      </c>
    </row>
    <row r="17" spans="2:3" x14ac:dyDescent="0.2">
      <c r="B17" s="12" t="s">
        <v>29</v>
      </c>
      <c r="C17" s="13" t="s">
        <v>163</v>
      </c>
    </row>
    <row r="18" spans="2:3" x14ac:dyDescent="0.2">
      <c r="B18" s="12" t="s">
        <v>69</v>
      </c>
      <c r="C18" s="13" t="s">
        <v>164</v>
      </c>
    </row>
    <row r="19" spans="2:3" x14ac:dyDescent="0.2">
      <c r="B19" s="12" t="s">
        <v>497</v>
      </c>
      <c r="C19" s="13" t="s">
        <v>165</v>
      </c>
    </row>
    <row r="20" spans="2:3" x14ac:dyDescent="0.2">
      <c r="B20" s="12" t="s">
        <v>16</v>
      </c>
      <c r="C20" s="13" t="s">
        <v>166</v>
      </c>
    </row>
    <row r="21" spans="2:3" x14ac:dyDescent="0.2">
      <c r="B21" s="12" t="s">
        <v>235</v>
      </c>
      <c r="C21" s="13" t="s">
        <v>237</v>
      </c>
    </row>
    <row r="22" spans="2:3" x14ac:dyDescent="0.2">
      <c r="B22" s="12" t="s">
        <v>116</v>
      </c>
      <c r="C22" s="13" t="s">
        <v>167</v>
      </c>
    </row>
    <row r="23" spans="2:3" x14ac:dyDescent="0.2">
      <c r="B23" s="12" t="s">
        <v>112</v>
      </c>
      <c r="C23" s="13" t="s">
        <v>168</v>
      </c>
    </row>
    <row r="24" spans="2:3" x14ac:dyDescent="0.2">
      <c r="B24" s="12" t="s">
        <v>53</v>
      </c>
      <c r="C24" s="13" t="s">
        <v>169</v>
      </c>
    </row>
    <row r="25" spans="2:3" x14ac:dyDescent="0.2">
      <c r="B25" s="12" t="s">
        <v>64</v>
      </c>
      <c r="C25" s="13" t="s">
        <v>170</v>
      </c>
    </row>
    <row r="26" spans="2:3" x14ac:dyDescent="0.2">
      <c r="B26" s="12" t="s">
        <v>13</v>
      </c>
      <c r="C26" s="13" t="s">
        <v>171</v>
      </c>
    </row>
    <row r="27" spans="2:3" x14ac:dyDescent="0.2">
      <c r="B27" s="12" t="s">
        <v>14</v>
      </c>
      <c r="C27" s="13" t="s">
        <v>172</v>
      </c>
    </row>
    <row r="28" spans="2:3" x14ac:dyDescent="0.2">
      <c r="B28" s="12" t="s">
        <v>17</v>
      </c>
      <c r="C28" s="13" t="s">
        <v>173</v>
      </c>
    </row>
    <row r="29" spans="2:3" x14ac:dyDescent="0.2">
      <c r="B29" s="12" t="s">
        <v>12</v>
      </c>
      <c r="C29" s="13" t="s">
        <v>174</v>
      </c>
    </row>
    <row r="30" spans="2:3" x14ac:dyDescent="0.2">
      <c r="B30" s="12" t="s">
        <v>65</v>
      </c>
      <c r="C30" s="13" t="s">
        <v>175</v>
      </c>
    </row>
    <row r="31" spans="2:3" x14ac:dyDescent="0.2">
      <c r="B31" s="12" t="s">
        <v>54</v>
      </c>
      <c r="C31" s="13" t="s">
        <v>176</v>
      </c>
    </row>
    <row r="32" spans="2:3" x14ac:dyDescent="0.2">
      <c r="B32" s="12" t="s">
        <v>35</v>
      </c>
      <c r="C32" s="13" t="s">
        <v>177</v>
      </c>
    </row>
    <row r="33" spans="2:3" x14ac:dyDescent="0.2">
      <c r="B33" s="12" t="s">
        <v>11</v>
      </c>
      <c r="C33" s="13" t="s">
        <v>178</v>
      </c>
    </row>
    <row r="34" spans="2:3" x14ac:dyDescent="0.2">
      <c r="B34" s="12" t="s">
        <v>19</v>
      </c>
      <c r="C34" s="13" t="s">
        <v>179</v>
      </c>
    </row>
    <row r="35" spans="2:3" x14ac:dyDescent="0.2">
      <c r="B35" s="12" t="s">
        <v>28</v>
      </c>
      <c r="C35" s="13" t="s">
        <v>180</v>
      </c>
    </row>
    <row r="36" spans="2:3" ht="13.5" thickBot="1" x14ac:dyDescent="0.25">
      <c r="B36" s="14" t="s">
        <v>498</v>
      </c>
      <c r="C36" s="15" t="s">
        <v>238</v>
      </c>
    </row>
    <row r="38" spans="2:3" ht="18.75" x14ac:dyDescent="0.3">
      <c r="B38" s="9"/>
    </row>
  </sheetData>
  <sortState xmlns:xlrd2="http://schemas.microsoft.com/office/spreadsheetml/2017/richdata2" ref="B4:C36">
    <sortCondition ref="B4"/>
  </sortState>
  <phoneticPr fontId="2" type="noConversion"/>
  <hyperlinks>
    <hyperlink ref="J1" r:id="rId1" display="TheExcelNinja.com " xr:uid="{00000000-0004-0000-0300-000000000000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Offense_Proj</vt:lpstr>
      <vt:lpstr>Offense_2020</vt:lpstr>
      <vt:lpstr>Reference_Sheet</vt:lpstr>
      <vt:lpstr>lkpTables</vt:lpstr>
      <vt:lpstr>lkpBye</vt:lpstr>
      <vt:lpstr>lkpByeTeam</vt:lpstr>
      <vt:lpstr>lkpCopyright</vt:lpstr>
      <vt:lpstr>lkpTeam</vt:lpstr>
      <vt:lpstr>lkpTeamName</vt:lpstr>
      <vt:lpstr>LkpTeamTable</vt:lpstr>
      <vt:lpstr>lkpYear</vt:lpstr>
      <vt:lpstr>Offense_2020!Print_Titles</vt:lpstr>
      <vt:lpstr>Offense_Proj!Print_Titles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Good Picnic Consulting Inc</cp:lastModifiedBy>
  <cp:lastPrinted>2012-08-16T04:37:24Z</cp:lastPrinted>
  <dcterms:created xsi:type="dcterms:W3CDTF">2012-08-16T04:44:42Z</dcterms:created>
  <dcterms:modified xsi:type="dcterms:W3CDTF">2021-09-04T05:26:48Z</dcterms:modified>
  <cp:version>2012-08-26</cp:version>
</cp:coreProperties>
</file>