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/Dropbox/_PROJECTS/FantasyCube/_Spreadsheets FC FF/2022/"/>
    </mc:Choice>
  </mc:AlternateContent>
  <xr:revisionPtr revIDLastSave="0" documentId="13_ncr:1_{4D9976DE-7E7A-3E49-90D2-01D2BE2E4DE9}" xr6:coauthVersionLast="47" xr6:coauthVersionMax="47" xr10:uidLastSave="{00000000-0000-0000-0000-000000000000}"/>
  <bookViews>
    <workbookView xWindow="1560" yWindow="500" windowWidth="27240" windowHeight="17500" xr2:uid="{00000000-000D-0000-FFFF-FFFF00000000}"/>
  </bookViews>
  <sheets>
    <sheet name="Offense_Proj" sheetId="23" r:id="rId1"/>
    <sheet name="Offense_Prior_Actuals" sheetId="33" r:id="rId2"/>
    <sheet name="Schedule" sheetId="16" r:id="rId3"/>
    <sheet name="lkpTables" sheetId="32" state="hidden" r:id="rId4"/>
  </sheets>
  <definedNames>
    <definedName name="_xlnm._FilterDatabase" localSheetId="1" hidden="1">Offense_Prior_Actuals!$A$4:$AP$312</definedName>
    <definedName name="_xlnm._FilterDatabase" localSheetId="0" hidden="1">Offense_Proj!$A$4:$AO$4</definedName>
    <definedName name="byeweek">#REF!</definedName>
    <definedName name="DraftPosition" localSheetId="1">#REF!</definedName>
    <definedName name="DraftPosition">#REF!</definedName>
    <definedName name="lkpBye">Schedule!$W$17:$W$48</definedName>
    <definedName name="lkpByeTeam">Schedule!$V$17:$V$48</definedName>
    <definedName name="lkpCopyright">lkpTables!$J$4</definedName>
    <definedName name="lkpSubheading" localSheetId="1">lkpTables!#REF!</definedName>
    <definedName name="lkpSubheading">lkpTables!#REF!</definedName>
    <definedName name="lkpTeam">lkpTables!$B$5:$B$36</definedName>
    <definedName name="lkpTeamName">lkpTables!$C$5:$C$36</definedName>
    <definedName name="LkpTeamTable">lkpTables!$B$5:$C$36</definedName>
    <definedName name="lkpYear">lkpTables!$G$4</definedName>
    <definedName name="NumRounds" localSheetId="1">#REF!</definedName>
    <definedName name="NumRounds">#REF!</definedName>
    <definedName name="NumTeams" localSheetId="1">#REF!</definedName>
    <definedName name="NumTeams">#REF!</definedName>
    <definedName name="_xlnm.Print_Titles" localSheetId="1">Offense_Prior_Actuals!$1:$4</definedName>
    <definedName name="_xlnm.Print_Titles" localSheetId="0">Offense_Proj!$1:$4</definedName>
    <definedName name="RosterSpots" localSheetId="1">#REF!</definedName>
    <definedName name="RosterSpots">#REF!</definedName>
    <definedName name="tea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3" l="1"/>
  <c r="AO379" i="33"/>
  <c r="AP379" i="33" s="1"/>
  <c r="N379" i="33"/>
  <c r="AO378" i="33"/>
  <c r="AP378" i="33" s="1"/>
  <c r="N378" i="33"/>
  <c r="AO377" i="33"/>
  <c r="AP377" i="33" s="1"/>
  <c r="N377" i="33"/>
  <c r="AO376" i="33"/>
  <c r="AP376" i="33" s="1"/>
  <c r="N376" i="33"/>
  <c r="AO375" i="33"/>
  <c r="AP375" i="33" s="1"/>
  <c r="N375" i="33"/>
  <c r="AO374" i="33"/>
  <c r="AP374" i="33" s="1"/>
  <c r="N374" i="33"/>
  <c r="AO373" i="33"/>
  <c r="AP373" i="33" s="1"/>
  <c r="N373" i="33"/>
  <c r="AO372" i="33"/>
  <c r="AP372" i="33" s="1"/>
  <c r="N372" i="33"/>
  <c r="AO371" i="33"/>
  <c r="AP371" i="33" s="1"/>
  <c r="N371" i="33"/>
  <c r="AO370" i="33"/>
  <c r="AP370" i="33" s="1"/>
  <c r="N370" i="33"/>
  <c r="AO369" i="33"/>
  <c r="AP369" i="33" s="1"/>
  <c r="N369" i="33"/>
  <c r="AO368" i="33"/>
  <c r="AP368" i="33" s="1"/>
  <c r="N368" i="33"/>
  <c r="AO367" i="33"/>
  <c r="AP367" i="33" s="1"/>
  <c r="N367" i="33"/>
  <c r="AO366" i="33"/>
  <c r="AP366" i="33" s="1"/>
  <c r="N366" i="33"/>
  <c r="AO365" i="33"/>
  <c r="AP365" i="33" s="1"/>
  <c r="N365" i="33"/>
  <c r="AO364" i="33"/>
  <c r="AP364" i="33" s="1"/>
  <c r="N364" i="33"/>
  <c r="AO363" i="33"/>
  <c r="AP363" i="33" s="1"/>
  <c r="N363" i="33"/>
  <c r="AO362" i="33"/>
  <c r="AP362" i="33" s="1"/>
  <c r="N362" i="33"/>
  <c r="AO361" i="33"/>
  <c r="AP361" i="33" s="1"/>
  <c r="N361" i="33"/>
  <c r="AO360" i="33"/>
  <c r="AP360" i="33" s="1"/>
  <c r="N360" i="33"/>
  <c r="AO359" i="33"/>
  <c r="AP359" i="33" s="1"/>
  <c r="N359" i="33"/>
  <c r="AO358" i="33"/>
  <c r="AP358" i="33" s="1"/>
  <c r="N358" i="33"/>
  <c r="AO357" i="33"/>
  <c r="AP357" i="33" s="1"/>
  <c r="N357" i="33"/>
  <c r="AO356" i="33"/>
  <c r="AP356" i="33" s="1"/>
  <c r="N356" i="33"/>
  <c r="AO355" i="33"/>
  <c r="AP355" i="33" s="1"/>
  <c r="N355" i="33"/>
  <c r="AO354" i="33"/>
  <c r="AP354" i="33" s="1"/>
  <c r="N354" i="33"/>
  <c r="AO353" i="33"/>
  <c r="AP353" i="33" s="1"/>
  <c r="N353" i="33"/>
  <c r="AO352" i="33"/>
  <c r="AP352" i="33" s="1"/>
  <c r="N352" i="33"/>
  <c r="AO351" i="33"/>
  <c r="AP351" i="33" s="1"/>
  <c r="N351" i="33"/>
  <c r="AO350" i="33"/>
  <c r="AP350" i="33" s="1"/>
  <c r="N350" i="33"/>
  <c r="AO349" i="33"/>
  <c r="AP349" i="33" s="1"/>
  <c r="N349" i="33"/>
  <c r="AO348" i="33"/>
  <c r="AP348" i="33" s="1"/>
  <c r="N348" i="33"/>
  <c r="AO347" i="33"/>
  <c r="AP347" i="33" s="1"/>
  <c r="N347" i="33"/>
  <c r="AO346" i="33"/>
  <c r="AP346" i="33" s="1"/>
  <c r="N346" i="33"/>
  <c r="AO345" i="33"/>
  <c r="AP345" i="33" s="1"/>
  <c r="N345" i="33"/>
  <c r="AO344" i="33"/>
  <c r="AP344" i="33" s="1"/>
  <c r="N344" i="33"/>
  <c r="AO343" i="33"/>
  <c r="AP343" i="33" s="1"/>
  <c r="N343" i="33"/>
  <c r="AO342" i="33"/>
  <c r="AP342" i="33" s="1"/>
  <c r="N342" i="33"/>
  <c r="AO341" i="33"/>
  <c r="AP341" i="33" s="1"/>
  <c r="N341" i="33"/>
  <c r="AO340" i="33"/>
  <c r="AP340" i="33" s="1"/>
  <c r="N340" i="33"/>
  <c r="AO339" i="33"/>
  <c r="AP339" i="33" s="1"/>
  <c r="N339" i="33"/>
  <c r="AO338" i="33"/>
  <c r="AP338" i="33" s="1"/>
  <c r="N338" i="33"/>
  <c r="AO337" i="33"/>
  <c r="AP337" i="33" s="1"/>
  <c r="N337" i="33"/>
  <c r="AO336" i="33"/>
  <c r="AP336" i="33" s="1"/>
  <c r="N336" i="33"/>
  <c r="AO335" i="33"/>
  <c r="AP335" i="33" s="1"/>
  <c r="N335" i="33"/>
  <c r="AP334" i="33"/>
  <c r="AO334" i="33"/>
  <c r="N334" i="33"/>
  <c r="AO333" i="33"/>
  <c r="AP333" i="33" s="1"/>
  <c r="N333" i="33"/>
  <c r="AO332" i="33"/>
  <c r="AP332" i="33" s="1"/>
  <c r="N332" i="33"/>
  <c r="AO331" i="33"/>
  <c r="AP331" i="33" s="1"/>
  <c r="N331" i="33"/>
  <c r="AO330" i="33"/>
  <c r="AP330" i="33" s="1"/>
  <c r="N330" i="33"/>
  <c r="AO329" i="33"/>
  <c r="AP329" i="33" s="1"/>
  <c r="N329" i="33"/>
  <c r="AO328" i="33"/>
  <c r="AP328" i="33" s="1"/>
  <c r="N328" i="33"/>
  <c r="AO327" i="33"/>
  <c r="AP327" i="33" s="1"/>
  <c r="N327" i="33"/>
  <c r="AO326" i="33"/>
  <c r="AP326" i="33" s="1"/>
  <c r="N326" i="33"/>
  <c r="AO325" i="33"/>
  <c r="AP325" i="33" s="1"/>
  <c r="N325" i="33"/>
  <c r="AO324" i="33"/>
  <c r="AP324" i="33" s="1"/>
  <c r="N324" i="33"/>
  <c r="AO323" i="33"/>
  <c r="AP323" i="33" s="1"/>
  <c r="N323" i="33"/>
  <c r="AO322" i="33"/>
  <c r="AP322" i="33" s="1"/>
  <c r="N322" i="33"/>
  <c r="AO321" i="33"/>
  <c r="AP321" i="33" s="1"/>
  <c r="N321" i="33"/>
  <c r="AO320" i="33"/>
  <c r="AP320" i="33" s="1"/>
  <c r="N320" i="33"/>
  <c r="AO319" i="33"/>
  <c r="AP319" i="33" s="1"/>
  <c r="N319" i="33"/>
  <c r="AO318" i="33"/>
  <c r="AP318" i="33" s="1"/>
  <c r="N318" i="33"/>
  <c r="AO317" i="33"/>
  <c r="AP317" i="33" s="1"/>
  <c r="N317" i="33"/>
  <c r="AO316" i="33"/>
  <c r="AP316" i="33" s="1"/>
  <c r="N316" i="33"/>
  <c r="AO315" i="33"/>
  <c r="AP315" i="33" s="1"/>
  <c r="N315" i="33"/>
  <c r="AO314" i="33"/>
  <c r="AP314" i="33" s="1"/>
  <c r="N314" i="33"/>
  <c r="AO313" i="33"/>
  <c r="AP313" i="33" s="1"/>
  <c r="N313" i="33"/>
  <c r="AO312" i="33"/>
  <c r="AP312" i="33" s="1"/>
  <c r="N312" i="33"/>
  <c r="AO311" i="33"/>
  <c r="AP311" i="33" s="1"/>
  <c r="N311" i="33"/>
  <c r="AO310" i="33"/>
  <c r="AP310" i="33" s="1"/>
  <c r="N310" i="33"/>
  <c r="AO309" i="33"/>
  <c r="AP309" i="33" s="1"/>
  <c r="N309" i="33"/>
  <c r="AO308" i="33"/>
  <c r="AP308" i="33" s="1"/>
  <c r="N308" i="33"/>
  <c r="AO307" i="33"/>
  <c r="AP307" i="33" s="1"/>
  <c r="N307" i="33"/>
  <c r="AO306" i="33"/>
  <c r="AP306" i="33" s="1"/>
  <c r="N306" i="33"/>
  <c r="AO305" i="33"/>
  <c r="AP305" i="33" s="1"/>
  <c r="N305" i="33"/>
  <c r="AO304" i="33"/>
  <c r="AP304" i="33" s="1"/>
  <c r="N304" i="33"/>
  <c r="AO303" i="33"/>
  <c r="AP303" i="33" s="1"/>
  <c r="N303" i="33"/>
  <c r="AO302" i="33"/>
  <c r="AP302" i="33" s="1"/>
  <c r="N302" i="33"/>
  <c r="AO301" i="33"/>
  <c r="AP301" i="33" s="1"/>
  <c r="N301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AO229" i="23"/>
  <c r="AO5" i="23"/>
  <c r="AO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44" i="23"/>
  <c r="AO45" i="23"/>
  <c r="AO46" i="23"/>
  <c r="AO47" i="23"/>
  <c r="AO48" i="23"/>
  <c r="AO49" i="23"/>
  <c r="AO50" i="23"/>
  <c r="AO51" i="23"/>
  <c r="AO52" i="23"/>
  <c r="AO53" i="23"/>
  <c r="AO54" i="23"/>
  <c r="AO55" i="23"/>
  <c r="AO56" i="23"/>
  <c r="AO57" i="23"/>
  <c r="AO58" i="23"/>
  <c r="AO59" i="23"/>
  <c r="AO60" i="23"/>
  <c r="AO61" i="23"/>
  <c r="AO62" i="23"/>
  <c r="AO63" i="23"/>
  <c r="AO64" i="23"/>
  <c r="AO65" i="23"/>
  <c r="AO66" i="23"/>
  <c r="AO67" i="23"/>
  <c r="AO68" i="23"/>
  <c r="AO69" i="23"/>
  <c r="AO70" i="23"/>
  <c r="AO71" i="23"/>
  <c r="AO72" i="23"/>
  <c r="AO73" i="23"/>
  <c r="AO74" i="23"/>
  <c r="AO75" i="23"/>
  <c r="AO76" i="23"/>
  <c r="AO77" i="23"/>
  <c r="AO78" i="23"/>
  <c r="AO79" i="23"/>
  <c r="AO80" i="23"/>
  <c r="AO81" i="23"/>
  <c r="AO82" i="23"/>
  <c r="AO83" i="23"/>
  <c r="AO84" i="23"/>
  <c r="AO85" i="23"/>
  <c r="AO86" i="23"/>
  <c r="AO87" i="23"/>
  <c r="AO88" i="23"/>
  <c r="AO89" i="23"/>
  <c r="AO90" i="23"/>
  <c r="AO91" i="23"/>
  <c r="AO92" i="23"/>
  <c r="AO93" i="23"/>
  <c r="AO94" i="23"/>
  <c r="AO95" i="23"/>
  <c r="AO96" i="23"/>
  <c r="AO97" i="23"/>
  <c r="AO98" i="23"/>
  <c r="AO99" i="23"/>
  <c r="AO100" i="23"/>
  <c r="AO101" i="23"/>
  <c r="AO102" i="23"/>
  <c r="AO103" i="23"/>
  <c r="AO104" i="23"/>
  <c r="AO105" i="23"/>
  <c r="AO106" i="23"/>
  <c r="AO107" i="23"/>
  <c r="AO108" i="23"/>
  <c r="AO109" i="23"/>
  <c r="AO110" i="23"/>
  <c r="AO111" i="23"/>
  <c r="AO112" i="23"/>
  <c r="AO113" i="23"/>
  <c r="AO114" i="23"/>
  <c r="AO115" i="23"/>
  <c r="AO116" i="23"/>
  <c r="AO117" i="23"/>
  <c r="AO118" i="23"/>
  <c r="AO119" i="23"/>
  <c r="AO120" i="23"/>
  <c r="AO121" i="23"/>
  <c r="AO122" i="23"/>
  <c r="AO123" i="23"/>
  <c r="AO124" i="23"/>
  <c r="AO125" i="23"/>
  <c r="AO126" i="23"/>
  <c r="AO127" i="23"/>
  <c r="AO128" i="23"/>
  <c r="AO129" i="23"/>
  <c r="AO130" i="23"/>
  <c r="AO131" i="23"/>
  <c r="AO132" i="23"/>
  <c r="AO133" i="23"/>
  <c r="AO134" i="23"/>
  <c r="AO135" i="23"/>
  <c r="AO136" i="23"/>
  <c r="AO137" i="23"/>
  <c r="AO138" i="23"/>
  <c r="AO139" i="23"/>
  <c r="AO140" i="23"/>
  <c r="AO141" i="23"/>
  <c r="AO142" i="23"/>
  <c r="AO143" i="23"/>
  <c r="AO144" i="23"/>
  <c r="AO145" i="23"/>
  <c r="AO146" i="23"/>
  <c r="AO147" i="23"/>
  <c r="AO148" i="23"/>
  <c r="AO149" i="23"/>
  <c r="AO150" i="23"/>
  <c r="AO151" i="23"/>
  <c r="AO152" i="23"/>
  <c r="AO153" i="23"/>
  <c r="AO154" i="23"/>
  <c r="AO155" i="23"/>
  <c r="AO156" i="23"/>
  <c r="AO157" i="23"/>
  <c r="AO158" i="23"/>
  <c r="AO159" i="23"/>
  <c r="AO160" i="23"/>
  <c r="AO161" i="23"/>
  <c r="AO162" i="23"/>
  <c r="AO163" i="23"/>
  <c r="AO164" i="23"/>
  <c r="AO165" i="23"/>
  <c r="AO166" i="23"/>
  <c r="AO167" i="23"/>
  <c r="AO168" i="23"/>
  <c r="AO169" i="23"/>
  <c r="AO170" i="23"/>
  <c r="AO171" i="23"/>
  <c r="AO172" i="23"/>
  <c r="AO173" i="23"/>
  <c r="AO174" i="23"/>
  <c r="AO175" i="23"/>
  <c r="AO176" i="23"/>
  <c r="AO177" i="23"/>
  <c r="AO178" i="23"/>
  <c r="AO179" i="23"/>
  <c r="AO180" i="23"/>
  <c r="AO181" i="23"/>
  <c r="AO182" i="23"/>
  <c r="AO183" i="23"/>
  <c r="AO184" i="23"/>
  <c r="AO185" i="23"/>
  <c r="AO186" i="23"/>
  <c r="AO187" i="23"/>
  <c r="AO188" i="23"/>
  <c r="AO189" i="23"/>
  <c r="AO190" i="23"/>
  <c r="AO191" i="23"/>
  <c r="AO192" i="23"/>
  <c r="AO193" i="23"/>
  <c r="AO194" i="23"/>
  <c r="AO195" i="23"/>
  <c r="AO196" i="23"/>
  <c r="AO197" i="23"/>
  <c r="AO198" i="23"/>
  <c r="AO199" i="23"/>
  <c r="AO200" i="23"/>
  <c r="AO201" i="23"/>
  <c r="AO202" i="23"/>
  <c r="AO203" i="23"/>
  <c r="AO204" i="23"/>
  <c r="AO205" i="23"/>
  <c r="AO206" i="23"/>
  <c r="AO207" i="23"/>
  <c r="AO208" i="23"/>
  <c r="AO209" i="23"/>
  <c r="AO210" i="23"/>
  <c r="AO211" i="23"/>
  <c r="AO212" i="23"/>
  <c r="AO213" i="23"/>
  <c r="AO214" i="23"/>
  <c r="AO215" i="23"/>
  <c r="AO216" i="23"/>
  <c r="AO217" i="23"/>
  <c r="AO218" i="23"/>
  <c r="AO219" i="23"/>
  <c r="AO220" i="23"/>
  <c r="AO221" i="23"/>
  <c r="AO222" i="23"/>
  <c r="AO223" i="23"/>
  <c r="AO224" i="23"/>
  <c r="AO225" i="23"/>
  <c r="AO226" i="23"/>
  <c r="AO227" i="23"/>
  <c r="AO228" i="23"/>
  <c r="AO230" i="23"/>
  <c r="AO231" i="23"/>
  <c r="AO232" i="23"/>
  <c r="AO233" i="23"/>
  <c r="AO234" i="23"/>
  <c r="AO235" i="23"/>
  <c r="AO236" i="23"/>
  <c r="AO237" i="23"/>
  <c r="AO238" i="23"/>
  <c r="AO239" i="23"/>
  <c r="AO240" i="23"/>
  <c r="AO241" i="23"/>
  <c r="AO242" i="23"/>
  <c r="AO243" i="23"/>
  <c r="AO244" i="23"/>
  <c r="AO245" i="23"/>
  <c r="AO246" i="23"/>
  <c r="AO247" i="23"/>
  <c r="AO248" i="23"/>
  <c r="AO249" i="23"/>
  <c r="AO250" i="23"/>
  <c r="AO251" i="23"/>
  <c r="AO252" i="23"/>
  <c r="AO253" i="23"/>
  <c r="AO254" i="23"/>
  <c r="AO255" i="23"/>
  <c r="AO256" i="23"/>
  <c r="AO257" i="23"/>
  <c r="AO258" i="23"/>
  <c r="AO259" i="23"/>
  <c r="AO260" i="23"/>
  <c r="AO261" i="23"/>
  <c r="AO262" i="23"/>
  <c r="AO263" i="23"/>
  <c r="AO264" i="23"/>
  <c r="AO265" i="23"/>
  <c r="AO266" i="23"/>
  <c r="AO267" i="23"/>
  <c r="AO268" i="23"/>
  <c r="AO269" i="23"/>
  <c r="AO270" i="23"/>
  <c r="AO271" i="23"/>
  <c r="AO272" i="23"/>
  <c r="AO273" i="23"/>
  <c r="AO274" i="23"/>
  <c r="AO275" i="23"/>
  <c r="AO276" i="23"/>
  <c r="AO277" i="23"/>
  <c r="AO278" i="23"/>
  <c r="AO279" i="23"/>
  <c r="AO280" i="23"/>
  <c r="AO281" i="23"/>
  <c r="AO282" i="23"/>
  <c r="AO283" i="23"/>
  <c r="AO284" i="23"/>
  <c r="AO285" i="23"/>
  <c r="AO286" i="23"/>
  <c r="AO287" i="23"/>
  <c r="AO288" i="23"/>
  <c r="AO289" i="23"/>
  <c r="AO290" i="23"/>
  <c r="AO291" i="23"/>
  <c r="AO292" i="23"/>
  <c r="AO293" i="23"/>
  <c r="AO294" i="23"/>
  <c r="AO295" i="23"/>
  <c r="AO296" i="23"/>
  <c r="AO297" i="23"/>
  <c r="AO298" i="23"/>
  <c r="AO299" i="23"/>
  <c r="AO300" i="23"/>
  <c r="AO301" i="23"/>
  <c r="AO302" i="23"/>
  <c r="AO303" i="23"/>
  <c r="AO304" i="23"/>
  <c r="AO305" i="23"/>
  <c r="E1" i="33"/>
  <c r="E1" i="23"/>
  <c r="Y16" i="16"/>
  <c r="B48" i="16" l="1"/>
  <c r="W48" i="16" s="1"/>
  <c r="B47" i="16"/>
  <c r="W47" i="16" s="1"/>
  <c r="B46" i="16"/>
  <c r="W46" i="16" s="1"/>
  <c r="B45" i="16"/>
  <c r="W45" i="16" s="1"/>
  <c r="B44" i="16"/>
  <c r="W44" i="16" s="1"/>
  <c r="B43" i="16"/>
  <c r="W43" i="16" s="1"/>
  <c r="B42" i="16"/>
  <c r="W42" i="16" s="1"/>
  <c r="B41" i="16"/>
  <c r="W41" i="16" s="1"/>
  <c r="B40" i="16"/>
  <c r="W40" i="16" s="1"/>
  <c r="B39" i="16"/>
  <c r="W39" i="16" s="1"/>
  <c r="B38" i="16"/>
  <c r="W38" i="16" s="1"/>
  <c r="B37" i="16"/>
  <c r="W37" i="16" s="1"/>
  <c r="B36" i="16"/>
  <c r="W36" i="16" s="1"/>
  <c r="B35" i="16"/>
  <c r="W35" i="16" s="1"/>
  <c r="B34" i="16"/>
  <c r="W34" i="16" s="1"/>
  <c r="B33" i="16"/>
  <c r="W33" i="16" s="1"/>
  <c r="B32" i="16"/>
  <c r="W32" i="16" s="1"/>
  <c r="B31" i="16"/>
  <c r="W31" i="16" s="1"/>
  <c r="B30" i="16"/>
  <c r="W30" i="16" s="1"/>
  <c r="B29" i="16"/>
  <c r="W29" i="16" s="1"/>
  <c r="B28" i="16"/>
  <c r="W28" i="16" s="1"/>
  <c r="B27" i="16"/>
  <c r="W27" i="16" s="1"/>
  <c r="B26" i="16"/>
  <c r="W26" i="16" s="1"/>
  <c r="B25" i="16"/>
  <c r="W25" i="16" s="1"/>
  <c r="B24" i="16"/>
  <c r="W24" i="16" s="1"/>
  <c r="B23" i="16"/>
  <c r="W23" i="16" s="1"/>
  <c r="B22" i="16"/>
  <c r="W22" i="16" s="1"/>
  <c r="B21" i="16"/>
  <c r="W21" i="16" s="1"/>
  <c r="B20" i="16"/>
  <c r="W20" i="16" s="1"/>
  <c r="B19" i="16"/>
  <c r="W19" i="16" s="1"/>
  <c r="B18" i="16"/>
  <c r="W18" i="16" s="1"/>
  <c r="B17" i="16"/>
  <c r="W17" i="16" s="1"/>
  <c r="B14" i="16" l="1"/>
  <c r="AN2" i="33" l="1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W2" i="33"/>
  <c r="V2" i="33"/>
  <c r="U2" i="33"/>
  <c r="T2" i="33"/>
  <c r="S2" i="33"/>
  <c r="AO5" i="33" l="1"/>
  <c r="AO13" i="33"/>
  <c r="AO21" i="33"/>
  <c r="AO29" i="33"/>
  <c r="AO37" i="33"/>
  <c r="AO45" i="33"/>
  <c r="AP45" i="33" s="1"/>
  <c r="AO53" i="33"/>
  <c r="AO61" i="33"/>
  <c r="AP61" i="33" s="1"/>
  <c r="AO69" i="33"/>
  <c r="AO77" i="33"/>
  <c r="AO85" i="33"/>
  <c r="AO93" i="33"/>
  <c r="AO101" i="33"/>
  <c r="AP101" i="33" s="1"/>
  <c r="AO109" i="33"/>
  <c r="AP109" i="33" s="1"/>
  <c r="AO117" i="33"/>
  <c r="AO125" i="33"/>
  <c r="AP125" i="33" s="1"/>
  <c r="AO133" i="33"/>
  <c r="AO141" i="33"/>
  <c r="AO149" i="33"/>
  <c r="AO157" i="33"/>
  <c r="AP157" i="33" s="1"/>
  <c r="AO165" i="33"/>
  <c r="AP165" i="33" s="1"/>
  <c r="AO173" i="33"/>
  <c r="AP173" i="33" s="1"/>
  <c r="AO181" i="33"/>
  <c r="AP181" i="33" s="1"/>
  <c r="AO189" i="33"/>
  <c r="AP189" i="33" s="1"/>
  <c r="AO197" i="33"/>
  <c r="AO205" i="33"/>
  <c r="AO213" i="33"/>
  <c r="AO221" i="33"/>
  <c r="AO229" i="33"/>
  <c r="AP229" i="33" s="1"/>
  <c r="AO237" i="33"/>
  <c r="AP237" i="33" s="1"/>
  <c r="AO245" i="33"/>
  <c r="AO253" i="33"/>
  <c r="AP253" i="33" s="1"/>
  <c r="AO261" i="33"/>
  <c r="AP261" i="33" s="1"/>
  <c r="AO269" i="33"/>
  <c r="AO277" i="33"/>
  <c r="AO285" i="33"/>
  <c r="AP285" i="33" s="1"/>
  <c r="AO293" i="33"/>
  <c r="AP293" i="33" s="1"/>
  <c r="AO235" i="33"/>
  <c r="AP235" i="33" s="1"/>
  <c r="AO36" i="33"/>
  <c r="AP36" i="33" s="1"/>
  <c r="AO92" i="33"/>
  <c r="AP92" i="33" s="1"/>
  <c r="AO148" i="33"/>
  <c r="AO196" i="33"/>
  <c r="AO228" i="33"/>
  <c r="AO268" i="33"/>
  <c r="AO292" i="33"/>
  <c r="AP292" i="33" s="1"/>
  <c r="AO6" i="33"/>
  <c r="AP6" i="33" s="1"/>
  <c r="AO14" i="33"/>
  <c r="AO22" i="33"/>
  <c r="AP22" i="33" s="1"/>
  <c r="AO30" i="33"/>
  <c r="AO38" i="33"/>
  <c r="AO46" i="33"/>
  <c r="AO54" i="33"/>
  <c r="AO62" i="33"/>
  <c r="AP62" i="33" s="1"/>
  <c r="AO70" i="33"/>
  <c r="AP70" i="33" s="1"/>
  <c r="AO78" i="33"/>
  <c r="AP78" i="33" s="1"/>
  <c r="AO86" i="33"/>
  <c r="AP86" i="33" s="1"/>
  <c r="AO94" i="33"/>
  <c r="AO102" i="33"/>
  <c r="AO110" i="33"/>
  <c r="AO118" i="33"/>
  <c r="AO126" i="33"/>
  <c r="AP126" i="33" s="1"/>
  <c r="AO134" i="33"/>
  <c r="AP134" i="33" s="1"/>
  <c r="AO142" i="33"/>
  <c r="AO150" i="33"/>
  <c r="AO158" i="33"/>
  <c r="AO166" i="33"/>
  <c r="AO174" i="33"/>
  <c r="AO182" i="33"/>
  <c r="AO190" i="33"/>
  <c r="AP190" i="33" s="1"/>
  <c r="AO198" i="33"/>
  <c r="AP198" i="33" s="1"/>
  <c r="AO206" i="33"/>
  <c r="AP206" i="33" s="1"/>
  <c r="AO214" i="33"/>
  <c r="AO222" i="33"/>
  <c r="AP222" i="33" s="1"/>
  <c r="AO230" i="33"/>
  <c r="AO238" i="33"/>
  <c r="AO246" i="33"/>
  <c r="AP246" i="33" s="1"/>
  <c r="AO254" i="33"/>
  <c r="AP254" i="33" s="1"/>
  <c r="AO262" i="33"/>
  <c r="AP262" i="33" s="1"/>
  <c r="AO270" i="33"/>
  <c r="AP270" i="33" s="1"/>
  <c r="AO278" i="33"/>
  <c r="AP278" i="33" s="1"/>
  <c r="AO286" i="33"/>
  <c r="AP286" i="33" s="1"/>
  <c r="AO294" i="33"/>
  <c r="AO243" i="33"/>
  <c r="AP243" i="33" s="1"/>
  <c r="AO76" i="33"/>
  <c r="AO140" i="33"/>
  <c r="AP140" i="33" s="1"/>
  <c r="AO212" i="33"/>
  <c r="AP212" i="33" s="1"/>
  <c r="AO284" i="33"/>
  <c r="AO7" i="33"/>
  <c r="AO15" i="33"/>
  <c r="AO23" i="33"/>
  <c r="AO31" i="33"/>
  <c r="AP31" i="33" s="1"/>
  <c r="AO39" i="33"/>
  <c r="AO47" i="33"/>
  <c r="AO55" i="33"/>
  <c r="AP55" i="33" s="1"/>
  <c r="AO63" i="33"/>
  <c r="AO71" i="33"/>
  <c r="AO79" i="33"/>
  <c r="AO87" i="33"/>
  <c r="AO95" i="33"/>
  <c r="AP95" i="33" s="1"/>
  <c r="AO103" i="33"/>
  <c r="AP103" i="33" s="1"/>
  <c r="AO111" i="33"/>
  <c r="AP111" i="33" s="1"/>
  <c r="AO119" i="33"/>
  <c r="AP119" i="33" s="1"/>
  <c r="AO127" i="33"/>
  <c r="AO135" i="33"/>
  <c r="AP135" i="33" s="1"/>
  <c r="AO143" i="33"/>
  <c r="AO151" i="33"/>
  <c r="AP151" i="33" s="1"/>
  <c r="AO159" i="33"/>
  <c r="AP159" i="33" s="1"/>
  <c r="AO167" i="33"/>
  <c r="AP167" i="33" s="1"/>
  <c r="AO175" i="33"/>
  <c r="AP175" i="33" s="1"/>
  <c r="AO183" i="33"/>
  <c r="AP183" i="33" s="1"/>
  <c r="AO191" i="33"/>
  <c r="AP191" i="33" s="1"/>
  <c r="AO199" i="33"/>
  <c r="AP199" i="33" s="1"/>
  <c r="AO207" i="33"/>
  <c r="AO215" i="33"/>
  <c r="AO223" i="33"/>
  <c r="AP223" i="33" s="1"/>
  <c r="AO231" i="33"/>
  <c r="AP231" i="33" s="1"/>
  <c r="AO239" i="33"/>
  <c r="AP239" i="33" s="1"/>
  <c r="AO247" i="33"/>
  <c r="AP247" i="33" s="1"/>
  <c r="AO255" i="33"/>
  <c r="AO263" i="33"/>
  <c r="AP263" i="33" s="1"/>
  <c r="AO271" i="33"/>
  <c r="AO279" i="33"/>
  <c r="AO287" i="33"/>
  <c r="AP287" i="33" s="1"/>
  <c r="AO295" i="33"/>
  <c r="AP295" i="33" s="1"/>
  <c r="AO219" i="33"/>
  <c r="AP219" i="33" s="1"/>
  <c r="AO28" i="33"/>
  <c r="AO84" i="33"/>
  <c r="AP84" i="33" s="1"/>
  <c r="AO132" i="33"/>
  <c r="AO172" i="33"/>
  <c r="AP172" i="33" s="1"/>
  <c r="AO204" i="33"/>
  <c r="AP204" i="33" s="1"/>
  <c r="AO244" i="33"/>
  <c r="AO276" i="33"/>
  <c r="AP276" i="33" s="1"/>
  <c r="AO8" i="33"/>
  <c r="AP8" i="33" s="1"/>
  <c r="AO16" i="33"/>
  <c r="AP16" i="33" s="1"/>
  <c r="AO24" i="33"/>
  <c r="AO32" i="33"/>
  <c r="AP32" i="33" s="1"/>
  <c r="AO40" i="33"/>
  <c r="AP40" i="33" s="1"/>
  <c r="AO48" i="33"/>
  <c r="AP48" i="33" s="1"/>
  <c r="AO56" i="33"/>
  <c r="AO64" i="33"/>
  <c r="AP64" i="33" s="1"/>
  <c r="AO72" i="33"/>
  <c r="AP72" i="33" s="1"/>
  <c r="AO80" i="33"/>
  <c r="AP80" i="33" s="1"/>
  <c r="AO88" i="33"/>
  <c r="AP88" i="33" s="1"/>
  <c r="AO96" i="33"/>
  <c r="AP96" i="33" s="1"/>
  <c r="AO104" i="33"/>
  <c r="AP104" i="33" s="1"/>
  <c r="AO112" i="33"/>
  <c r="AP112" i="33" s="1"/>
  <c r="AO120" i="33"/>
  <c r="AO128" i="33"/>
  <c r="AP128" i="33" s="1"/>
  <c r="AO136" i="33"/>
  <c r="AP136" i="33" s="1"/>
  <c r="AO144" i="33"/>
  <c r="AP144" i="33" s="1"/>
  <c r="AO152" i="33"/>
  <c r="AP152" i="33" s="1"/>
  <c r="AO160" i="33"/>
  <c r="AP160" i="33" s="1"/>
  <c r="AO168" i="33"/>
  <c r="AP168" i="33" s="1"/>
  <c r="AO176" i="33"/>
  <c r="AP176" i="33" s="1"/>
  <c r="AO184" i="33"/>
  <c r="AO192" i="33"/>
  <c r="AP192" i="33" s="1"/>
  <c r="AO200" i="33"/>
  <c r="AP200" i="33" s="1"/>
  <c r="AO208" i="33"/>
  <c r="AP208" i="33" s="1"/>
  <c r="AO216" i="33"/>
  <c r="AP216" i="33" s="1"/>
  <c r="AO224" i="33"/>
  <c r="AP224" i="33" s="1"/>
  <c r="AO232" i="33"/>
  <c r="AP232" i="33" s="1"/>
  <c r="AO240" i="33"/>
  <c r="AP240" i="33" s="1"/>
  <c r="AO248" i="33"/>
  <c r="AP248" i="33" s="1"/>
  <c r="AO256" i="33"/>
  <c r="AP256" i="33" s="1"/>
  <c r="AO264" i="33"/>
  <c r="AP264" i="33" s="1"/>
  <c r="AO272" i="33"/>
  <c r="AP272" i="33" s="1"/>
  <c r="AO280" i="33"/>
  <c r="AP280" i="33" s="1"/>
  <c r="AO288" i="33"/>
  <c r="AP288" i="33" s="1"/>
  <c r="AO296" i="33"/>
  <c r="AP296" i="33" s="1"/>
  <c r="AO227" i="33"/>
  <c r="AP227" i="33" s="1"/>
  <c r="AO299" i="33"/>
  <c r="AO52" i="33"/>
  <c r="AP52" i="33" s="1"/>
  <c r="AO116" i="33"/>
  <c r="AP116" i="33" s="1"/>
  <c r="AO188" i="33"/>
  <c r="AP188" i="33" s="1"/>
  <c r="AO260" i="33"/>
  <c r="AP260" i="33" s="1"/>
  <c r="AO9" i="33"/>
  <c r="AO17" i="33"/>
  <c r="AP17" i="33" s="1"/>
  <c r="AO25" i="33"/>
  <c r="AP25" i="33" s="1"/>
  <c r="AO33" i="33"/>
  <c r="AO41" i="33"/>
  <c r="AP41" i="33" s="1"/>
  <c r="AO49" i="33"/>
  <c r="AO57" i="33"/>
  <c r="AP57" i="33" s="1"/>
  <c r="AO65" i="33"/>
  <c r="AP65" i="33" s="1"/>
  <c r="AO73" i="33"/>
  <c r="AP73" i="33" s="1"/>
  <c r="AO81" i="33"/>
  <c r="AP81" i="33" s="1"/>
  <c r="AO89" i="33"/>
  <c r="AO97" i="33"/>
  <c r="AO105" i="33"/>
  <c r="AP105" i="33" s="1"/>
  <c r="AO113" i="33"/>
  <c r="AP113" i="33" s="1"/>
  <c r="AO121" i="33"/>
  <c r="AP121" i="33" s="1"/>
  <c r="AO129" i="33"/>
  <c r="AP129" i="33" s="1"/>
  <c r="AO137" i="33"/>
  <c r="AP137" i="33" s="1"/>
  <c r="AO145" i="33"/>
  <c r="AP145" i="33" s="1"/>
  <c r="AO153" i="33"/>
  <c r="AO161" i="33"/>
  <c r="AO169" i="33"/>
  <c r="AO177" i="33"/>
  <c r="AP177" i="33" s="1"/>
  <c r="AO185" i="33"/>
  <c r="AP185" i="33" s="1"/>
  <c r="AO193" i="33"/>
  <c r="AP193" i="33" s="1"/>
  <c r="AO201" i="33"/>
  <c r="AP201" i="33" s="1"/>
  <c r="AO209" i="33"/>
  <c r="AP209" i="33" s="1"/>
  <c r="AO217" i="33"/>
  <c r="AP217" i="33" s="1"/>
  <c r="AO225" i="33"/>
  <c r="AO233" i="33"/>
  <c r="AP233" i="33" s="1"/>
  <c r="AO241" i="33"/>
  <c r="AP241" i="33" s="1"/>
  <c r="AO249" i="33"/>
  <c r="AP249" i="33" s="1"/>
  <c r="AO257" i="33"/>
  <c r="AP257" i="33" s="1"/>
  <c r="AO265" i="33"/>
  <c r="AP265" i="33" s="1"/>
  <c r="AO273" i="33"/>
  <c r="AP273" i="33" s="1"/>
  <c r="AO281" i="33"/>
  <c r="AP281" i="33" s="1"/>
  <c r="AO289" i="33"/>
  <c r="AO297" i="33"/>
  <c r="AP297" i="33" s="1"/>
  <c r="AO267" i="33"/>
  <c r="AP267" i="33" s="1"/>
  <c r="AO291" i="33"/>
  <c r="AP291" i="33" s="1"/>
  <c r="AO12" i="33"/>
  <c r="AP12" i="33" s="1"/>
  <c r="AO68" i="33"/>
  <c r="AP68" i="33" s="1"/>
  <c r="AO108" i="33"/>
  <c r="AP108" i="33" s="1"/>
  <c r="AO156" i="33"/>
  <c r="AP156" i="33" s="1"/>
  <c r="AO220" i="33"/>
  <c r="AP220" i="33" s="1"/>
  <c r="AO10" i="33"/>
  <c r="AP10" i="33" s="1"/>
  <c r="AO18" i="33"/>
  <c r="AP18" i="33" s="1"/>
  <c r="AO26" i="33"/>
  <c r="AP26" i="33" s="1"/>
  <c r="AO34" i="33"/>
  <c r="AP34" i="33" s="1"/>
  <c r="AO42" i="33"/>
  <c r="AP42" i="33" s="1"/>
  <c r="AO50" i="33"/>
  <c r="AO58" i="33"/>
  <c r="AP58" i="33" s="1"/>
  <c r="AO66" i="33"/>
  <c r="AO74" i="33"/>
  <c r="AP74" i="33" s="1"/>
  <c r="AO82" i="33"/>
  <c r="AP82" i="33" s="1"/>
  <c r="AO90" i="33"/>
  <c r="AP90" i="33" s="1"/>
  <c r="AO98" i="33"/>
  <c r="AP98" i="33" s="1"/>
  <c r="AO106" i="33"/>
  <c r="AP106" i="33" s="1"/>
  <c r="AO114" i="33"/>
  <c r="AO122" i="33"/>
  <c r="AP122" i="33" s="1"/>
  <c r="AO130" i="33"/>
  <c r="AO138" i="33"/>
  <c r="AP138" i="33" s="1"/>
  <c r="AO146" i="33"/>
  <c r="AP146" i="33" s="1"/>
  <c r="AO154" i="33"/>
  <c r="AP154" i="33" s="1"/>
  <c r="AO162" i="33"/>
  <c r="AP162" i="33" s="1"/>
  <c r="AO170" i="33"/>
  <c r="AP170" i="33" s="1"/>
  <c r="AO178" i="33"/>
  <c r="AP178" i="33" s="1"/>
  <c r="AO186" i="33"/>
  <c r="AP186" i="33" s="1"/>
  <c r="AO194" i="33"/>
  <c r="AP194" i="33" s="1"/>
  <c r="AO202" i="33"/>
  <c r="AP202" i="33" s="1"/>
  <c r="AO210" i="33"/>
  <c r="AP210" i="33" s="1"/>
  <c r="AO218" i="33"/>
  <c r="AP218" i="33" s="1"/>
  <c r="AO226" i="33"/>
  <c r="AP226" i="33" s="1"/>
  <c r="AO234" i="33"/>
  <c r="AP234" i="33" s="1"/>
  <c r="AO242" i="33"/>
  <c r="AP242" i="33" s="1"/>
  <c r="AO250" i="33"/>
  <c r="AP250" i="33" s="1"/>
  <c r="AO258" i="33"/>
  <c r="AP258" i="33" s="1"/>
  <c r="AO266" i="33"/>
  <c r="AP266" i="33" s="1"/>
  <c r="AO274" i="33"/>
  <c r="AP274" i="33" s="1"/>
  <c r="AO282" i="33"/>
  <c r="AP282" i="33" s="1"/>
  <c r="AO290" i="33"/>
  <c r="AP290" i="33" s="1"/>
  <c r="AO298" i="33"/>
  <c r="AP298" i="33" s="1"/>
  <c r="AO259" i="33"/>
  <c r="AP259" i="33" s="1"/>
  <c r="AO283" i="33"/>
  <c r="AO20" i="33"/>
  <c r="AO60" i="33"/>
  <c r="AP60" i="33" s="1"/>
  <c r="AO100" i="33"/>
  <c r="AP100" i="33" s="1"/>
  <c r="AO164" i="33"/>
  <c r="AP164" i="33" s="1"/>
  <c r="AO236" i="33"/>
  <c r="AP236" i="33" s="1"/>
  <c r="AO300" i="33"/>
  <c r="AP300" i="33" s="1"/>
  <c r="AO11" i="33"/>
  <c r="AP11" i="33" s="1"/>
  <c r="AO19" i="33"/>
  <c r="AP19" i="33" s="1"/>
  <c r="AO27" i="33"/>
  <c r="AP27" i="33" s="1"/>
  <c r="AO35" i="33"/>
  <c r="AP35" i="33" s="1"/>
  <c r="AO43" i="33"/>
  <c r="AP43" i="33" s="1"/>
  <c r="AO51" i="33"/>
  <c r="AP51" i="33" s="1"/>
  <c r="AO59" i="33"/>
  <c r="AP59" i="33" s="1"/>
  <c r="AO67" i="33"/>
  <c r="AP67" i="33" s="1"/>
  <c r="AO75" i="33"/>
  <c r="AP75" i="33" s="1"/>
  <c r="AO83" i="33"/>
  <c r="AP83" i="33" s="1"/>
  <c r="AO91" i="33"/>
  <c r="AP91" i="33" s="1"/>
  <c r="AO99" i="33"/>
  <c r="AP99" i="33" s="1"/>
  <c r="AO107" i="33"/>
  <c r="AP107" i="33" s="1"/>
  <c r="AO115" i="33"/>
  <c r="AP115" i="33" s="1"/>
  <c r="AO123" i="33"/>
  <c r="AP123" i="33" s="1"/>
  <c r="AO131" i="33"/>
  <c r="AP131" i="33" s="1"/>
  <c r="AO139" i="33"/>
  <c r="AP139" i="33" s="1"/>
  <c r="AO147" i="33"/>
  <c r="AP147" i="33" s="1"/>
  <c r="AO155" i="33"/>
  <c r="AP155" i="33" s="1"/>
  <c r="AO163" i="33"/>
  <c r="AP163" i="33" s="1"/>
  <c r="AO171" i="33"/>
  <c r="AP171" i="33" s="1"/>
  <c r="AO179" i="33"/>
  <c r="AP179" i="33" s="1"/>
  <c r="AO187" i="33"/>
  <c r="AP187" i="33" s="1"/>
  <c r="AO195" i="33"/>
  <c r="AP195" i="33" s="1"/>
  <c r="AO203" i="33"/>
  <c r="AP203" i="33" s="1"/>
  <c r="AO211" i="33"/>
  <c r="AP211" i="33" s="1"/>
  <c r="AO251" i="33"/>
  <c r="AP251" i="33" s="1"/>
  <c r="AO275" i="33"/>
  <c r="AP275" i="33" s="1"/>
  <c r="AO44" i="33"/>
  <c r="AP44" i="33" s="1"/>
  <c r="AO124" i="33"/>
  <c r="AP124" i="33" s="1"/>
  <c r="AO180" i="33"/>
  <c r="AP180" i="33" s="1"/>
  <c r="AO252" i="33"/>
  <c r="AP252" i="33" s="1"/>
  <c r="AP283" i="33"/>
  <c r="AP213" i="33"/>
  <c r="AP166" i="33"/>
  <c r="AP142" i="33"/>
  <c r="AP53" i="33"/>
  <c r="AP33" i="33"/>
  <c r="AP15" i="33"/>
  <c r="AP7" i="33"/>
  <c r="AP149" i="33"/>
  <c r="AP66" i="33"/>
  <c r="AP284" i="33"/>
  <c r="AP132" i="33"/>
  <c r="AP93" i="33"/>
  <c r="AP56" i="33"/>
  <c r="AP238" i="33"/>
  <c r="AP230" i="33"/>
  <c r="AP153" i="33"/>
  <c r="AP143" i="33"/>
  <c r="AP244" i="33"/>
  <c r="AP117" i="33"/>
  <c r="AP133" i="33"/>
  <c r="AP120" i="33"/>
  <c r="AP110" i="33"/>
  <c r="AP294" i="33"/>
  <c r="AP28" i="33"/>
  <c r="AP114" i="33"/>
  <c r="AP289" i="33"/>
  <c r="AP255" i="33"/>
  <c r="AP221" i="33"/>
  <c r="AP141" i="33"/>
  <c r="AP174" i="33"/>
  <c r="AP63" i="33"/>
  <c r="AP50" i="33"/>
  <c r="AP69" i="33"/>
  <c r="AP47" i="33"/>
  <c r="AP37" i="33"/>
  <c r="AP197" i="33"/>
  <c r="AP158" i="33"/>
  <c r="AP87" i="33"/>
  <c r="AP46" i="33"/>
  <c r="AP24" i="33"/>
  <c r="AP268" i="33"/>
  <c r="AP228" i="33"/>
  <c r="AP182" i="33"/>
  <c r="AP161" i="33"/>
  <c r="AP102" i="33"/>
  <c r="AP39" i="33"/>
  <c r="AP118" i="33"/>
  <c r="AP77" i="33"/>
  <c r="AP38" i="33"/>
  <c r="AP20" i="33"/>
  <c r="AP169" i="33"/>
  <c r="AP214" i="33"/>
  <c r="AP89" i="33"/>
  <c r="AP97" i="33"/>
  <c r="AP79" i="33"/>
  <c r="AP21" i="33"/>
  <c r="AP279" i="33"/>
  <c r="AP271" i="33"/>
  <c r="AP245" i="33"/>
  <c r="AP150" i="33"/>
  <c r="AP130" i="33"/>
  <c r="AP94" i="33"/>
  <c r="AP13" i="33"/>
  <c r="AP9" i="33"/>
  <c r="AP184" i="33"/>
  <c r="AP29" i="33"/>
  <c r="AP277" i="33"/>
  <c r="AP269" i="33"/>
  <c r="AP225" i="33"/>
  <c r="AP215" i="33"/>
  <c r="AP205" i="33"/>
  <c r="AP196" i="33"/>
  <c r="AP299" i="33"/>
  <c r="AP207" i="33"/>
  <c r="AP148" i="33"/>
  <c r="AP71" i="33"/>
  <c r="AP76" i="33"/>
  <c r="AP49" i="33"/>
  <c r="AP30" i="33"/>
  <c r="AP23" i="33"/>
  <c r="AP85" i="33"/>
  <c r="AP127" i="33"/>
  <c r="AP54" i="33"/>
  <c r="AP14" i="33"/>
  <c r="AP5" i="33"/>
  <c r="AO1" i="33"/>
  <c r="E1" i="16"/>
  <c r="Y1" i="16"/>
  <c r="J1" i="32"/>
  <c r="AO1" i="23"/>
  <c r="N228" i="33" l="1"/>
  <c r="N210" i="33"/>
  <c r="K287" i="33"/>
  <c r="K279" i="33"/>
  <c r="K263" i="33"/>
  <c r="K247" i="33"/>
  <c r="N299" i="33"/>
  <c r="N290" i="33"/>
  <c r="N280" i="33"/>
  <c r="N244" i="33"/>
  <c r="K285" i="33"/>
  <c r="K269" i="33"/>
  <c r="N287" i="33"/>
  <c r="N269" i="33"/>
  <c r="N251" i="33"/>
  <c r="N242" i="33"/>
  <c r="N223" i="33"/>
  <c r="N214" i="33"/>
  <c r="K299" i="33"/>
  <c r="K291" i="33"/>
  <c r="K251" i="33"/>
  <c r="K211" i="33"/>
  <c r="K203" i="33"/>
  <c r="N285" i="33"/>
  <c r="N276" i="33"/>
  <c r="N248" i="33"/>
  <c r="N203" i="33"/>
  <c r="K297" i="33"/>
  <c r="K233" i="33"/>
  <c r="K201" i="33"/>
  <c r="K193" i="33"/>
  <c r="N263" i="33"/>
  <c r="K186" i="33"/>
  <c r="N204" i="33"/>
  <c r="N186" i="33"/>
  <c r="N238" i="33"/>
  <c r="K288" i="33"/>
  <c r="N291" i="33"/>
  <c r="N236" i="33"/>
  <c r="K214" i="33"/>
  <c r="N284" i="33"/>
  <c r="K284" i="33"/>
  <c r="K223" i="33"/>
  <c r="K192" i="33"/>
  <c r="N279" i="33"/>
  <c r="K238" i="33"/>
  <c r="K280" i="33"/>
  <c r="K236" i="33"/>
  <c r="K204" i="33"/>
  <c r="N215" i="33"/>
  <c r="K276" i="33"/>
  <c r="N211" i="33"/>
  <c r="K215" i="33"/>
  <c r="K248" i="33"/>
  <c r="N305" i="23"/>
  <c r="N247" i="33"/>
  <c r="K244" i="33"/>
  <c r="K228" i="33"/>
  <c r="K210" i="33"/>
  <c r="N288" i="33"/>
  <c r="N192" i="33"/>
  <c r="K290" i="33"/>
  <c r="K242" i="33"/>
  <c r="K305" i="23"/>
  <c r="N201" i="33"/>
  <c r="K164" i="33"/>
  <c r="K148" i="33"/>
  <c r="K47" i="33"/>
  <c r="K149" i="33"/>
  <c r="K119" i="33"/>
  <c r="K131" i="33"/>
  <c r="N164" i="33"/>
  <c r="K135" i="33"/>
  <c r="K33" i="33"/>
  <c r="K121" i="33"/>
  <c r="N233" i="33"/>
  <c r="N297" i="33"/>
  <c r="K52" i="33"/>
  <c r="K116" i="33"/>
  <c r="K117" i="33"/>
  <c r="K124" i="33"/>
  <c r="K57" i="33"/>
  <c r="N193" i="33"/>
  <c r="N252" i="33" l="1"/>
  <c r="N234" i="33"/>
  <c r="N297" i="23"/>
  <c r="N293" i="23"/>
  <c r="N176" i="33"/>
  <c r="N273" i="23"/>
  <c r="N261" i="23"/>
  <c r="N178" i="33"/>
  <c r="N253" i="23"/>
  <c r="N245" i="23"/>
  <c r="N187" i="33"/>
  <c r="N185" i="33"/>
  <c r="N229" i="23"/>
  <c r="N221" i="23"/>
  <c r="N213" i="23"/>
  <c r="N182" i="33"/>
  <c r="N205" i="23"/>
  <c r="N197" i="23"/>
  <c r="N170" i="33"/>
  <c r="N181" i="23"/>
  <c r="N191" i="33"/>
  <c r="N173" i="23"/>
  <c r="N149" i="23"/>
  <c r="N194" i="33"/>
  <c r="N171" i="33"/>
  <c r="N181" i="33"/>
  <c r="N121" i="23"/>
  <c r="N117" i="23"/>
  <c r="N113" i="23"/>
  <c r="N253" i="33"/>
  <c r="N288" i="23"/>
  <c r="N284" i="23"/>
  <c r="N276" i="23"/>
  <c r="N236" i="23"/>
  <c r="N224" i="23"/>
  <c r="N184" i="33"/>
  <c r="N208" i="23"/>
  <c r="N204" i="23"/>
  <c r="N200" i="23"/>
  <c r="N192" i="23"/>
  <c r="N172" i="33"/>
  <c r="N175" i="33"/>
  <c r="N177" i="33"/>
  <c r="N112" i="23"/>
  <c r="N100" i="23"/>
  <c r="N96" i="23"/>
  <c r="N198" i="33"/>
  <c r="N292" i="33"/>
  <c r="N300" i="33"/>
  <c r="N271" i="23"/>
  <c r="N263" i="23"/>
  <c r="N259" i="23"/>
  <c r="N247" i="23"/>
  <c r="N239" i="23"/>
  <c r="N235" i="23"/>
  <c r="N219" i="23"/>
  <c r="N215" i="23"/>
  <c r="N195" i="33"/>
  <c r="N166" i="33"/>
  <c r="N190" i="33"/>
  <c r="N183" i="33"/>
  <c r="N75" i="23"/>
  <c r="N180" i="33"/>
  <c r="N31" i="23"/>
  <c r="N298" i="33"/>
  <c r="N298" i="23"/>
  <c r="N294" i="23"/>
  <c r="N282" i="23"/>
  <c r="N270" i="23"/>
  <c r="N254" i="23"/>
  <c r="N238" i="23"/>
  <c r="N234" i="23"/>
  <c r="N230" i="23"/>
  <c r="N218" i="23"/>
  <c r="N210" i="23"/>
  <c r="N188" i="33"/>
  <c r="N179" i="33"/>
  <c r="N189" i="33"/>
  <c r="N174" i="33"/>
  <c r="N173" i="33"/>
  <c r="N156" i="33"/>
  <c r="N169" i="33"/>
  <c r="N41" i="23"/>
  <c r="K252" i="33"/>
  <c r="K234" i="33"/>
  <c r="K297" i="23"/>
  <c r="K293" i="23"/>
  <c r="K273" i="23"/>
  <c r="K253" i="23"/>
  <c r="K245" i="23"/>
  <c r="K213" i="23"/>
  <c r="K205" i="23"/>
  <c r="K181" i="23"/>
  <c r="K173" i="23"/>
  <c r="K149" i="23"/>
  <c r="K121" i="23"/>
  <c r="K117" i="23"/>
  <c r="K113" i="23"/>
  <c r="K41" i="23"/>
  <c r="K253" i="33"/>
  <c r="K288" i="23"/>
  <c r="K284" i="23"/>
  <c r="K224" i="23"/>
  <c r="K192" i="23"/>
  <c r="K112" i="23"/>
  <c r="K100" i="23"/>
  <c r="K96" i="23"/>
  <c r="K198" i="33"/>
  <c r="K292" i="33"/>
  <c r="K300" i="33"/>
  <c r="K271" i="23"/>
  <c r="K263" i="23"/>
  <c r="K247" i="23"/>
  <c r="K239" i="23"/>
  <c r="K235" i="23"/>
  <c r="K219" i="23"/>
  <c r="K215" i="23"/>
  <c r="K75" i="23"/>
  <c r="K294" i="23"/>
  <c r="K298" i="33"/>
  <c r="K254" i="23"/>
  <c r="K218" i="23"/>
  <c r="K270" i="23"/>
  <c r="K31" i="23"/>
  <c r="K298" i="23"/>
  <c r="K234" i="23"/>
  <c r="K210" i="23"/>
  <c r="K205" i="33" l="1"/>
  <c r="K278" i="23"/>
  <c r="K63" i="33"/>
  <c r="K70" i="23"/>
  <c r="K165" i="33"/>
  <c r="K119" i="23"/>
  <c r="K219" i="33"/>
  <c r="K151" i="23"/>
  <c r="K220" i="33"/>
  <c r="K183" i="23"/>
  <c r="K271" i="33"/>
  <c r="K279" i="23"/>
  <c r="K34" i="33"/>
  <c r="K36" i="23"/>
  <c r="K82" i="23"/>
  <c r="K78" i="33"/>
  <c r="K242" i="23"/>
  <c r="K237" i="33"/>
  <c r="K128" i="33"/>
  <c r="K138" i="23"/>
  <c r="K13" i="33"/>
  <c r="K11" i="23"/>
  <c r="K179" i="33"/>
  <c r="K174" i="23"/>
  <c r="K86" i="23"/>
  <c r="K81" i="33"/>
  <c r="K105" i="33"/>
  <c r="K186" i="23"/>
  <c r="K62" i="23"/>
  <c r="K61" i="33"/>
  <c r="K162" i="23"/>
  <c r="K189" i="33"/>
  <c r="K144" i="33"/>
  <c r="K134" i="23"/>
  <c r="K63" i="23"/>
  <c r="K62" i="33"/>
  <c r="K95" i="33"/>
  <c r="K95" i="23"/>
  <c r="K133" i="33"/>
  <c r="K127" i="23"/>
  <c r="K159" i="23"/>
  <c r="K190" i="33"/>
  <c r="K76" i="33"/>
  <c r="K191" i="23"/>
  <c r="K254" i="33"/>
  <c r="K223" i="23"/>
  <c r="K255" i="23"/>
  <c r="K287" i="23"/>
  <c r="K12" i="23"/>
  <c r="K10" i="33"/>
  <c r="K48" i="33"/>
  <c r="K44" i="23"/>
  <c r="K99" i="33"/>
  <c r="K76" i="23"/>
  <c r="K108" i="23"/>
  <c r="K120" i="33"/>
  <c r="K177" i="33"/>
  <c r="K140" i="23"/>
  <c r="K281" i="33"/>
  <c r="K172" i="23"/>
  <c r="K98" i="33"/>
  <c r="K204" i="23"/>
  <c r="K59" i="33"/>
  <c r="K236" i="23"/>
  <c r="K296" i="33"/>
  <c r="K268" i="23"/>
  <c r="K300" i="23"/>
  <c r="K32" i="33"/>
  <c r="K29" i="23"/>
  <c r="K143" i="33"/>
  <c r="K61" i="23"/>
  <c r="K67" i="33"/>
  <c r="K93" i="23"/>
  <c r="K181" i="33"/>
  <c r="K125" i="23"/>
  <c r="K157" i="23"/>
  <c r="K277" i="33"/>
  <c r="K293" i="33"/>
  <c r="K189" i="23"/>
  <c r="K221" i="23"/>
  <c r="K163" i="33"/>
  <c r="K285" i="23"/>
  <c r="K176" i="33"/>
  <c r="N194" i="23"/>
  <c r="N213" i="33"/>
  <c r="N226" i="23"/>
  <c r="N258" i="23"/>
  <c r="N199" i="33"/>
  <c r="N290" i="23"/>
  <c r="N147" i="23"/>
  <c r="N227" i="33"/>
  <c r="N211" i="23"/>
  <c r="N243" i="23"/>
  <c r="N283" i="33"/>
  <c r="N275" i="23"/>
  <c r="N268" i="33"/>
  <c r="N164" i="23"/>
  <c r="N289" i="33"/>
  <c r="N196" i="23"/>
  <c r="N265" i="33"/>
  <c r="N228" i="23"/>
  <c r="N261" i="33"/>
  <c r="N260" i="23"/>
  <c r="N222" i="33"/>
  <c r="N292" i="23"/>
  <c r="N241" i="23"/>
  <c r="K227" i="23"/>
  <c r="K162" i="33"/>
  <c r="K259" i="23"/>
  <c r="K241" i="33"/>
  <c r="K291" i="23"/>
  <c r="K15" i="33"/>
  <c r="K16" i="23"/>
  <c r="K48" i="23"/>
  <c r="K41" i="33"/>
  <c r="K80" i="23"/>
  <c r="K60" i="33"/>
  <c r="K267" i="33"/>
  <c r="K144" i="23"/>
  <c r="K145" i="33"/>
  <c r="K176" i="23"/>
  <c r="K208" i="23"/>
  <c r="K138" i="33"/>
  <c r="K240" i="23"/>
  <c r="K256" i="33"/>
  <c r="K272" i="23"/>
  <c r="K250" i="33"/>
  <c r="K304" i="23"/>
  <c r="K259" i="33"/>
  <c r="K40" i="33"/>
  <c r="K33" i="23"/>
  <c r="K65" i="23"/>
  <c r="K53" i="33"/>
  <c r="K97" i="23"/>
  <c r="K74" i="33"/>
  <c r="K113" i="33"/>
  <c r="K129" i="23"/>
  <c r="K161" i="23"/>
  <c r="K153" i="33"/>
  <c r="K147" i="33"/>
  <c r="K193" i="23"/>
  <c r="K225" i="23"/>
  <c r="K240" i="33"/>
  <c r="K178" i="33"/>
  <c r="K257" i="23"/>
  <c r="K289" i="23"/>
  <c r="K246" i="33"/>
  <c r="N198" i="23"/>
  <c r="N262" i="23"/>
  <c r="N232" i="33"/>
  <c r="N151" i="23"/>
  <c r="N219" i="33"/>
  <c r="N183" i="23"/>
  <c r="N220" i="33"/>
  <c r="N279" i="23"/>
  <c r="N271" i="33"/>
  <c r="N168" i="23"/>
  <c r="N274" i="33"/>
  <c r="N232" i="23"/>
  <c r="N217" i="33"/>
  <c r="N264" i="23"/>
  <c r="N282" i="33"/>
  <c r="N296" i="23"/>
  <c r="N278" i="33"/>
  <c r="N277" i="23"/>
  <c r="K266" i="33"/>
  <c r="K266" i="23"/>
  <c r="K51" i="33"/>
  <c r="K54" i="23"/>
  <c r="K206" i="23"/>
  <c r="K260" i="33"/>
  <c r="K100" i="33"/>
  <c r="K118" i="23"/>
  <c r="K7" i="33"/>
  <c r="K14" i="23"/>
  <c r="K122" i="33"/>
  <c r="K94" i="23"/>
  <c r="K213" i="33"/>
  <c r="K194" i="23"/>
  <c r="K166" i="23"/>
  <c r="K146" i="33"/>
  <c r="K111" i="33"/>
  <c r="K67" i="23"/>
  <c r="K99" i="23"/>
  <c r="K82" i="33"/>
  <c r="K127" i="33"/>
  <c r="K131" i="23"/>
  <c r="K229" i="33"/>
  <c r="K163" i="23"/>
  <c r="K195" i="23"/>
  <c r="K39" i="33"/>
  <c r="K43" i="23"/>
  <c r="K178" i="23"/>
  <c r="K23" i="33"/>
  <c r="K10" i="23"/>
  <c r="K155" i="33"/>
  <c r="K238" i="23"/>
  <c r="K150" i="23"/>
  <c r="K173" i="33"/>
  <c r="K35" i="23"/>
  <c r="K29" i="33"/>
  <c r="K226" i="33"/>
  <c r="K250" i="23"/>
  <c r="K197" i="33"/>
  <c r="K126" i="23"/>
  <c r="K9" i="33"/>
  <c r="K6" i="23"/>
  <c r="K226" i="23"/>
  <c r="K8" i="33"/>
  <c r="K7" i="23"/>
  <c r="K198" i="23"/>
  <c r="K71" i="23"/>
  <c r="K71" i="33"/>
  <c r="K209" i="33"/>
  <c r="K103" i="23"/>
  <c r="K102" i="33"/>
  <c r="K135" i="23"/>
  <c r="K167" i="23"/>
  <c r="K130" i="33"/>
  <c r="K239" i="33"/>
  <c r="K199" i="23"/>
  <c r="K231" i="23"/>
  <c r="K295" i="23"/>
  <c r="K20" i="33"/>
  <c r="K20" i="23"/>
  <c r="K52" i="23"/>
  <c r="K56" i="33"/>
  <c r="K55" i="33"/>
  <c r="K84" i="23"/>
  <c r="K116" i="23"/>
  <c r="K112" i="33"/>
  <c r="K148" i="23"/>
  <c r="K221" i="33"/>
  <c r="K115" i="33"/>
  <c r="K180" i="23"/>
  <c r="K184" i="33"/>
  <c r="K212" i="23"/>
  <c r="K202" i="33"/>
  <c r="K244" i="23"/>
  <c r="K167" i="33"/>
  <c r="K276" i="23"/>
  <c r="K5" i="33"/>
  <c r="K5" i="23"/>
  <c r="K37" i="23"/>
  <c r="K30" i="33"/>
  <c r="K69" i="23"/>
  <c r="K77" i="33"/>
  <c r="K93" i="33"/>
  <c r="K101" i="23"/>
  <c r="K171" i="33"/>
  <c r="K133" i="23"/>
  <c r="K125" i="33"/>
  <c r="K165" i="23"/>
  <c r="K158" i="33"/>
  <c r="K197" i="23"/>
  <c r="K123" i="33"/>
  <c r="K229" i="23"/>
  <c r="K168" i="33"/>
  <c r="K261" i="23"/>
  <c r="N170" i="23"/>
  <c r="N200" i="33"/>
  <c r="N266" i="23"/>
  <c r="N266" i="33"/>
  <c r="N187" i="23"/>
  <c r="N286" i="33"/>
  <c r="N251" i="23"/>
  <c r="N212" i="33"/>
  <c r="N283" i="23"/>
  <c r="N172" i="23"/>
  <c r="N281" i="33"/>
  <c r="N268" i="23"/>
  <c r="N296" i="33"/>
  <c r="N300" i="23"/>
  <c r="N217" i="23"/>
  <c r="N206" i="33"/>
  <c r="N249" i="23"/>
  <c r="N243" i="33"/>
  <c r="N281" i="23"/>
  <c r="N235" i="33"/>
  <c r="K14" i="33"/>
  <c r="K18" i="23"/>
  <c r="K230" i="23"/>
  <c r="K104" i="33"/>
  <c r="K91" i="33"/>
  <c r="K107" i="23"/>
  <c r="K183" i="33"/>
  <c r="K139" i="23"/>
  <c r="K166" i="33"/>
  <c r="K171" i="23"/>
  <c r="K264" i="33"/>
  <c r="K203" i="23"/>
  <c r="K267" i="23"/>
  <c r="K299" i="23"/>
  <c r="K31" i="33"/>
  <c r="K24" i="23"/>
  <c r="K56" i="23"/>
  <c r="K54" i="33"/>
  <c r="K109" i="33"/>
  <c r="K88" i="23"/>
  <c r="K152" i="33"/>
  <c r="K120" i="23"/>
  <c r="K152" i="23"/>
  <c r="K207" i="33"/>
  <c r="K216" i="33"/>
  <c r="K184" i="23"/>
  <c r="K216" i="23"/>
  <c r="K270" i="33"/>
  <c r="K248" i="23"/>
  <c r="K258" i="33"/>
  <c r="K280" i="23"/>
  <c r="K12" i="33"/>
  <c r="K9" i="23"/>
  <c r="K65" i="33"/>
  <c r="K73" i="23"/>
  <c r="K118" i="33"/>
  <c r="K105" i="23"/>
  <c r="K194" i="33"/>
  <c r="K137" i="23"/>
  <c r="K136" i="33"/>
  <c r="K169" i="23"/>
  <c r="K225" i="33"/>
  <c r="K201" i="23"/>
  <c r="K185" i="33"/>
  <c r="K233" i="23"/>
  <c r="K294" i="33"/>
  <c r="K265" i="23"/>
  <c r="N206" i="23"/>
  <c r="N260" i="33"/>
  <c r="N302" i="23"/>
  <c r="N245" i="33"/>
  <c r="N223" i="23"/>
  <c r="N254" i="33"/>
  <c r="N255" i="23"/>
  <c r="N287" i="23"/>
  <c r="N144" i="23"/>
  <c r="N267" i="33"/>
  <c r="N240" i="23"/>
  <c r="N256" i="33"/>
  <c r="N272" i="23"/>
  <c r="N250" i="33"/>
  <c r="N304" i="23"/>
  <c r="N259" i="33"/>
  <c r="N157" i="23"/>
  <c r="N277" i="33"/>
  <c r="N189" i="23"/>
  <c r="N293" i="33"/>
  <c r="K19" i="23"/>
  <c r="K22" i="33"/>
  <c r="K30" i="23"/>
  <c r="K37" i="33"/>
  <c r="K140" i="33"/>
  <c r="K146" i="23"/>
  <c r="K295" i="33"/>
  <c r="K182" i="23"/>
  <c r="K50" i="33"/>
  <c r="K46" i="23"/>
  <c r="K161" i="33"/>
  <c r="K282" i="23"/>
  <c r="K158" i="23"/>
  <c r="K230" i="33"/>
  <c r="K21" i="33"/>
  <c r="K27" i="23"/>
  <c r="K258" i="23"/>
  <c r="K199" i="33"/>
  <c r="K188" i="33"/>
  <c r="K202" i="23"/>
  <c r="K90" i="33"/>
  <c r="K106" i="23"/>
  <c r="K273" i="33"/>
  <c r="K274" i="23"/>
  <c r="K70" i="33"/>
  <c r="K51" i="23"/>
  <c r="K110" i="33"/>
  <c r="K42" i="23"/>
  <c r="K245" i="33"/>
  <c r="K302" i="23"/>
  <c r="K224" i="33"/>
  <c r="K214" i="23"/>
  <c r="K58" i="23"/>
  <c r="K45" i="33"/>
  <c r="K190" i="23"/>
  <c r="K108" i="33"/>
  <c r="K28" i="33"/>
  <c r="K38" i="23"/>
  <c r="K290" i="23"/>
  <c r="K27" i="33"/>
  <c r="K39" i="23"/>
  <c r="K232" i="33"/>
  <c r="K262" i="23"/>
  <c r="K79" i="23"/>
  <c r="K97" i="33"/>
  <c r="K126" i="33"/>
  <c r="K111" i="23"/>
  <c r="K101" i="33"/>
  <c r="K143" i="23"/>
  <c r="K196" i="33"/>
  <c r="K175" i="23"/>
  <c r="K207" i="23"/>
  <c r="K195" i="33"/>
  <c r="K275" i="33"/>
  <c r="K303" i="23"/>
  <c r="K64" i="33"/>
  <c r="K28" i="23"/>
  <c r="K42" i="33"/>
  <c r="K60" i="23"/>
  <c r="K92" i="23"/>
  <c r="K92" i="33"/>
  <c r="K272" i="33"/>
  <c r="K124" i="23"/>
  <c r="K134" i="33"/>
  <c r="K156" i="23"/>
  <c r="K172" i="33"/>
  <c r="K188" i="23"/>
  <c r="K208" i="33"/>
  <c r="K220" i="23"/>
  <c r="K252" i="23"/>
  <c r="K262" i="33"/>
  <c r="K25" i="33"/>
  <c r="K13" i="23"/>
  <c r="K45" i="23"/>
  <c r="K38" i="33"/>
  <c r="K66" i="33"/>
  <c r="K77" i="23"/>
  <c r="K157" i="33"/>
  <c r="K109" i="23"/>
  <c r="K89" i="33"/>
  <c r="K141" i="23"/>
  <c r="K237" i="23"/>
  <c r="K187" i="33"/>
  <c r="K257" i="33"/>
  <c r="K269" i="23"/>
  <c r="K301" i="23"/>
  <c r="K255" i="33"/>
  <c r="N178" i="23"/>
  <c r="N242" i="23"/>
  <c r="N237" i="33"/>
  <c r="N274" i="23"/>
  <c r="N273" i="33"/>
  <c r="N163" i="23"/>
  <c r="N229" i="33"/>
  <c r="N195" i="23"/>
  <c r="N227" i="23"/>
  <c r="N291" i="23"/>
  <c r="N241" i="33"/>
  <c r="N148" i="23"/>
  <c r="N221" i="33"/>
  <c r="N244" i="23"/>
  <c r="N202" i="33"/>
  <c r="N225" i="23"/>
  <c r="N240" i="33"/>
  <c r="N289" i="23"/>
  <c r="N246" i="33"/>
  <c r="K156" i="33"/>
  <c r="K110" i="23"/>
  <c r="K75" i="33"/>
  <c r="K74" i="23"/>
  <c r="K200" i="33"/>
  <c r="K170" i="23"/>
  <c r="K78" i="23"/>
  <c r="K79" i="33"/>
  <c r="K26" i="33"/>
  <c r="K23" i="23"/>
  <c r="K249" i="33"/>
  <c r="K246" i="23"/>
  <c r="K106" i="33"/>
  <c r="K90" i="23"/>
  <c r="K16" i="33"/>
  <c r="K15" i="23"/>
  <c r="K222" i="23"/>
  <c r="K66" i="23"/>
  <c r="K85" i="33"/>
  <c r="K35" i="33"/>
  <c r="K50" i="23"/>
  <c r="K107" i="33"/>
  <c r="K83" i="23"/>
  <c r="K150" i="33"/>
  <c r="K115" i="23"/>
  <c r="K227" i="33"/>
  <c r="K147" i="23"/>
  <c r="K80" i="33"/>
  <c r="K179" i="23"/>
  <c r="K211" i="23"/>
  <c r="K283" i="33"/>
  <c r="K243" i="23"/>
  <c r="K268" i="33"/>
  <c r="K275" i="23"/>
  <c r="K43" i="33"/>
  <c r="K32" i="23"/>
  <c r="K69" i="33"/>
  <c r="K64" i="23"/>
  <c r="K137" i="33"/>
  <c r="K128" i="23"/>
  <c r="K175" i="33"/>
  <c r="K160" i="23"/>
  <c r="K231" i="33"/>
  <c r="K256" i="23"/>
  <c r="K11" i="33"/>
  <c r="K17" i="23"/>
  <c r="K44" i="33"/>
  <c r="K49" i="23"/>
  <c r="K83" i="33"/>
  <c r="K81" i="23"/>
  <c r="K145" i="23"/>
  <c r="K139" i="33"/>
  <c r="K191" i="33"/>
  <c r="K177" i="23"/>
  <c r="K182" i="33"/>
  <c r="K209" i="23"/>
  <c r="K241" i="23"/>
  <c r="N22" i="23"/>
  <c r="N218" i="33"/>
  <c r="N182" i="23"/>
  <c r="N295" i="33"/>
  <c r="N214" i="23"/>
  <c r="N224" i="33"/>
  <c r="N246" i="23"/>
  <c r="N249" i="33"/>
  <c r="N278" i="23"/>
  <c r="N205" i="33"/>
  <c r="N103" i="23"/>
  <c r="N209" i="33"/>
  <c r="N199" i="23"/>
  <c r="N239" i="33"/>
  <c r="N231" i="23"/>
  <c r="N295" i="23"/>
  <c r="N152" i="23"/>
  <c r="N207" i="33"/>
  <c r="N184" i="23"/>
  <c r="N216" i="33"/>
  <c r="N216" i="23"/>
  <c r="N248" i="23"/>
  <c r="N270" i="33"/>
  <c r="N280" i="23"/>
  <c r="N258" i="33"/>
  <c r="K289" i="33"/>
  <c r="K164" i="23"/>
  <c r="K196" i="23"/>
  <c r="K265" i="33"/>
  <c r="K261" i="33"/>
  <c r="K228" i="23"/>
  <c r="K260" i="23"/>
  <c r="K222" i="33"/>
  <c r="K292" i="23"/>
  <c r="K21" i="23"/>
  <c r="K17" i="33"/>
  <c r="K87" i="33"/>
  <c r="K53" i="23"/>
  <c r="K94" i="33"/>
  <c r="K85" i="23"/>
  <c r="K277" i="23"/>
  <c r="N250" i="23"/>
  <c r="N226" i="33"/>
  <c r="N203" i="23"/>
  <c r="N264" i="33"/>
  <c r="N267" i="23"/>
  <c r="N299" i="23"/>
  <c r="N124" i="23"/>
  <c r="N272" i="33"/>
  <c r="N220" i="23"/>
  <c r="N208" i="33"/>
  <c r="N252" i="23"/>
  <c r="N262" i="33"/>
  <c r="N201" i="23"/>
  <c r="N225" i="33"/>
  <c r="N265" i="23"/>
  <c r="N294" i="33"/>
  <c r="K18" i="33"/>
  <c r="K34" i="23"/>
  <c r="K122" i="23"/>
  <c r="K142" i="33"/>
  <c r="K84" i="33"/>
  <c r="K26" i="23"/>
  <c r="K86" i="33"/>
  <c r="K98" i="23"/>
  <c r="K73" i="33"/>
  <c r="K87" i="23"/>
  <c r="K68" i="23"/>
  <c r="K36" i="33"/>
  <c r="K103" i="33"/>
  <c r="K132" i="23"/>
  <c r="K22" i="23"/>
  <c r="K218" i="33"/>
  <c r="K160" i="33"/>
  <c r="K114" i="23"/>
  <c r="K142" i="23"/>
  <c r="K159" i="33"/>
  <c r="K55" i="23"/>
  <c r="K72" i="33"/>
  <c r="K174" i="33"/>
  <c r="K154" i="23"/>
  <c r="K47" i="23"/>
  <c r="K24" i="33"/>
  <c r="K286" i="23"/>
  <c r="K114" i="33"/>
  <c r="K130" i="23"/>
  <c r="K102" i="23"/>
  <c r="K169" i="33"/>
  <c r="K180" i="33"/>
  <c r="K59" i="23"/>
  <c r="K91" i="23"/>
  <c r="K96" i="33"/>
  <c r="K88" i="33"/>
  <c r="K123" i="23"/>
  <c r="K155" i="23"/>
  <c r="K68" i="33"/>
  <c r="K286" i="33"/>
  <c r="K187" i="23"/>
  <c r="K212" i="33"/>
  <c r="K251" i="23"/>
  <c r="K283" i="23"/>
  <c r="K6" i="33"/>
  <c r="K8" i="23"/>
  <c r="K40" i="23"/>
  <c r="K46" i="33"/>
  <c r="K58" i="33"/>
  <c r="K72" i="23"/>
  <c r="K141" i="33"/>
  <c r="K104" i="23"/>
  <c r="K154" i="33"/>
  <c r="K136" i="23"/>
  <c r="K274" i="33"/>
  <c r="K168" i="23"/>
  <c r="K151" i="33"/>
  <c r="K200" i="23"/>
  <c r="K232" i="23"/>
  <c r="K217" i="33"/>
  <c r="K282" i="33"/>
  <c r="K264" i="23"/>
  <c r="K296" i="23"/>
  <c r="K278" i="33"/>
  <c r="K19" i="33"/>
  <c r="K25" i="23"/>
  <c r="K57" i="23"/>
  <c r="K49" i="33"/>
  <c r="K89" i="23"/>
  <c r="K132" i="33"/>
  <c r="K129" i="33"/>
  <c r="K153" i="23"/>
  <c r="K170" i="33"/>
  <c r="K185" i="23"/>
  <c r="K206" i="33"/>
  <c r="K217" i="23"/>
  <c r="K243" i="33"/>
  <c r="K249" i="23"/>
  <c r="K235" i="33"/>
  <c r="K281" i="23"/>
  <c r="N126" i="23"/>
  <c r="N197" i="33"/>
  <c r="N158" i="23"/>
  <c r="N230" i="33"/>
  <c r="N222" i="23"/>
  <c r="N286" i="23"/>
  <c r="N175" i="23"/>
  <c r="N196" i="33"/>
  <c r="N303" i="23"/>
  <c r="N275" i="33"/>
  <c r="N256" i="23"/>
  <c r="N231" i="33"/>
  <c r="N269" i="23"/>
  <c r="N257" i="33"/>
  <c r="N301" i="23"/>
  <c r="N255" i="33"/>
  <c r="N116" i="33"/>
  <c r="N132" i="23"/>
  <c r="N76" i="33"/>
  <c r="N81" i="23"/>
  <c r="N124" i="33"/>
  <c r="N145" i="23"/>
  <c r="N163" i="33"/>
  <c r="N177" i="23"/>
  <c r="N151" i="33"/>
  <c r="N209" i="23"/>
  <c r="N17" i="33"/>
  <c r="N17" i="23"/>
  <c r="N6" i="33"/>
  <c r="N6" i="23"/>
  <c r="N38" i="23"/>
  <c r="N36" i="33"/>
  <c r="N66" i="33"/>
  <c r="N70" i="23"/>
  <c r="N134" i="33"/>
  <c r="N102" i="23"/>
  <c r="N117" i="33"/>
  <c r="N134" i="23"/>
  <c r="N131" i="33"/>
  <c r="N166" i="23"/>
  <c r="N22" i="33"/>
  <c r="N23" i="23"/>
  <c r="N52" i="33"/>
  <c r="N55" i="23"/>
  <c r="N87" i="23"/>
  <c r="N82" i="33"/>
  <c r="N107" i="33"/>
  <c r="N119" i="23"/>
  <c r="N8" i="33"/>
  <c r="N8" i="23"/>
  <c r="N38" i="33"/>
  <c r="N40" i="23"/>
  <c r="N68" i="33"/>
  <c r="N72" i="23"/>
  <c r="N95" i="33"/>
  <c r="N104" i="23"/>
  <c r="N119" i="33"/>
  <c r="N136" i="23"/>
  <c r="N80" i="33"/>
  <c r="N85" i="23"/>
  <c r="N99" i="33"/>
  <c r="N108" i="23"/>
  <c r="N144" i="33"/>
  <c r="N140" i="23"/>
  <c r="N57" i="23"/>
  <c r="N54" i="33"/>
  <c r="N84" i="33"/>
  <c r="N89" i="23"/>
  <c r="N126" i="33"/>
  <c r="N153" i="23"/>
  <c r="N135" i="33"/>
  <c r="N185" i="23"/>
  <c r="N13" i="33"/>
  <c r="N13" i="23"/>
  <c r="N62" i="33"/>
  <c r="N66" i="23"/>
  <c r="N159" i="33"/>
  <c r="N162" i="23"/>
  <c r="N19" i="33"/>
  <c r="N19" i="23"/>
  <c r="N39" i="33"/>
  <c r="N42" i="23"/>
  <c r="N26" i="33"/>
  <c r="N27" i="23"/>
  <c r="N110" i="33"/>
  <c r="N123" i="23"/>
  <c r="N155" i="23"/>
  <c r="N127" i="33"/>
  <c r="N12" i="33"/>
  <c r="N12" i="23"/>
  <c r="N14" i="33"/>
  <c r="N14" i="23"/>
  <c r="N73" i="33"/>
  <c r="N78" i="23"/>
  <c r="N122" i="33"/>
  <c r="N142" i="23"/>
  <c r="N142" i="33"/>
  <c r="N176" i="23"/>
  <c r="N57" i="33"/>
  <c r="N61" i="23"/>
  <c r="N88" i="33"/>
  <c r="N93" i="23"/>
  <c r="N150" i="33"/>
  <c r="N125" i="23"/>
  <c r="N143" i="33"/>
  <c r="N285" i="23"/>
  <c r="N31" i="33"/>
  <c r="N33" i="23"/>
  <c r="N34" i="33"/>
  <c r="N36" i="23"/>
  <c r="N45" i="23"/>
  <c r="N42" i="33"/>
  <c r="N24" i="33"/>
  <c r="N25" i="23"/>
  <c r="N70" i="33"/>
  <c r="N74" i="23"/>
  <c r="N5" i="23"/>
  <c r="N5" i="33"/>
  <c r="N43" i="33"/>
  <c r="N46" i="23"/>
  <c r="N101" i="33"/>
  <c r="N110" i="23"/>
  <c r="N147" i="33"/>
  <c r="N174" i="23"/>
  <c r="N59" i="33"/>
  <c r="N63" i="23"/>
  <c r="N90" i="33"/>
  <c r="N95" i="23"/>
  <c r="N111" i="33"/>
  <c r="N127" i="23"/>
  <c r="N161" i="33"/>
  <c r="N159" i="23"/>
  <c r="N162" i="33"/>
  <c r="N191" i="23"/>
  <c r="N16" i="33"/>
  <c r="N16" i="23"/>
  <c r="N48" i="23"/>
  <c r="N45" i="33"/>
  <c r="N75" i="33"/>
  <c r="N80" i="23"/>
  <c r="N35" i="33"/>
  <c r="N37" i="23"/>
  <c r="N28" i="33"/>
  <c r="N29" i="23"/>
  <c r="N18" i="23"/>
  <c r="N18" i="33"/>
  <c r="N47" i="33"/>
  <c r="N50" i="23"/>
  <c r="N77" i="33"/>
  <c r="N82" i="23"/>
  <c r="N103" i="33"/>
  <c r="N114" i="23"/>
  <c r="N125" i="33"/>
  <c r="N146" i="23"/>
  <c r="N33" i="33"/>
  <c r="N35" i="23"/>
  <c r="N67" i="23"/>
  <c r="N63" i="33"/>
  <c r="N93" i="33"/>
  <c r="N99" i="23"/>
  <c r="N115" i="33"/>
  <c r="N131" i="23"/>
  <c r="N20" i="33"/>
  <c r="N20" i="23"/>
  <c r="N49" i="33"/>
  <c r="N52" i="23"/>
  <c r="N79" i="33"/>
  <c r="N84" i="23"/>
  <c r="N105" i="33"/>
  <c r="N116" i="23"/>
  <c r="N148" i="33"/>
  <c r="N180" i="23"/>
  <c r="N153" i="33"/>
  <c r="N212" i="23"/>
  <c r="N61" i="33"/>
  <c r="N65" i="23"/>
  <c r="N97" i="23"/>
  <c r="N91" i="33"/>
  <c r="N113" i="33"/>
  <c r="N129" i="23"/>
  <c r="N129" i="33"/>
  <c r="N161" i="23"/>
  <c r="N165" i="33"/>
  <c r="N193" i="23"/>
  <c r="N145" i="33"/>
  <c r="N257" i="23"/>
  <c r="N32" i="33"/>
  <c r="N34" i="23"/>
  <c r="N48" i="33"/>
  <c r="N51" i="23"/>
  <c r="N104" i="33"/>
  <c r="N115" i="23"/>
  <c r="N64" i="33"/>
  <c r="N68" i="23"/>
  <c r="N10" i="33"/>
  <c r="N10" i="23"/>
  <c r="N86" i="33"/>
  <c r="N91" i="23"/>
  <c r="N51" i="33"/>
  <c r="N54" i="23"/>
  <c r="N106" i="33"/>
  <c r="N118" i="23"/>
  <c r="N108" i="33"/>
  <c r="N120" i="23"/>
  <c r="N65" i="33"/>
  <c r="N69" i="23"/>
  <c r="N94" i="33"/>
  <c r="N101" i="23"/>
  <c r="N137" i="33"/>
  <c r="N133" i="23"/>
  <c r="N130" i="33"/>
  <c r="N165" i="23"/>
  <c r="N41" i="33"/>
  <c r="N44" i="23"/>
  <c r="N81" i="33"/>
  <c r="N86" i="23"/>
  <c r="N7" i="33"/>
  <c r="N7" i="23"/>
  <c r="N37" i="33"/>
  <c r="N39" i="23"/>
  <c r="N67" i="33"/>
  <c r="N71" i="23"/>
  <c r="N118" i="33"/>
  <c r="N135" i="23"/>
  <c r="N132" i="33"/>
  <c r="N167" i="23"/>
  <c r="N23" i="33"/>
  <c r="N24" i="23"/>
  <c r="N53" i="33"/>
  <c r="N56" i="23"/>
  <c r="N83" i="33"/>
  <c r="N88" i="23"/>
  <c r="N21" i="33"/>
  <c r="N21" i="23"/>
  <c r="N25" i="33"/>
  <c r="N26" i="23"/>
  <c r="N55" i="33"/>
  <c r="N58" i="23"/>
  <c r="N85" i="33"/>
  <c r="N90" i="23"/>
  <c r="N122" i="23"/>
  <c r="N109" i="33"/>
  <c r="N140" i="33"/>
  <c r="N154" i="23"/>
  <c r="N186" i="23"/>
  <c r="N155" i="33"/>
  <c r="N11" i="33"/>
  <c r="N11" i="23"/>
  <c r="N40" i="33"/>
  <c r="N43" i="23"/>
  <c r="N98" i="33"/>
  <c r="N107" i="23"/>
  <c r="N152" i="33"/>
  <c r="N139" i="23"/>
  <c r="N136" i="33"/>
  <c r="N171" i="23"/>
  <c r="N27" i="33"/>
  <c r="N28" i="23"/>
  <c r="N56" i="33"/>
  <c r="N60" i="23"/>
  <c r="N87" i="33"/>
  <c r="N92" i="23"/>
  <c r="N128" i="33"/>
  <c r="N156" i="23"/>
  <c r="N138" i="33"/>
  <c r="N188" i="23"/>
  <c r="N69" i="33"/>
  <c r="N73" i="23"/>
  <c r="N96" i="33"/>
  <c r="N105" i="23"/>
  <c r="N167" i="33"/>
  <c r="N137" i="23"/>
  <c r="N133" i="33"/>
  <c r="N169" i="23"/>
  <c r="N154" i="33"/>
  <c r="N233" i="23"/>
  <c r="N92" i="33"/>
  <c r="N98" i="23"/>
  <c r="N114" i="33"/>
  <c r="N130" i="23"/>
  <c r="N78" i="33"/>
  <c r="N83" i="23"/>
  <c r="N146" i="33"/>
  <c r="N179" i="23"/>
  <c r="N46" i="33"/>
  <c r="N49" i="23"/>
  <c r="N97" i="33"/>
  <c r="N106" i="23"/>
  <c r="N120" i="33"/>
  <c r="N138" i="23"/>
  <c r="N158" i="33"/>
  <c r="N202" i="23"/>
  <c r="N149" i="33"/>
  <c r="N59" i="23"/>
  <c r="N71" i="33"/>
  <c r="N76" i="23"/>
  <c r="N9" i="23"/>
  <c r="N9" i="33"/>
  <c r="N139" i="33"/>
  <c r="N150" i="23"/>
  <c r="N50" i="33"/>
  <c r="N53" i="23"/>
  <c r="N29" i="33"/>
  <c r="N30" i="23"/>
  <c r="N58" i="33"/>
  <c r="N62" i="23"/>
  <c r="N89" i="33"/>
  <c r="N94" i="23"/>
  <c r="N160" i="33"/>
  <c r="N190" i="23"/>
  <c r="N15" i="33"/>
  <c r="N15" i="23"/>
  <c r="N44" i="33"/>
  <c r="N47" i="23"/>
  <c r="N74" i="33"/>
  <c r="N79" i="23"/>
  <c r="N102" i="33"/>
  <c r="N111" i="23"/>
  <c r="N123" i="33"/>
  <c r="N143" i="23"/>
  <c r="N168" i="33"/>
  <c r="N207" i="23"/>
  <c r="N30" i="33"/>
  <c r="N32" i="23"/>
  <c r="N60" i="33"/>
  <c r="N64" i="23"/>
  <c r="N112" i="33"/>
  <c r="N128" i="23"/>
  <c r="N141" i="33"/>
  <c r="N160" i="23"/>
  <c r="N72" i="33"/>
  <c r="N77" i="23"/>
  <c r="N100" i="33"/>
  <c r="N109" i="23"/>
  <c r="N121" i="33"/>
  <c r="N141" i="23"/>
  <c r="N157" i="33"/>
  <c r="N23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Aziyo Consulting Inc.</author>
    <author>Good Picnic Consulting Inc</author>
    <author xml:space="preserve"> </author>
    <author>Aziyo</author>
    <author>V</author>
  </authors>
  <commentList>
    <comment ref="T2" authorId="0" shapeId="0" xr:uid="{00000000-0006-0000-0000-000001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U2" authorId="0" shapeId="0" xr:uid="{00000000-0006-0000-0000-000002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2" authorId="0" shapeId="0" xr:uid="{00000000-0006-0000-0000-000003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Y2" authorId="0" shapeId="0" xr:uid="{00000000-0006-0000-0000-000004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2" authorId="0" shapeId="0" xr:uid="{00000000-0006-0000-0000-000005000000}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AB2" authorId="0" shapeId="0" xr:uid="{00000000-0006-0000-0000-000006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F2" authorId="0" shapeId="0" xr:uid="{00000000-0006-0000-0000-000007000000}">
      <text>
        <r>
          <rPr>
            <sz val="9"/>
            <color indexed="81"/>
            <rFont val="Tahoma"/>
            <family val="2"/>
          </rPr>
          <t>For PPR leagues</t>
        </r>
      </text>
    </comment>
    <comment ref="AG2" authorId="0" shapeId="0" xr:uid="{00000000-0006-0000-0000-000008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J2" authorId="0" shapeId="0" xr:uid="{00000000-0006-0000-0000-000009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M2" authorId="0" shapeId="0" xr:uid="{00000000-0006-0000-0000-00000A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N2" authorId="0" shapeId="0" xr:uid="{00000000-0006-0000-0000-00000B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4" authorId="0" shapeId="0" xr:uid="{00000000-0006-0000-0000-00000C000000}">
      <text>
        <r>
          <rPr>
            <sz val="9"/>
            <color indexed="81"/>
            <rFont val="Tahoma"/>
            <family val="2"/>
          </rPr>
          <t>Click to Filter</t>
        </r>
      </text>
    </comment>
    <comment ref="F4" authorId="1" shapeId="0" xr:uid="{E91DE47A-9ECF-4110-BE4E-8BD512282858}">
      <text>
        <r>
          <rPr>
            <sz val="9"/>
            <color indexed="81"/>
            <rFont val="Tahoma"/>
            <family val="2"/>
          </rPr>
          <t>Enter your ranking here!</t>
        </r>
      </text>
    </comment>
    <comment ref="G4" authorId="2" shapeId="0" xr:uid="{00000000-0006-0000-0000-00000D000000}">
      <text>
        <r>
          <rPr>
            <sz val="9"/>
            <color indexed="81"/>
            <rFont val="Tahoma"/>
            <family val="2"/>
          </rPr>
          <t>Yahoo! Sports projected draft position provided by Rotowire (300 max to normalize the difference calculations)</t>
        </r>
      </text>
    </comment>
    <comment ref="H4" authorId="3" shapeId="0" xr:uid="{00000000-0006-0000-0000-00000E000000}">
      <text>
        <r>
          <rPr>
            <sz val="9"/>
            <color indexed="81"/>
            <rFont val="Tahoma"/>
            <family val="2"/>
          </rPr>
          <t>Yahoo! Sports Projected draft position change 
from last FantasyCube update</t>
        </r>
      </text>
    </comment>
    <comment ref="I4" authorId="3" shapeId="0" xr:uid="{00000000-0006-0000-0000-00000F000000}">
      <text>
        <r>
          <rPr>
            <sz val="9"/>
            <color rgb="FF000000"/>
            <rFont val="Tahoma"/>
            <family val="2"/>
          </rPr>
          <t>Yahoo! Sports Projected draft position from last FantasyCube update</t>
        </r>
      </text>
    </comment>
    <comment ref="J4" authorId="4" shapeId="0" xr:uid="{00000000-0006-0000-0000-000010000000}">
      <text>
        <r>
          <rPr>
            <sz val="9"/>
            <color rgb="FF000000"/>
            <rFont val="Tahoma"/>
            <family val="2"/>
          </rPr>
          <t>FantasyPros Expert Consensus Ranking (ECR) - Standard Scoring (K and DST removed and re-ranked)</t>
        </r>
      </text>
    </comment>
    <comment ref="K4" authorId="4" shapeId="0" xr:uid="{00000000-0006-0000-0000-000011000000}">
      <text>
        <r>
          <rPr>
            <sz val="9"/>
            <color rgb="FF000000"/>
            <rFont val="Tahoma"/>
            <family val="2"/>
          </rPr>
          <t>Projection change from last update.</t>
        </r>
      </text>
    </comment>
    <comment ref="L4" authorId="4" shapeId="0" xr:uid="{00000000-0006-0000-0000-000012000000}">
      <text>
        <r>
          <rPr>
            <sz val="9"/>
            <color rgb="FF000000"/>
            <rFont val="Tahoma"/>
            <family val="2"/>
          </rPr>
          <t>FantasyPros Expert Consensus Ranking (ECR) - Standard Scoring since last update</t>
        </r>
      </text>
    </comment>
    <comment ref="M4" authorId="4" shapeId="0" xr:uid="{00000000-0006-0000-0000-000013000000}">
      <text>
        <r>
          <rPr>
            <sz val="9"/>
            <color rgb="FF000000"/>
            <rFont val="Tahoma"/>
            <family val="2"/>
          </rPr>
          <t xml:space="preserve">FantasyPros Expert Consensus Ranking (ECR) - Points Per Reception Scoring
</t>
        </r>
        <r>
          <rPr>
            <sz val="10"/>
            <color rgb="FF000000"/>
            <rFont val="Arial"/>
            <family val="2"/>
          </rPr>
          <t>K and DST removed and reranked</t>
        </r>
        <r>
          <rPr>
            <sz val="9"/>
            <color rgb="FF000000"/>
            <rFont val="Arial"/>
            <family val="2"/>
          </rPr>
          <t xml:space="preserve"> </t>
        </r>
      </text>
    </comment>
    <comment ref="N4" authorId="4" shapeId="0" xr:uid="{00000000-0006-0000-0000-000014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O4" authorId="4" shapeId="0" xr:uid="{00000000-0006-0000-0000-000015000000}">
      <text>
        <r>
          <rPr>
            <sz val="9"/>
            <color rgb="FF000000"/>
            <rFont val="Tahoma"/>
            <family val="2"/>
          </rPr>
          <t>FantasyPros Consensus Rankings - PPR from last FantasyCube update</t>
        </r>
      </text>
    </comment>
    <comment ref="P4" authorId="2" shapeId="0" xr:uid="{00000000-0006-0000-0000-000016000000}">
      <text>
        <r>
          <rPr>
            <sz val="9"/>
            <color indexed="81"/>
            <rFont val="Tahoma"/>
            <family val="2"/>
          </rPr>
          <t>Yahoo! Sports % Rostered</t>
        </r>
      </text>
    </comment>
    <comment ref="AO4" authorId="0" shapeId="0" xr:uid="{00000000-0006-0000-0000-000017000000}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Aziyo Consulting Inc.</author>
    <author>Good Picnic Consulting Inc</author>
    <author xml:space="preserve"> </author>
    <author>Aziyo</author>
    <author>V</author>
  </authors>
  <commentList>
    <comment ref="T2" authorId="0" shapeId="0" xr:uid="{00000000-0006-0000-0100-000001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U2" authorId="0" shapeId="0" xr:uid="{00000000-0006-0000-0100-000002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2" authorId="0" shapeId="0" xr:uid="{00000000-0006-0000-0100-000003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Y2" authorId="0" shapeId="0" xr:uid="{00000000-0006-0000-0100-000004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2" authorId="0" shapeId="0" xr:uid="{00000000-0006-0000-0100-000005000000}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AB2" authorId="0" shapeId="0" xr:uid="{00000000-0006-0000-0100-000006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F2" authorId="0" shapeId="0" xr:uid="{00000000-0006-0000-0100-000007000000}">
      <text>
        <r>
          <rPr>
            <sz val="9"/>
            <color indexed="81"/>
            <rFont val="Tahoma"/>
            <family val="2"/>
          </rPr>
          <t>For PPR leagues</t>
        </r>
      </text>
    </comment>
    <comment ref="AG2" authorId="0" shapeId="0" xr:uid="{00000000-0006-0000-0100-000008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J2" authorId="0" shapeId="0" xr:uid="{00000000-0006-0000-0100-000009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M2" authorId="0" shapeId="0" xr:uid="{00000000-0006-0000-0100-00000A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N2" authorId="0" shapeId="0" xr:uid="{00000000-0006-0000-0100-00000B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4" authorId="0" shapeId="0" xr:uid="{00000000-0006-0000-0100-00000C000000}">
      <text>
        <r>
          <rPr>
            <sz val="9"/>
            <color indexed="81"/>
            <rFont val="Tahoma"/>
            <family val="2"/>
          </rPr>
          <t>Click to Filter</t>
        </r>
      </text>
    </comment>
    <comment ref="F4" authorId="1" shapeId="0" xr:uid="{28011C71-7F03-43A0-9AE8-5D3663CC8303}">
      <text>
        <r>
          <rPr>
            <sz val="9"/>
            <color indexed="81"/>
            <rFont val="Tahoma"/>
            <family val="2"/>
          </rPr>
          <t>Enter your ranking here!</t>
        </r>
      </text>
    </comment>
    <comment ref="G4" authorId="2" shapeId="0" xr:uid="{55EBD2C2-6903-4B7C-AFEB-AF316A42F855}">
      <text>
        <r>
          <rPr>
            <sz val="9"/>
            <color indexed="81"/>
            <rFont val="Tahoma"/>
            <family val="2"/>
          </rPr>
          <t>Yahoo! Sports projected draft position provided by Rotowire (300 max to normalize the difference calculations)</t>
        </r>
      </text>
    </comment>
    <comment ref="H4" authorId="3" shapeId="0" xr:uid="{00000000-0006-0000-0100-00000E000000}">
      <text>
        <r>
          <rPr>
            <sz val="9"/>
            <color indexed="81"/>
            <rFont val="Tahoma"/>
            <family val="2"/>
          </rPr>
          <t>Yahoo! Sports Projected draft position change 
from last FantasyCube update (June 29, 2014)</t>
        </r>
      </text>
    </comment>
    <comment ref="I4" authorId="3" shapeId="0" xr:uid="{00000000-0006-0000-0100-00000F000000}">
      <text>
        <r>
          <rPr>
            <sz val="9"/>
            <color indexed="81"/>
            <rFont val="Tahoma"/>
            <family val="2"/>
          </rPr>
          <t>Yahoo! Sports Projected draft position from last FantasyCube update (June 29, 2014)</t>
        </r>
      </text>
    </comment>
    <comment ref="J4" authorId="4" shapeId="0" xr:uid="{46E0FA0D-3B9A-944A-818C-9181DB0ED904}">
      <text>
        <r>
          <rPr>
            <sz val="9"/>
            <color rgb="FF000000"/>
            <rFont val="Tahoma"/>
            <family val="2"/>
          </rPr>
          <t>FantasyPros Expert Consensus Ranking (ECR) - Standard Scoring (K and DST removed and re-ranked)</t>
        </r>
      </text>
    </comment>
    <comment ref="K4" authorId="4" shapeId="0" xr:uid="{00000000-0006-0000-0100-000011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L4" authorId="4" shapeId="0" xr:uid="{00000000-0006-0000-0100-000012000000}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M4" authorId="4" shapeId="0" xr:uid="{00000000-0006-0000-0100-000013000000}">
      <text>
        <r>
          <rPr>
            <sz val="9"/>
            <color rgb="FF000000"/>
            <rFont val="Tahoma"/>
            <family val="2"/>
          </rPr>
          <t>FantasyPros Consensus Rankings - PPR
K and DST removed and reranked</t>
        </r>
      </text>
    </comment>
    <comment ref="N4" authorId="4" shapeId="0" xr:uid="{00000000-0006-0000-0100-000014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O4" authorId="4" shapeId="0" xr:uid="{00000000-0006-0000-0100-000015000000}">
      <text>
        <r>
          <rPr>
            <sz val="9"/>
            <color indexed="81"/>
            <rFont val="Tahoma"/>
            <family val="2"/>
          </rPr>
          <t>FantasyPros Consensus Rankings - PPR from last FantasyCube update</t>
        </r>
      </text>
    </comment>
    <comment ref="P4" authorId="2" shapeId="0" xr:uid="{00000000-0006-0000-0100-000016000000}">
      <text>
        <r>
          <rPr>
            <sz val="9"/>
            <color indexed="81"/>
            <rFont val="Tahoma"/>
            <family val="2"/>
          </rPr>
          <t xml:space="preserve">Yahoo! Sports % Rostered. </t>
        </r>
      </text>
    </comment>
    <comment ref="AO4" authorId="0" shapeId="0" xr:uid="{00000000-0006-0000-0100-000017000000}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P4" authorId="3" shapeId="0" xr:uid="{00000000-0006-0000-0100-000018000000}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<sst xmlns="http://schemas.openxmlformats.org/spreadsheetml/2006/main" count="3024" uniqueCount="611">
  <si>
    <t>Player</t>
  </si>
  <si>
    <t>Comp</t>
  </si>
  <si>
    <t>Inc</t>
  </si>
  <si>
    <t>Yds</t>
  </si>
  <si>
    <t>TD</t>
  </si>
  <si>
    <t>Int</t>
  </si>
  <si>
    <t>Rec</t>
  </si>
  <si>
    <t>2PT</t>
  </si>
  <si>
    <t>Lost</t>
  </si>
  <si>
    <t>Fan Pts</t>
  </si>
  <si>
    <t>Team</t>
  </si>
  <si>
    <t>SF</t>
  </si>
  <si>
    <t>NYJ</t>
  </si>
  <si>
    <t>NE</t>
  </si>
  <si>
    <t>NO</t>
  </si>
  <si>
    <t>GB</t>
  </si>
  <si>
    <t>KC</t>
  </si>
  <si>
    <t>NYG</t>
  </si>
  <si>
    <t>Pos</t>
  </si>
  <si>
    <t>TB</t>
  </si>
  <si>
    <t>PASSING</t>
  </si>
  <si>
    <t>RECEIVING</t>
  </si>
  <si>
    <t>RUSHING</t>
  </si>
  <si>
    <t>RETURN</t>
  </si>
  <si>
    <t>MISC</t>
  </si>
  <si>
    <t>FUM</t>
  </si>
  <si>
    <t>Scoring Settings (League Value):</t>
  </si>
  <si>
    <t>DAL</t>
  </si>
  <si>
    <t>TEN</t>
  </si>
  <si>
    <t>HOU</t>
  </si>
  <si>
    <t>BUF</t>
  </si>
  <si>
    <t>ARI</t>
  </si>
  <si>
    <t>@ATL</t>
  </si>
  <si>
    <t>@SEA</t>
  </si>
  <si>
    <t>@MIN</t>
  </si>
  <si>
    <t>SEA</t>
  </si>
  <si>
    <t>@KC</t>
  </si>
  <si>
    <t>DEN</t>
  </si>
  <si>
    <t>@CAR</t>
  </si>
  <si>
    <t>@SF</t>
  </si>
  <si>
    <t>ATL</t>
  </si>
  <si>
    <t>@PIT</t>
  </si>
  <si>
    <t>@NO</t>
  </si>
  <si>
    <t>@CLE</t>
  </si>
  <si>
    <t>@PHI</t>
  </si>
  <si>
    <t>CIN</t>
  </si>
  <si>
    <t>BAL</t>
  </si>
  <si>
    <t>@TB</t>
  </si>
  <si>
    <t>CAR</t>
  </si>
  <si>
    <t>@NYJ</t>
  </si>
  <si>
    <t>@CIN</t>
  </si>
  <si>
    <t>CLE</t>
  </si>
  <si>
    <t>@NE</t>
  </si>
  <si>
    <t>MIA</t>
  </si>
  <si>
    <t>PIT</t>
  </si>
  <si>
    <t>@HOU</t>
  </si>
  <si>
    <t>@GB</t>
  </si>
  <si>
    <t>@BAL</t>
  </si>
  <si>
    <t>CHI</t>
  </si>
  <si>
    <t>DET</t>
  </si>
  <si>
    <t>@MIA</t>
  </si>
  <si>
    <t>@NYG</t>
  </si>
  <si>
    <t>@DAL</t>
  </si>
  <si>
    <t>@BUF</t>
  </si>
  <si>
    <t>MIN</t>
  </si>
  <si>
    <t>PHI</t>
  </si>
  <si>
    <t>@DET</t>
  </si>
  <si>
    <t>@IND</t>
  </si>
  <si>
    <t>@ARI</t>
  </si>
  <si>
    <t>IND</t>
  </si>
  <si>
    <t>@TEN</t>
  </si>
  <si>
    <t>@CHI</t>
  </si>
  <si>
    <t>@DEN</t>
  </si>
  <si>
    <t>Team Name</t>
  </si>
  <si>
    <t>Bye Weeks: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</si>
  <si>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</si>
  <si>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</si>
  <si>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</si>
  <si>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</si>
  <si>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</si>
  <si>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</si>
  <si>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PPR</t>
  </si>
  <si>
    <t>Std</t>
  </si>
  <si>
    <t>MY NOTES &amp; RANKING</t>
  </si>
  <si>
    <t>Notes</t>
  </si>
  <si>
    <t>Rank</t>
  </si>
  <si>
    <t>Y! Old</t>
  </si>
  <si>
    <t>Std Old</t>
  </si>
  <si>
    <t>PPR Old</t>
  </si>
  <si>
    <t>Δ</t>
  </si>
  <si>
    <t>Bye</t>
  </si>
  <si>
    <t>% Own</t>
  </si>
  <si>
    <t>Total</t>
  </si>
  <si>
    <t>Att</t>
  </si>
  <si>
    <t>Sks</t>
  </si>
  <si>
    <t>BYE</t>
  </si>
  <si>
    <t>GS</t>
  </si>
  <si>
    <t>GP</t>
  </si>
  <si>
    <t>GAMES</t>
  </si>
  <si>
    <t>PPG</t>
  </si>
  <si>
    <t>FANTASY POINTS</t>
  </si>
  <si>
    <t>1st</t>
  </si>
  <si>
    <t>Tgt</t>
  </si>
  <si>
    <t>TOTAL</t>
  </si>
  <si>
    <t>Week 6:</t>
  </si>
  <si>
    <t>Week 7:</t>
  </si>
  <si>
    <t>Week 8:</t>
  </si>
  <si>
    <t>Week 9:</t>
  </si>
  <si>
    <t>Week 10:</t>
  </si>
  <si>
    <t>Week 11:</t>
  </si>
  <si>
    <t>JAX</t>
  </si>
  <si>
    <t>@LAR</t>
  </si>
  <si>
    <t>LAR</t>
  </si>
  <si>
    <t>@WSH</t>
  </si>
  <si>
    <t>@JAX</t>
  </si>
  <si>
    <t>@LAC</t>
  </si>
  <si>
    <t>LAC</t>
  </si>
  <si>
    <t>WSH</t>
  </si>
  <si>
    <t>RB</t>
  </si>
  <si>
    <t>L. Bell</t>
  </si>
  <si>
    <t>A. Brown</t>
  </si>
  <si>
    <t>WR</t>
  </si>
  <si>
    <t>M. Evans</t>
  </si>
  <si>
    <t>D. Freeman</t>
  </si>
  <si>
    <t>M. Thomas</t>
  </si>
  <si>
    <t>L. Fournette</t>
  </si>
  <si>
    <t>A. Rodgers</t>
  </si>
  <si>
    <t>QB</t>
  </si>
  <si>
    <t>R. Gronkowski</t>
  </si>
  <si>
    <t>TE</t>
  </si>
  <si>
    <t>T. Kelce</t>
  </si>
  <si>
    <t>T. Brady</t>
  </si>
  <si>
    <t>T. Hill</t>
  </si>
  <si>
    <t>D. Adams</t>
  </si>
  <si>
    <t>J. Winston</t>
  </si>
  <si>
    <t>L. Murray</t>
  </si>
  <si>
    <t>R. Cobb</t>
  </si>
  <si>
    <t>D. Carr</t>
  </si>
  <si>
    <t>J. White</t>
  </si>
  <si>
    <t>G. Bernard</t>
  </si>
  <si>
    <t>A. Kamara</t>
  </si>
  <si>
    <t>O. Howard</t>
  </si>
  <si>
    <t>T. Smith</t>
  </si>
  <si>
    <t>D. Williams</t>
  </si>
  <si>
    <t>J. McKinnon</t>
  </si>
  <si>
    <t>K. Drake</t>
  </si>
  <si>
    <t>A. Jones</t>
  </si>
  <si>
    <t>C. Godwin</t>
  </si>
  <si>
    <t>N. Agholor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</si>
  <si>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</si>
  <si>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</si>
  <si>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</si>
  <si>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</si>
  <si>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</si>
  <si>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</si>
  <si>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</si>
  <si>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</si>
  <si>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</si>
  <si>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</si>
  <si>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</si>
  <si>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</si>
  <si>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</si>
  <si>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</si>
  <si>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</si>
  <si>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</si>
  <si>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</si>
  <si>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</si>
  <si>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</si>
  <si>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</si>
  <si>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</si>
  <si>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</si>
  <si>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</si>
  <si>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</si>
  <si>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</si>
  <si>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</si>
  <si>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Seattle Seahawks</t>
  </si>
  <si>
    <t>San Francisco 49ers</t>
  </si>
  <si>
    <t>Tampa Bay Buccaneers</t>
  </si>
  <si>
    <t>Tennessee Titans</t>
  </si>
  <si>
    <t>Ind</t>
  </si>
  <si>
    <t>Atl</t>
  </si>
  <si>
    <t>Sea</t>
  </si>
  <si>
    <t>Was</t>
  </si>
  <si>
    <t>Det</t>
  </si>
  <si>
    <t>Dal</t>
  </si>
  <si>
    <t>Car</t>
  </si>
  <si>
    <t>Ten</t>
  </si>
  <si>
    <t>Cin</t>
  </si>
  <si>
    <t>Buf</t>
  </si>
  <si>
    <t>Jax</t>
  </si>
  <si>
    <t>Bal</t>
  </si>
  <si>
    <t>Ari</t>
  </si>
  <si>
    <t>Phi</t>
  </si>
  <si>
    <t>Pit</t>
  </si>
  <si>
    <t>Min</t>
  </si>
  <si>
    <t>Chi</t>
  </si>
  <si>
    <t>Mia</t>
  </si>
  <si>
    <t>Hou</t>
  </si>
  <si>
    <t>Cle</t>
  </si>
  <si>
    <t>Den</t>
  </si>
  <si>
    <t>Week 12:</t>
  </si>
  <si>
    <t>J. Garoppolo</t>
  </si>
  <si>
    <t>R. Jones II</t>
  </si>
  <si>
    <t>G. Kittle</t>
  </si>
  <si>
    <t>D. Harris</t>
  </si>
  <si>
    <t>J. Smith</t>
  </si>
  <si>
    <t>D. Waller</t>
  </si>
  <si>
    <t>M. Valdes-Scantling</t>
  </si>
  <si>
    <t>P. Mahomes</t>
  </si>
  <si>
    <t>K. Bourne</t>
  </si>
  <si>
    <t>D. Robinson</t>
  </si>
  <si>
    <t>J. Wilson Jr.</t>
  </si>
  <si>
    <t>R. Mostert</t>
  </si>
  <si>
    <t>R. Tonyan</t>
  </si>
  <si>
    <t>J. Johnson</t>
  </si>
  <si>
    <t>H. Henry</t>
  </si>
  <si>
    <t>J. Jacobs</t>
  </si>
  <si>
    <t>D. Samuel</t>
  </si>
  <si>
    <t>M. Hardman</t>
  </si>
  <si>
    <t>PROJECTIONS (Y! Std, Fantasy Pros Std &amp; PPR)</t>
  </si>
  <si>
    <t>Week 13:</t>
  </si>
  <si>
    <t>Week 14:</t>
  </si>
  <si>
    <t>@LV</t>
  </si>
  <si>
    <t>LV</t>
  </si>
  <si>
    <t>Weeks 14-17 Strength of Schedule
(1 = Easiest)</t>
  </si>
  <si>
    <t>Las Vegas Raiders</t>
  </si>
  <si>
    <t>Pic6</t>
  </si>
  <si>
    <t>C. Edwards-Helaire</t>
  </si>
  <si>
    <t>B. Aiyuk</t>
  </si>
  <si>
    <t>T. Sermon</t>
  </si>
  <si>
    <t>A. Dillon</t>
  </si>
  <si>
    <t>M. Callaway</t>
  </si>
  <si>
    <t>T. Lance</t>
  </si>
  <si>
    <t>A. Trautman</t>
  </si>
  <si>
    <t>J. Meyers</t>
  </si>
  <si>
    <t>R. Stevenson</t>
  </si>
  <si>
    <t>B. Edwards</t>
  </si>
  <si>
    <t>M. Jones</t>
  </si>
  <si>
    <t>A. Lazard</t>
  </si>
  <si>
    <t>T. Jones Jr.</t>
  </si>
  <si>
    <t>H. Renfrow</t>
  </si>
  <si>
    <t>K. Vaughn</t>
  </si>
  <si>
    <t>J. Love</t>
  </si>
  <si>
    <t>B. Pringle</t>
  </si>
  <si>
    <t>E. Mitchell</t>
  </si>
  <si>
    <t>-</t>
  </si>
  <si>
    <t>Y! Roto</t>
  </si>
  <si>
    <t xml:space="preserve"> * The "Strength of Fantasy Playoff Schedule" is ranked by the average defensive strength of their opponents in Weeks 14-17. Green cells indicate an easy schedule, red cells a difficult schedule.</t>
  </si>
  <si>
    <t xml:space="preserve">    It does not take into account passing vs rushing defense or individual positions, and is only intended a quick reference. </t>
  </si>
  <si>
    <t>D. Cook</t>
  </si>
  <si>
    <t>E. Elliott</t>
  </si>
  <si>
    <t>C. Ridley</t>
  </si>
  <si>
    <t>K. Murray</t>
  </si>
  <si>
    <t>J. Allen</t>
  </si>
  <si>
    <t>S. Barkley</t>
  </si>
  <si>
    <t>R. Wilson</t>
  </si>
  <si>
    <t>C. McCaffrey</t>
  </si>
  <si>
    <t>S. Diggs</t>
  </si>
  <si>
    <t>A. Ekeler</t>
  </si>
  <si>
    <t>L. Jackson</t>
  </si>
  <si>
    <t>D. Hopkins</t>
  </si>
  <si>
    <t>K. Allen</t>
  </si>
  <si>
    <t>J. Jefferson</t>
  </si>
  <si>
    <t>J. Taylor</t>
  </si>
  <si>
    <t>A. Gibson</t>
  </si>
  <si>
    <t>T. McLaurin</t>
  </si>
  <si>
    <t>N. Chubb</t>
  </si>
  <si>
    <t>D. Metcalf</t>
  </si>
  <si>
    <t>D. Henry</t>
  </si>
  <si>
    <t>J. Herbert</t>
  </si>
  <si>
    <t>M. Andrews</t>
  </si>
  <si>
    <t>J. Mixon</t>
  </si>
  <si>
    <t>C. Carson</t>
  </si>
  <si>
    <t>K. Pitts</t>
  </si>
  <si>
    <t>T. Hockenson</t>
  </si>
  <si>
    <t>C. Lamb</t>
  </si>
  <si>
    <t>D. Montgomery</t>
  </si>
  <si>
    <t>D. Prescott</t>
  </si>
  <si>
    <t>N. Harris</t>
  </si>
  <si>
    <t>J. Dobbins</t>
  </si>
  <si>
    <t>A. Robinson II</t>
  </si>
  <si>
    <t>C. Kupp</t>
  </si>
  <si>
    <t>J. Jones</t>
  </si>
  <si>
    <t>T. Lockett</t>
  </si>
  <si>
    <t>M. Sanders</t>
  </si>
  <si>
    <t>A. Thielen</t>
  </si>
  <si>
    <t>A. Cooper</t>
  </si>
  <si>
    <t>D. Moore</t>
  </si>
  <si>
    <t>R. Woods</t>
  </si>
  <si>
    <t>D. Swift</t>
  </si>
  <si>
    <t>K. Hunt</t>
  </si>
  <si>
    <t>D. Henderson Jr.</t>
  </si>
  <si>
    <t>T. Higbee</t>
  </si>
  <si>
    <t>D. Johnson</t>
  </si>
  <si>
    <t>M. Stafford</t>
  </si>
  <si>
    <t>N. Fant</t>
  </si>
  <si>
    <t>O. Beckham Jr.</t>
  </si>
  <si>
    <t>J. Robinson</t>
  </si>
  <si>
    <t>J. Hurts</t>
  </si>
  <si>
    <t>R. Tannehill</t>
  </si>
  <si>
    <t>M. Gaskin</t>
  </si>
  <si>
    <t>M. Davis</t>
  </si>
  <si>
    <t>D. Goedert</t>
  </si>
  <si>
    <t>L. Thomas</t>
  </si>
  <si>
    <t>C. Claypool</t>
  </si>
  <si>
    <t>T. Higgins</t>
  </si>
  <si>
    <t>J. Smith-Schuster</t>
  </si>
  <si>
    <t>R. Anderson</t>
  </si>
  <si>
    <t>C. Edmonds</t>
  </si>
  <si>
    <t>K. Golladay</t>
  </si>
  <si>
    <t>J. Jeudy</t>
  </si>
  <si>
    <t>J. Chase</t>
  </si>
  <si>
    <t>J. Williams</t>
  </si>
  <si>
    <t>M. Gesicki</t>
  </si>
  <si>
    <t>C. Sutton</t>
  </si>
  <si>
    <t>M. Gordon III</t>
  </si>
  <si>
    <t>J. Burrow</t>
  </si>
  <si>
    <t>T. Boyd</t>
  </si>
  <si>
    <t>J. Conner</t>
  </si>
  <si>
    <t>B. Cooks</t>
  </si>
  <si>
    <t>I. Smith Jr.</t>
  </si>
  <si>
    <t>D. Chark Jr.</t>
  </si>
  <si>
    <t>Z. Moss</t>
  </si>
  <si>
    <t>C. Davis</t>
  </si>
  <si>
    <t>J. Landry</t>
  </si>
  <si>
    <t>T. Lawrence</t>
  </si>
  <si>
    <t>M. Ryan</t>
  </si>
  <si>
    <t>D. Smith</t>
  </si>
  <si>
    <t>D. Singletary</t>
  </si>
  <si>
    <t>B. Mayfield</t>
  </si>
  <si>
    <t>M. Carter</t>
  </si>
  <si>
    <t>K. Cousins</t>
  </si>
  <si>
    <t>G. Edwards</t>
  </si>
  <si>
    <t>W. Fuller V</t>
  </si>
  <si>
    <t>M. Williams</t>
  </si>
  <si>
    <t>M. Gallup</t>
  </si>
  <si>
    <t>L. Shenault Jr.</t>
  </si>
  <si>
    <t>N. Hines</t>
  </si>
  <si>
    <t>J. Waddle</t>
  </si>
  <si>
    <t>C. Samuel</t>
  </si>
  <si>
    <t>M. Jones Jr.</t>
  </si>
  <si>
    <t>E. Engram</t>
  </si>
  <si>
    <t>T. Pollard</t>
  </si>
  <si>
    <t>M. Pittman Jr.</t>
  </si>
  <si>
    <t>A. Hooper</t>
  </si>
  <si>
    <t>D. Mooney</t>
  </si>
  <si>
    <t>M. Brown</t>
  </si>
  <si>
    <t>J. Fields</t>
  </si>
  <si>
    <t>D. Watson</t>
  </si>
  <si>
    <t>S. Michel</t>
  </si>
  <si>
    <t>P. Lindsay</t>
  </si>
  <si>
    <t>D. Parker</t>
  </si>
  <si>
    <t>J. Crowder</t>
  </si>
  <si>
    <t>T. Hilton</t>
  </si>
  <si>
    <t>C. Beasley</t>
  </si>
  <si>
    <t>A. Mattison</t>
  </si>
  <si>
    <t>D. Jones</t>
  </si>
  <si>
    <t>G. Everett</t>
  </si>
  <si>
    <t>J. McKissic</t>
  </si>
  <si>
    <t>T. Tagovailoa</t>
  </si>
  <si>
    <t>E. Moore</t>
  </si>
  <si>
    <t>S. Shepard</t>
  </si>
  <si>
    <t>J. Cook</t>
  </si>
  <si>
    <t>J. Reagor</t>
  </si>
  <si>
    <t>C. Kmet</t>
  </si>
  <si>
    <t>R. Penny</t>
  </si>
  <si>
    <t>A. Firkser</t>
  </si>
  <si>
    <t>Z. Ertz</t>
  </si>
  <si>
    <t>R. Gage</t>
  </si>
  <si>
    <t>C. Wentz</t>
  </si>
  <si>
    <t>R. Bateman</t>
  </si>
  <si>
    <t>Z. Wilson</t>
  </si>
  <si>
    <t>C. Kirk</t>
  </si>
  <si>
    <t>E. Sanders</t>
  </si>
  <si>
    <t>T. Coleman</t>
  </si>
  <si>
    <t>S. Darnold</t>
  </si>
  <si>
    <t>A. Green</t>
  </si>
  <si>
    <t>R. Moore</t>
  </si>
  <si>
    <t>C. Hubbard</t>
  </si>
  <si>
    <t>M. Mack</t>
  </si>
  <si>
    <t>T. Marshall Jr.</t>
  </si>
  <si>
    <t>C. Akers</t>
  </si>
  <si>
    <t>A. St. Brown</t>
  </si>
  <si>
    <t>C. Hyde</t>
  </si>
  <si>
    <t>M. Ingram II</t>
  </si>
  <si>
    <t>B. Scott</t>
  </si>
  <si>
    <t>E. Ebron</t>
  </si>
  <si>
    <t>J. Goff</t>
  </si>
  <si>
    <t>S. Watkins</t>
  </si>
  <si>
    <t>G. Davis</t>
  </si>
  <si>
    <t>T. Bridgewater</t>
  </si>
  <si>
    <t>D. Knox</t>
  </si>
  <si>
    <t>H. Hurst</t>
  </si>
  <si>
    <t>P. Freiermuth</t>
  </si>
  <si>
    <t>P. Campbell</t>
  </si>
  <si>
    <t>T. Williams</t>
  </si>
  <si>
    <t>D. Booker</t>
  </si>
  <si>
    <t>D. Slayton</t>
  </si>
  <si>
    <t>K. Gainwell</t>
  </si>
  <si>
    <t>B. Perriman</t>
  </si>
  <si>
    <t>S. Ahmed</t>
  </si>
  <si>
    <t>K. Toney</t>
  </si>
  <si>
    <t>J. Jackson</t>
  </si>
  <si>
    <t>K. Hamler</t>
  </si>
  <si>
    <t>J. Palmer</t>
  </si>
  <si>
    <t>D. Peoples-Jones</t>
  </si>
  <si>
    <t>D. Lock</t>
  </si>
  <si>
    <t>J. Kelley</t>
  </si>
  <si>
    <t>T. Taylor</t>
  </si>
  <si>
    <t>T. Johnson</t>
  </si>
  <si>
    <t>D. Brown</t>
  </si>
  <si>
    <t>N. Collins</t>
  </si>
  <si>
    <t>C. Patterson</t>
  </si>
  <si>
    <t>Q. Ollison</t>
  </si>
  <si>
    <t>D. Arnold</t>
  </si>
  <si>
    <t>T. Patrick</t>
  </si>
  <si>
    <t>D. Schultz</t>
  </si>
  <si>
    <t>J. Graham</t>
  </si>
  <si>
    <t>A. Dalton</t>
  </si>
  <si>
    <t>Q. Watkins</t>
  </si>
  <si>
    <t>J. Patterson</t>
  </si>
  <si>
    <t>J. Guyton</t>
  </si>
  <si>
    <t>D. Parham Jr.</t>
  </si>
  <si>
    <t>J. Washington</t>
  </si>
  <si>
    <t>J. Reynolds</t>
  </si>
  <si>
    <t>S. Perine</t>
  </si>
  <si>
    <t>D. Eskridge</t>
  </si>
  <si>
    <t>D. Duvernay</t>
  </si>
  <si>
    <t>Z. Pascal</t>
  </si>
  <si>
    <t>K. Rudolph</t>
  </si>
  <si>
    <t>M. Breida</t>
  </si>
  <si>
    <t>R. Higgins</t>
  </si>
  <si>
    <t>M. Alie-Cox</t>
  </si>
  <si>
    <t>L. Rountree III</t>
  </si>
  <si>
    <t>Q. Cephus</t>
  </si>
  <si>
    <t>M. Trubisky</t>
  </si>
  <si>
    <t>C. Evans</t>
  </si>
  <si>
    <t>D. Njoku</t>
  </si>
  <si>
    <t>K. Herbert</t>
  </si>
  <si>
    <t>T. Kroft</t>
  </si>
  <si>
    <t>C. Conley</t>
  </si>
  <si>
    <t>D. Dallas</t>
  </si>
  <si>
    <t>G. Minshew II</t>
  </si>
  <si>
    <t>T. Heinicke</t>
  </si>
  <si>
    <t>Q</t>
  </si>
  <si>
    <t>IR</t>
  </si>
  <si>
    <t>PUP-R</t>
  </si>
  <si>
    <t>SUSP</t>
  </si>
  <si>
    <t>NA</t>
  </si>
  <si>
    <t>NFI-R</t>
  </si>
  <si>
    <t>O</t>
  </si>
  <si>
    <t>Detroit Lions, Houston Texans, Las Vegas Raiders, Tennessee Titans</t>
  </si>
  <si>
    <t>Buffalo Bills, Los Angeles Rams, Minnesota Vikings, Philadelphia Eagles</t>
  </si>
  <si>
    <t>Kansas City Chiefs, Los Angeles Chargers</t>
  </si>
  <si>
    <t>Cleveland Browns, Dallas Cowboys, Denver Broncos, New York Giants, Pittsburgh Steelers, San Francisco 49ers</t>
  </si>
  <si>
    <t>Baltimore Ravens, Cincinnati Bengals, New England Patriots, New York Jets</t>
  </si>
  <si>
    <t>Jacksonville Jaguars, Miami Dolphins, Seattle Seahawks, Tampa Bay Buccaneers</t>
  </si>
  <si>
    <t>None</t>
  </si>
  <si>
    <t>Arizona Cardinals, Carolina Panthers</t>
  </si>
  <si>
    <t>Atlanta Falcons, Chicago Bears, Green Bay Packers, Indianapolis Colts, New Orleans Saints, Washington Commanders</t>
  </si>
  <si>
    <t>Washington Commanders</t>
  </si>
  <si>
    <t>B. Hall</t>
  </si>
  <si>
    <t>T. Etienne Jr.</t>
  </si>
  <si>
    <t>D. Pierce</t>
  </si>
  <si>
    <t>K. Walker III</t>
  </si>
  <si>
    <t>D. London</t>
  </si>
  <si>
    <t>A. Okwuegbunam</t>
  </si>
  <si>
    <t>C. Olave</t>
  </si>
  <si>
    <t>B. Robinson Jr.</t>
  </si>
  <si>
    <t>R. White</t>
  </si>
  <si>
    <t>G. Pickens</t>
  </si>
  <si>
    <t>T. Burks</t>
  </si>
  <si>
    <t>I. Pacheco</t>
  </si>
  <si>
    <t>T. Allgeier</t>
  </si>
  <si>
    <t>I. Spiller</t>
  </si>
  <si>
    <t>R. Doubs</t>
  </si>
  <si>
    <t>I. McKenzie</t>
  </si>
  <si>
    <t>S. Moore</t>
  </si>
  <si>
    <t>J. Tolbert</t>
  </si>
  <si>
    <t>D. Foreman</t>
  </si>
  <si>
    <t>G. Wilson</t>
  </si>
  <si>
    <t>Z. White</t>
  </si>
  <si>
    <t>K. Osborn</t>
  </si>
  <si>
    <t>E. Benjamin</t>
  </si>
  <si>
    <t>J. Dotson</t>
  </si>
  <si>
    <t>M. Mariota</t>
  </si>
  <si>
    <t>W. Robinson</t>
  </si>
  <si>
    <t>V. Jefferson</t>
  </si>
  <si>
    <t>D. Hilliard</t>
  </si>
  <si>
    <t>D. Mills</t>
  </si>
  <si>
    <t>D. Bell</t>
  </si>
  <si>
    <t>T. Davis-Price</t>
  </si>
  <si>
    <t>R. Burkhead</t>
  </si>
  <si>
    <t>C. Brate</t>
  </si>
  <si>
    <t>PUP-P</t>
  </si>
  <si>
    <t>C. Watson</t>
  </si>
  <si>
    <t>B. Jordan</t>
  </si>
  <si>
    <t>B. Berrios</t>
  </si>
  <si>
    <t>Z. Jones</t>
  </si>
  <si>
    <t>R. Seals-Jones</t>
  </si>
  <si>
    <t>A. Pierce</t>
  </si>
  <si>
    <t>F. Moreau</t>
  </si>
  <si>
    <t>C. Uzomah</t>
  </si>
  <si>
    <t>T. Thornton</t>
  </si>
  <si>
    <t>T. Tremble</t>
  </si>
  <si>
    <t>G. Dulcich</t>
  </si>
  <si>
    <t>G. Smith</t>
  </si>
  <si>
    <t>J. Brissett</t>
  </si>
  <si>
    <t>J. Flacco</t>
  </si>
  <si>
    <t>K. Pickett</t>
  </si>
  <si>
    <t>D. Ridder</t>
  </si>
  <si>
    <t>C. Wilson Jr.</t>
  </si>
  <si>
    <t>T. Conklin</t>
  </si>
  <si>
    <t>J. Howard</t>
  </si>
  <si>
    <t>T. Hill NO</t>
  </si>
  <si>
    <t>D. Harty</t>
  </si>
  <si>
    <t>J. O'Shaughnessy</t>
  </si>
  <si>
    <t>T. Siemian</t>
  </si>
  <si>
    <t>J. Fortson</t>
  </si>
  <si>
    <t>M. Pruitt</t>
  </si>
  <si>
    <t>K. Raymond</t>
  </si>
  <si>
    <t>A. Wesley</t>
  </si>
  <si>
    <t>H. Bryant</t>
  </si>
  <si>
    <t>J. Agnew</t>
  </si>
  <si>
    <t>D. Gore</t>
  </si>
  <si>
    <t>B. Bolden</t>
  </si>
  <si>
    <t>L. Treadwell</t>
  </si>
  <si>
    <t>T. Huntley</t>
  </si>
  <si>
    <t>M. White</t>
  </si>
  <si>
    <t>D. Carter</t>
  </si>
  <si>
    <t>C. McCoy</t>
  </si>
  <si>
    <t>A. Abdullah</t>
  </si>
  <si>
    <t>N. Westbrook-Ikhine</t>
  </si>
  <si>
    <t>R. McCloud III</t>
  </si>
  <si>
    <t>O. Zaccheaus</t>
  </si>
  <si>
    <t>F. Swain</t>
  </si>
  <si>
    <t>C. Keenum</t>
  </si>
  <si>
    <t>K. Cole</t>
  </si>
  <si>
    <t>T. Homer</t>
  </si>
  <si>
    <t>A. Dulin</t>
  </si>
  <si>
    <t>J. Jennings</t>
  </si>
  <si>
    <t>J. Grant Sr.</t>
  </si>
  <si>
    <t>C. Rogers</t>
  </si>
  <si>
    <t>T. Boyle</t>
  </si>
  <si>
    <t>J. McNichols</t>
  </si>
  <si>
    <t>M. Hollins</t>
  </si>
  <si>
    <t>K. Juszczyk</t>
  </si>
  <si>
    <t>D. Felton</t>
  </si>
  <si>
    <t>G. Igwebuike</t>
  </si>
  <si>
    <t>P. Walker</t>
  </si>
  <si>
    <t>D. Byrd</t>
  </si>
  <si>
    <t>C. Rush</t>
  </si>
  <si>
    <t>D. Ogunbowale</t>
  </si>
  <si>
    <t>R. Griffin</t>
  </si>
  <si>
    <t>D. Smythe</t>
  </si>
  <si>
    <t>G. Swaim</t>
  </si>
  <si>
    <t>A. Roberts</t>
  </si>
  <si>
    <t>J. Hasty</t>
  </si>
  <si>
    <t>C. Sims</t>
  </si>
  <si>
    <t>M. Goodwin</t>
  </si>
  <si>
    <t>A. Schwartz</t>
  </si>
  <si>
    <t>C. Clement</t>
  </si>
  <si>
    <t>C. Reynolds</t>
  </si>
  <si>
    <t>L. Humphrey</t>
  </si>
  <si>
    <t>N. Foles</t>
  </si>
  <si>
    <t>B. Zylstra</t>
  </si>
  <si>
    <t>J. Deguara</t>
  </si>
  <si>
    <t>K. Nwangwu</t>
  </si>
  <si>
    <t>A. Williams</t>
  </si>
  <si>
    <t>M. Rudolph</t>
  </si>
  <si>
    <t>C. Moore</t>
  </si>
  <si>
    <t>R. Freeman</t>
  </si>
  <si>
    <t>C. Grayson Jr.</t>
  </si>
  <si>
    <t>J. Bates</t>
  </si>
  <si>
    <t>T. Austin</t>
  </si>
  <si>
    <t>M. Turner</t>
  </si>
  <si>
    <t>G. Olszewski</t>
  </si>
  <si>
    <t>W. Dissly</t>
  </si>
  <si>
    <t>T. Sharpe</t>
  </si>
  <si>
    <t>A. Wilson</t>
  </si>
  <si>
    <t>S. Anderson</t>
  </si>
  <si>
    <t>I. Ford</t>
  </si>
  <si>
    <t>K. Hinton</t>
  </si>
  <si>
    <t>B. Allen</t>
  </si>
  <si>
    <t>I. Book</t>
  </si>
  <si>
    <t>T. Montgomery</t>
  </si>
  <si>
    <t>S. Mannion</t>
  </si>
  <si>
    <t>G. Ward</t>
  </si>
  <si>
    <t>B. Wright</t>
  </si>
  <si>
    <t>M. Johnson</t>
  </si>
  <si>
    <t>M. Sanu Sr.</t>
  </si>
  <si>
    <t>J. Proche II</t>
  </si>
  <si>
    <t>I. Smith-Marsette</t>
  </si>
  <si>
    <t>M. Lewis</t>
  </si>
  <si>
    <t>B. Skowronek</t>
  </si>
  <si>
    <t>K. Hodge</t>
  </si>
  <si>
    <t>T. Sherfield</t>
  </si>
  <si>
    <t>J. Akins</t>
  </si>
  <si>
    <t>Z. Gentry</t>
  </si>
  <si>
    <t>J. Darden</t>
  </si>
  <si>
    <t>M. Burton</t>
  </si>
  <si>
    <t>N. Vannett</t>
  </si>
  <si>
    <t>C. Ham</t>
  </si>
  <si>
    <t>I. Thomas</t>
  </si>
  <si>
    <t>A. Walter</t>
  </si>
  <si>
    <t>N. Brown</t>
  </si>
  <si>
    <t>E. St. Brown</t>
  </si>
  <si>
    <t>P. Taylor</t>
  </si>
  <si>
    <t>K. Smith</t>
  </si>
  <si>
    <t>G. Gilbert</t>
  </si>
  <si>
    <t>Updated: August 28, 2022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</si>
</sst>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&quot;-&quot;;@"/>
    <numFmt numFmtId="165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10"/>
      <name val="Verdana"/>
      <family val="2"/>
    </font>
    <font>
      <sz val="16"/>
      <name val="Trebuchet MS"/>
      <family val="2"/>
    </font>
    <font>
      <sz val="16"/>
      <color indexed="9"/>
      <name val="Trebuchet MS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4"/>
      <name val="Trebuchet MS"/>
      <family val="2"/>
    </font>
    <font>
      <b/>
      <sz val="10"/>
      <color indexed="1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theme="0" tint="-0.499984740745262"/>
      <name val="Calibri"/>
      <family val="2"/>
      <scheme val="minor"/>
    </font>
    <font>
      <sz val="16"/>
      <color theme="0"/>
      <name val="Trebuchet MS"/>
      <family val="2"/>
    </font>
    <font>
      <sz val="10"/>
      <color theme="1" tint="0.499984740745262"/>
      <name val="Calibri"/>
      <family val="2"/>
    </font>
    <font>
      <sz val="10"/>
      <color rgb="FF0066FF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3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1"/>
      <color theme="4"/>
      <name val="Calibri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indexed="1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3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n">
        <color indexed="23"/>
      </bottom>
      <diagonal/>
    </border>
    <border>
      <left style="thick">
        <color indexed="23"/>
      </left>
      <right/>
      <top/>
      <bottom/>
      <diagonal/>
    </border>
    <border>
      <left style="thin">
        <color indexed="23"/>
      </left>
      <right style="thick">
        <color indexed="23"/>
      </right>
      <top style="thin">
        <color indexed="23"/>
      </top>
      <bottom/>
      <diagonal/>
    </border>
    <border>
      <left style="thin">
        <color indexed="23"/>
      </left>
      <right style="thick">
        <color indexed="23"/>
      </right>
      <top/>
      <bottom/>
      <diagonal/>
    </border>
    <border>
      <left style="thin">
        <color indexed="23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 style="thin">
        <color indexed="23"/>
      </left>
      <right style="thick">
        <color indexed="23"/>
      </right>
      <top/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n">
        <color indexed="23"/>
      </bottom>
      <diagonal/>
    </border>
    <border>
      <left/>
      <right/>
      <top style="thick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n">
        <color indexed="23"/>
      </bottom>
      <diagonal/>
    </border>
    <border>
      <left style="thick">
        <color indexed="23"/>
      </left>
      <right/>
      <top/>
      <bottom style="thick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 style="thin">
        <color indexed="22"/>
      </bottom>
      <diagonal/>
    </border>
    <border>
      <left/>
      <right style="thin">
        <color theme="0" tint="-0.24994659260841701"/>
      </right>
      <top/>
      <bottom style="thin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  <border>
      <left style="thick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ck">
        <color indexed="23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5">
    <xf numFmtId="0" fontId="0" fillId="0" borderId="0" xfId="0"/>
    <xf numFmtId="0" fontId="6" fillId="4" borderId="0" xfId="0" applyFont="1" applyFill="1" applyBorder="1" applyAlignment="1">
      <alignment horizontal="left" vertical="center"/>
    </xf>
    <xf numFmtId="1" fontId="9" fillId="4" borderId="0" xfId="1" applyNumberFormat="1" applyFont="1" applyFill="1" applyBorder="1" applyAlignment="1" applyProtection="1">
      <alignment horizontal="right" vertical="center"/>
    </xf>
    <xf numFmtId="0" fontId="10" fillId="0" borderId="0" xfId="0" applyFont="1"/>
    <xf numFmtId="0" fontId="11" fillId="4" borderId="0" xfId="0" applyFont="1" applyFill="1"/>
    <xf numFmtId="1" fontId="12" fillId="4" borderId="0" xfId="1" applyNumberFormat="1" applyFont="1" applyFill="1" applyBorder="1" applyAlignment="1" applyProtection="1">
      <alignment horizontal="right" vertical="center"/>
    </xf>
    <xf numFmtId="0" fontId="13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6" borderId="15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6" borderId="21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17" fillId="7" borderId="0" xfId="0" applyFont="1" applyFill="1"/>
    <xf numFmtId="0" fontId="17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23" fillId="2" borderId="24" xfId="0" applyFont="1" applyFill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3" fillId="2" borderId="25" xfId="0" applyFont="1" applyFill="1" applyBorder="1" applyAlignment="1">
      <alignment horizontal="center"/>
    </xf>
    <xf numFmtId="0" fontId="23" fillId="5" borderId="24" xfId="0" applyFont="1" applyFill="1" applyBorder="1" applyAlignment="1">
      <alignment horizontal="center"/>
    </xf>
    <xf numFmtId="0" fontId="24" fillId="5" borderId="8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23" fillId="5" borderId="26" xfId="0" applyFont="1" applyFill="1" applyBorder="1" applyAlignment="1">
      <alignment horizontal="center"/>
    </xf>
    <xf numFmtId="0" fontId="23" fillId="2" borderId="26" xfId="0" applyFont="1" applyFill="1" applyBorder="1" applyAlignment="1">
      <alignment horizontal="center"/>
    </xf>
    <xf numFmtId="0" fontId="24" fillId="5" borderId="27" xfId="0" applyFont="1" applyFill="1" applyBorder="1" applyAlignment="1">
      <alignment horizontal="center"/>
    </xf>
    <xf numFmtId="0" fontId="24" fillId="5" borderId="28" xfId="0" applyFont="1" applyFill="1" applyBorder="1" applyAlignment="1">
      <alignment horizontal="center"/>
    </xf>
    <xf numFmtId="0" fontId="23" fillId="5" borderId="29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 wrapText="1"/>
    </xf>
    <xf numFmtId="0" fontId="14" fillId="8" borderId="23" xfId="0" applyFont="1" applyFill="1" applyBorder="1" applyAlignment="1">
      <alignment horizontal="center" wrapText="1"/>
    </xf>
    <xf numFmtId="0" fontId="23" fillId="2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5" borderId="28" xfId="0" applyFont="1" applyFill="1" applyBorder="1" applyAlignment="1">
      <alignment horizontal="center"/>
    </xf>
    <xf numFmtId="0" fontId="25" fillId="0" borderId="0" xfId="0" applyFont="1"/>
    <xf numFmtId="0" fontId="23" fillId="5" borderId="34" xfId="0" applyFont="1" applyFill="1" applyBorder="1" applyAlignment="1">
      <alignment horizontal="center"/>
    </xf>
    <xf numFmtId="0" fontId="17" fillId="0" borderId="0" xfId="0" applyFont="1" applyProtection="1">
      <protection locked="0"/>
    </xf>
    <xf numFmtId="0" fontId="5" fillId="3" borderId="6" xfId="0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9" xfId="0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left" vertical="center"/>
    </xf>
    <xf numFmtId="0" fontId="21" fillId="4" borderId="0" xfId="0" applyFont="1" applyFill="1" applyBorder="1" applyAlignment="1" applyProtection="1">
      <alignment horizontal="center"/>
    </xf>
    <xf numFmtId="0" fontId="21" fillId="4" borderId="0" xfId="0" applyFont="1" applyFill="1" applyBorder="1" applyProtection="1"/>
    <xf numFmtId="0" fontId="21" fillId="4" borderId="3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right" vertical="center"/>
    </xf>
    <xf numFmtId="1" fontId="22" fillId="4" borderId="7" xfId="0" applyNumberFormat="1" applyFont="1" applyFill="1" applyBorder="1" applyAlignment="1" applyProtection="1">
      <alignment horizontal="right"/>
    </xf>
    <xf numFmtId="0" fontId="16" fillId="10" borderId="11" xfId="0" applyFont="1" applyFill="1" applyBorder="1" applyAlignment="1" applyProtection="1">
      <alignment horizontal="center" vertical="center"/>
    </xf>
    <xf numFmtId="0" fontId="16" fillId="10" borderId="11" xfId="0" applyFont="1" applyFill="1" applyBorder="1" applyAlignment="1" applyProtection="1">
      <alignment horizontal="centerContinuous" vertical="center"/>
    </xf>
    <xf numFmtId="0" fontId="16" fillId="10" borderId="4" xfId="0" applyFont="1" applyFill="1" applyBorder="1" applyAlignment="1" applyProtection="1">
      <alignment horizontal="centerContinuous" vertical="center"/>
    </xf>
    <xf numFmtId="0" fontId="16" fillId="10" borderId="0" xfId="0" applyFont="1" applyFill="1" applyBorder="1" applyAlignment="1" applyProtection="1">
      <alignment horizontal="centerContinuous" vertical="center"/>
    </xf>
    <xf numFmtId="0" fontId="16" fillId="10" borderId="13" xfId="0" applyFont="1" applyFill="1" applyBorder="1" applyAlignment="1" applyProtection="1">
      <alignment horizontal="centerContinuous" vertical="center"/>
    </xf>
    <xf numFmtId="0" fontId="16" fillId="10" borderId="14" xfId="0" applyFont="1" applyFill="1" applyBorder="1" applyAlignment="1" applyProtection="1">
      <alignment horizontal="centerContinuous" vertical="center"/>
    </xf>
    <xf numFmtId="0" fontId="17" fillId="0" borderId="0" xfId="0" applyFont="1" applyFill="1" applyBorder="1" applyAlignment="1" applyProtection="1">
      <alignment horizontal="right"/>
      <protection locked="0"/>
    </xf>
    <xf numFmtId="0" fontId="16" fillId="9" borderId="3" xfId="0" applyFont="1" applyFill="1" applyBorder="1" applyAlignment="1" applyProtection="1">
      <alignment horizontal="left"/>
    </xf>
    <xf numFmtId="0" fontId="16" fillId="9" borderId="1" xfId="0" applyFont="1" applyFill="1" applyBorder="1" applyAlignment="1" applyProtection="1">
      <alignment horizontal="left"/>
    </xf>
    <xf numFmtId="0" fontId="12" fillId="4" borderId="0" xfId="0" applyFont="1" applyFill="1" applyBorder="1" applyAlignment="1" applyProtection="1">
      <alignment horizontal="right" vertical="center"/>
    </xf>
    <xf numFmtId="0" fontId="26" fillId="4" borderId="0" xfId="0" applyFont="1" applyFill="1" applyBorder="1" applyAlignment="1" applyProtection="1">
      <alignment horizontal="right" vertical="center"/>
    </xf>
    <xf numFmtId="0" fontId="16" fillId="11" borderId="1" xfId="0" applyFont="1" applyFill="1" applyBorder="1" applyAlignment="1" applyProtection="1">
      <alignment horizontal="left"/>
    </xf>
    <xf numFmtId="0" fontId="16" fillId="11" borderId="3" xfId="0" applyFont="1" applyFill="1" applyBorder="1" applyAlignment="1" applyProtection="1">
      <alignment horizontal="left"/>
    </xf>
    <xf numFmtId="1" fontId="16" fillId="11" borderId="2" xfId="0" applyNumberFormat="1" applyFont="1" applyFill="1" applyBorder="1" applyAlignment="1" applyProtection="1">
      <alignment horizontal="left"/>
    </xf>
    <xf numFmtId="1" fontId="16" fillId="9" borderId="2" xfId="0" applyNumberFormat="1" applyFont="1" applyFill="1" applyBorder="1" applyAlignment="1" applyProtection="1">
      <alignment horizontal="left"/>
    </xf>
    <xf numFmtId="0" fontId="16" fillId="9" borderId="3" xfId="0" quotePrefix="1" applyFont="1" applyFill="1" applyBorder="1" applyAlignment="1" applyProtection="1">
      <alignment horizontal="left"/>
    </xf>
    <xf numFmtId="9" fontId="17" fillId="0" borderId="9" xfId="0" applyNumberFormat="1" applyFont="1" applyFill="1" applyBorder="1" applyAlignment="1" applyProtection="1">
      <protection locked="0"/>
    </xf>
    <xf numFmtId="0" fontId="16" fillId="10" borderId="10" xfId="0" applyFont="1" applyFill="1" applyBorder="1" applyAlignment="1" applyProtection="1">
      <alignment horizontal="centerContinuous" vertical="center"/>
    </xf>
    <xf numFmtId="0" fontId="16" fillId="10" borderId="12" xfId="0" applyFont="1" applyFill="1" applyBorder="1" applyAlignment="1" applyProtection="1">
      <alignment horizontal="centerContinuous" vertical="center"/>
    </xf>
    <xf numFmtId="0" fontId="23" fillId="2" borderId="36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5" borderId="27" xfId="0" applyFont="1" applyFill="1" applyBorder="1" applyAlignment="1">
      <alignment horizontal="center"/>
    </xf>
    <xf numFmtId="0" fontId="24" fillId="5" borderId="0" xfId="0" quotePrefix="1" applyFont="1" applyFill="1" applyBorder="1" applyAlignment="1">
      <alignment horizontal="center"/>
    </xf>
    <xf numFmtId="0" fontId="24" fillId="2" borderId="0" xfId="0" quotePrefix="1" applyFont="1" applyFill="1" applyBorder="1" applyAlignment="1">
      <alignment horizontal="center"/>
    </xf>
    <xf numFmtId="0" fontId="23" fillId="2" borderId="0" xfId="0" quotePrefix="1" applyFont="1" applyFill="1" applyBorder="1" applyAlignment="1">
      <alignment horizontal="center"/>
    </xf>
    <xf numFmtId="0" fontId="23" fillId="5" borderId="0" xfId="0" quotePrefix="1" applyFont="1" applyFill="1" applyBorder="1" applyAlignment="1">
      <alignment horizontal="center"/>
    </xf>
    <xf numFmtId="0" fontId="16" fillId="9" borderId="38" xfId="0" applyFont="1" applyFill="1" applyBorder="1" applyAlignment="1" applyProtection="1">
      <alignment horizontal="left"/>
    </xf>
    <xf numFmtId="0" fontId="16" fillId="10" borderId="37" xfId="0" applyFont="1" applyFill="1" applyBorder="1" applyAlignment="1" applyProtection="1">
      <alignment horizontal="centerContinuous" vertical="center"/>
    </xf>
    <xf numFmtId="0" fontId="16" fillId="9" borderId="35" xfId="0" applyFont="1" applyFill="1" applyBorder="1" applyAlignment="1" applyProtection="1">
      <alignment horizontal="left"/>
    </xf>
    <xf numFmtId="164" fontId="27" fillId="0" borderId="0" xfId="0" applyNumberFormat="1" applyFont="1" applyFill="1" applyBorder="1" applyAlignment="1" applyProtection="1">
      <alignment horizontal="right"/>
    </xf>
    <xf numFmtId="0" fontId="16" fillId="12" borderId="11" xfId="0" applyFont="1" applyFill="1" applyBorder="1" applyAlignment="1" applyProtection="1">
      <alignment horizontal="center" vertical="center"/>
    </xf>
    <xf numFmtId="0" fontId="16" fillId="12" borderId="10" xfId="0" applyFont="1" applyFill="1" applyBorder="1" applyAlignment="1" applyProtection="1">
      <alignment horizontal="centerContinuous" vertical="center"/>
    </xf>
    <xf numFmtId="0" fontId="16" fillId="12" borderId="12" xfId="0" applyFont="1" applyFill="1" applyBorder="1" applyAlignment="1" applyProtection="1">
      <alignment horizontal="centerContinuous" vertical="center"/>
    </xf>
    <xf numFmtId="0" fontId="16" fillId="12" borderId="11" xfId="0" applyFont="1" applyFill="1" applyBorder="1" applyAlignment="1" applyProtection="1">
      <alignment horizontal="centerContinuous" vertical="center"/>
    </xf>
    <xf numFmtId="0" fontId="16" fillId="12" borderId="4" xfId="0" applyFont="1" applyFill="1" applyBorder="1" applyAlignment="1" applyProtection="1">
      <alignment horizontal="centerContinuous" vertical="center"/>
    </xf>
    <xf numFmtId="0" fontId="16" fillId="12" borderId="0" xfId="0" applyFont="1" applyFill="1" applyBorder="1" applyAlignment="1" applyProtection="1">
      <alignment horizontal="centerContinuous" vertical="center"/>
    </xf>
    <xf numFmtId="0" fontId="16" fillId="12" borderId="13" xfId="0" applyFont="1" applyFill="1" applyBorder="1" applyAlignment="1" applyProtection="1">
      <alignment horizontal="centerContinuous" vertical="center"/>
    </xf>
    <xf numFmtId="0" fontId="16" fillId="12" borderId="14" xfId="0" applyFont="1" applyFill="1" applyBorder="1" applyAlignment="1" applyProtection="1">
      <alignment horizontal="centerContinuous" vertical="center"/>
    </xf>
    <xf numFmtId="0" fontId="16" fillId="12" borderId="37" xfId="0" applyFont="1" applyFill="1" applyBorder="1" applyAlignment="1" applyProtection="1">
      <alignment horizontal="centerContinuous" vertical="center"/>
    </xf>
    <xf numFmtId="0" fontId="16" fillId="11" borderId="1" xfId="0" applyFont="1" applyFill="1" applyBorder="1" applyAlignment="1" applyProtection="1"/>
    <xf numFmtId="0" fontId="16" fillId="11" borderId="3" xfId="0" quotePrefix="1" applyFont="1" applyFill="1" applyBorder="1" applyAlignment="1" applyProtection="1">
      <alignment horizontal="left"/>
    </xf>
    <xf numFmtId="0" fontId="16" fillId="11" borderId="35" xfId="0" applyFont="1" applyFill="1" applyBorder="1" applyAlignment="1" applyProtection="1">
      <alignment horizontal="left"/>
    </xf>
    <xf numFmtId="0" fontId="16" fillId="11" borderId="38" xfId="0" applyFont="1" applyFill="1" applyBorder="1" applyAlignment="1" applyProtection="1">
      <alignment horizontal="left"/>
    </xf>
    <xf numFmtId="0" fontId="16" fillId="13" borderId="1" xfId="0" applyFont="1" applyFill="1" applyBorder="1" applyAlignment="1" applyProtection="1">
      <alignment horizontal="center"/>
    </xf>
    <xf numFmtId="0" fontId="16" fillId="13" borderId="35" xfId="0" applyFont="1" applyFill="1" applyBorder="1" applyAlignment="1" applyProtection="1">
      <alignment horizontal="left"/>
    </xf>
    <xf numFmtId="0" fontId="8" fillId="4" borderId="3" xfId="0" applyFont="1" applyFill="1" applyBorder="1" applyAlignment="1" applyProtection="1">
      <alignment horizontal="right" vertical="center"/>
    </xf>
    <xf numFmtId="0" fontId="16" fillId="14" borderId="3" xfId="0" applyFont="1" applyFill="1" applyBorder="1" applyAlignment="1" applyProtection="1">
      <alignment horizontal="left"/>
    </xf>
    <xf numFmtId="0" fontId="16" fillId="15" borderId="3" xfId="0" quotePrefix="1" applyFont="1" applyFill="1" applyBorder="1" applyAlignment="1" applyProtection="1">
      <alignment horizontal="left"/>
    </xf>
    <xf numFmtId="0" fontId="16" fillId="15" borderId="3" xfId="0" applyFont="1" applyFill="1" applyBorder="1" applyAlignment="1" applyProtection="1">
      <alignment horizontal="left"/>
    </xf>
    <xf numFmtId="0" fontId="16" fillId="15" borderId="2" xfId="0" applyFont="1" applyFill="1" applyBorder="1" applyAlignment="1" applyProtection="1">
      <alignment horizontal="left"/>
    </xf>
    <xf numFmtId="0" fontId="16" fillId="10" borderId="9" xfId="0" applyFont="1" applyFill="1" applyBorder="1" applyAlignment="1" applyProtection="1">
      <alignment horizontal="centerContinuous" vertical="center"/>
    </xf>
    <xf numFmtId="0" fontId="16" fillId="12" borderId="10" xfId="0" applyNumberFormat="1" applyFont="1" applyFill="1" applyBorder="1" applyAlignment="1" applyProtection="1">
      <alignment horizontal="centerContinuous" vertical="center"/>
    </xf>
    <xf numFmtId="0" fontId="16" fillId="12" borderId="12" xfId="0" applyNumberFormat="1" applyFont="1" applyFill="1" applyBorder="1" applyAlignment="1" applyProtection="1">
      <alignment horizontal="centerContinuous" vertical="center"/>
    </xf>
    <xf numFmtId="0" fontId="16" fillId="11" borderId="1" xfId="0" applyNumberFormat="1" applyFont="1" applyFill="1" applyBorder="1" applyAlignment="1" applyProtection="1">
      <alignment horizontal="left"/>
    </xf>
    <xf numFmtId="165" fontId="26" fillId="4" borderId="0" xfId="0" applyNumberFormat="1" applyFont="1" applyFill="1" applyBorder="1" applyAlignment="1" applyProtection="1">
      <alignment horizontal="right" vertical="center"/>
    </xf>
    <xf numFmtId="165" fontId="22" fillId="4" borderId="0" xfId="0" applyNumberFormat="1" applyFont="1" applyFill="1" applyBorder="1" applyAlignment="1" applyProtection="1">
      <alignment horizontal="right"/>
    </xf>
    <xf numFmtId="165" fontId="16" fillId="11" borderId="0" xfId="0" applyNumberFormat="1" applyFont="1" applyFill="1" applyBorder="1" applyAlignment="1" applyProtection="1">
      <alignment horizontal="left"/>
    </xf>
    <xf numFmtId="165" fontId="17" fillId="0" borderId="0" xfId="0" applyNumberFormat="1" applyFont="1" applyProtection="1">
      <protection locked="0"/>
    </xf>
    <xf numFmtId="0" fontId="17" fillId="0" borderId="4" xfId="0" applyFont="1" applyFill="1" applyBorder="1" applyAlignment="1" applyProtection="1">
      <alignment horizontal="right"/>
      <protection locked="0"/>
    </xf>
    <xf numFmtId="0" fontId="17" fillId="0" borderId="11" xfId="0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right"/>
      <protection locked="0"/>
    </xf>
    <xf numFmtId="0" fontId="17" fillId="0" borderId="39" xfId="0" applyFont="1" applyFill="1" applyBorder="1" applyAlignment="1" applyProtection="1">
      <alignment horizontal="right"/>
      <protection locked="0"/>
    </xf>
    <xf numFmtId="1" fontId="20" fillId="0" borderId="5" xfId="0" applyNumberFormat="1" applyFont="1" applyFill="1" applyBorder="1" applyAlignment="1" applyProtection="1">
      <alignment horizontal="right"/>
    </xf>
    <xf numFmtId="0" fontId="16" fillId="14" borderId="41" xfId="0" quotePrefix="1" applyFont="1" applyFill="1" applyBorder="1" applyAlignment="1" applyProtection="1">
      <alignment horizontal="left"/>
    </xf>
    <xf numFmtId="0" fontId="16" fillId="14" borderId="42" xfId="0" quotePrefix="1" applyFont="1" applyFill="1" applyBorder="1" applyAlignment="1" applyProtection="1">
      <alignment horizontal="left"/>
    </xf>
    <xf numFmtId="0" fontId="17" fillId="0" borderId="43" xfId="0" applyFont="1" applyFill="1" applyBorder="1" applyAlignment="1" applyProtection="1">
      <alignment horizontal="right"/>
      <protection locked="0"/>
    </xf>
    <xf numFmtId="0" fontId="17" fillId="0" borderId="44" xfId="0" applyFont="1" applyFill="1" applyBorder="1" applyAlignment="1" applyProtection="1">
      <alignment horizontal="right"/>
      <protection locked="0"/>
    </xf>
    <xf numFmtId="165" fontId="20" fillId="0" borderId="9" xfId="0" applyNumberFormat="1" applyFont="1" applyFill="1" applyBorder="1" applyAlignment="1" applyProtection="1">
      <alignment horizontal="right"/>
    </xf>
    <xf numFmtId="0" fontId="16" fillId="10" borderId="45" xfId="0" applyFont="1" applyFill="1" applyBorder="1" applyAlignment="1" applyProtection="1">
      <alignment horizontal="centerContinuous" vertical="center"/>
    </xf>
    <xf numFmtId="0" fontId="16" fillId="16" borderId="4" xfId="0" applyFont="1" applyFill="1" applyBorder="1" applyAlignment="1" applyProtection="1">
      <alignment horizontal="centerContinuous" vertical="center"/>
    </xf>
    <xf numFmtId="0" fontId="16" fillId="16" borderId="0" xfId="0" applyFont="1" applyFill="1" applyBorder="1" applyAlignment="1" applyProtection="1">
      <alignment horizontal="centerContinuous" vertical="center"/>
    </xf>
    <xf numFmtId="0" fontId="16" fillId="16" borderId="45" xfId="0" applyFont="1" applyFill="1" applyBorder="1" applyAlignment="1" applyProtection="1">
      <alignment horizontal="centerContinuous" vertical="center"/>
    </xf>
    <xf numFmtId="0" fontId="16" fillId="16" borderId="40" xfId="0" applyFont="1" applyFill="1" applyBorder="1" applyAlignment="1" applyProtection="1">
      <alignment horizontal="center" vertical="center"/>
    </xf>
    <xf numFmtId="1" fontId="16" fillId="16" borderId="12" xfId="0" applyNumberFormat="1" applyFont="1" applyFill="1" applyBorder="1" applyAlignment="1" applyProtection="1">
      <alignment vertical="center"/>
    </xf>
    <xf numFmtId="0" fontId="16" fillId="12" borderId="45" xfId="0" applyFont="1" applyFill="1" applyBorder="1" applyAlignment="1" applyProtection="1">
      <alignment horizontal="centerContinuous" vertical="center"/>
    </xf>
    <xf numFmtId="0" fontId="16" fillId="17" borderId="4" xfId="0" applyFont="1" applyFill="1" applyBorder="1" applyAlignment="1" applyProtection="1">
      <alignment horizontal="centerContinuous" vertical="center"/>
    </xf>
    <xf numFmtId="0" fontId="16" fillId="17" borderId="0" xfId="0" applyFont="1" applyFill="1" applyBorder="1" applyAlignment="1" applyProtection="1">
      <alignment horizontal="centerContinuous" vertical="center"/>
    </xf>
    <xf numFmtId="0" fontId="16" fillId="17" borderId="40" xfId="0" applyFont="1" applyFill="1" applyBorder="1" applyAlignment="1" applyProtection="1">
      <alignment horizontal="center" vertical="center"/>
    </xf>
    <xf numFmtId="1" fontId="16" fillId="17" borderId="11" xfId="0" applyNumberFormat="1" applyFont="1" applyFill="1" applyBorder="1" applyAlignment="1" applyProtection="1">
      <alignment horizontal="centerContinuous" vertical="center"/>
    </xf>
    <xf numFmtId="165" fontId="16" fillId="17" borderId="0" xfId="0" applyNumberFormat="1" applyFont="1" applyFill="1" applyBorder="1" applyAlignment="1" applyProtection="1">
      <alignment horizontal="centerContinuous" vertical="center"/>
    </xf>
    <xf numFmtId="0" fontId="17" fillId="0" borderId="22" xfId="0" applyFont="1" applyBorder="1" applyAlignment="1" applyProtection="1">
      <alignment horizontal="left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0" fontId="8" fillId="4" borderId="3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16" fillId="10" borderId="22" xfId="0" applyFont="1" applyFill="1" applyBorder="1" applyAlignment="1" applyProtection="1">
      <alignment horizontal="center" vertical="center"/>
    </xf>
    <xf numFmtId="0" fontId="17" fillId="0" borderId="4" xfId="0" applyNumberFormat="1" applyFont="1" applyFill="1" applyBorder="1" applyAlignment="1" applyProtection="1">
      <alignment horizontal="center"/>
      <protection locked="0"/>
    </xf>
    <xf numFmtId="0" fontId="21" fillId="4" borderId="0" xfId="0" applyNumberFormat="1" applyFont="1" applyFill="1" applyBorder="1" applyAlignment="1" applyProtection="1">
      <alignment horizontal="center"/>
    </xf>
    <xf numFmtId="0" fontId="8" fillId="4" borderId="3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Alignment="1" applyProtection="1">
      <alignment horizontal="center"/>
      <protection locked="0"/>
    </xf>
    <xf numFmtId="0" fontId="10" fillId="0" borderId="0" xfId="2" applyFont="1" applyAlignment="1">
      <alignment horizontal="right"/>
    </xf>
    <xf numFmtId="0" fontId="10" fillId="0" borderId="0" xfId="2" applyFont="1"/>
    <xf numFmtId="0" fontId="25" fillId="0" borderId="0" xfId="2" applyFont="1"/>
    <xf numFmtId="0" fontId="24" fillId="5" borderId="8" xfId="0" quotePrefix="1" applyFont="1" applyFill="1" applyBorder="1" applyAlignment="1">
      <alignment horizontal="center"/>
    </xf>
    <xf numFmtId="0" fontId="16" fillId="12" borderId="11" xfId="0" applyFont="1" applyFill="1" applyBorder="1" applyAlignment="1" applyProtection="1">
      <alignment vertical="center"/>
    </xf>
    <xf numFmtId="0" fontId="16" fillId="12" borderId="22" xfId="0" applyFont="1" applyFill="1" applyBorder="1" applyAlignment="1" applyProtection="1">
      <alignment vertical="center"/>
    </xf>
    <xf numFmtId="0" fontId="16" fillId="14" borderId="2" xfId="0" applyFont="1" applyFill="1" applyBorder="1" applyAlignment="1" applyProtection="1">
      <alignment horizontal="left"/>
    </xf>
    <xf numFmtId="9" fontId="17" fillId="0" borderId="22" xfId="0" applyNumberFormat="1" applyFont="1" applyFill="1" applyBorder="1" applyAlignment="1" applyProtection="1">
      <alignment horizontal="right"/>
      <protection locked="0"/>
    </xf>
    <xf numFmtId="9" fontId="17" fillId="0" borderId="9" xfId="0" applyNumberFormat="1" applyFont="1" applyFill="1" applyBorder="1" applyAlignment="1" applyProtection="1">
      <alignment horizontal="right"/>
      <protection locked="0"/>
    </xf>
    <xf numFmtId="0" fontId="29" fillId="4" borderId="0" xfId="0" applyFont="1" applyFill="1" applyBorder="1" applyAlignment="1" applyProtection="1">
      <alignment horizontal="left" vertical="center"/>
    </xf>
    <xf numFmtId="0" fontId="30" fillId="4" borderId="3" xfId="0" applyFont="1" applyFill="1" applyBorder="1" applyAlignment="1" applyProtection="1">
      <alignment horizontal="left" vertical="center"/>
    </xf>
    <xf numFmtId="0" fontId="31" fillId="10" borderId="10" xfId="0" applyFont="1" applyFill="1" applyBorder="1" applyAlignment="1" applyProtection="1">
      <alignment vertical="center"/>
    </xf>
    <xf numFmtId="0" fontId="31" fillId="12" borderId="10" xfId="0" applyFont="1" applyFill="1" applyBorder="1" applyAlignment="1" applyProtection="1">
      <alignment vertical="center"/>
    </xf>
    <xf numFmtId="0" fontId="28" fillId="0" borderId="0" xfId="0" applyFont="1" applyProtection="1">
      <protection locked="0"/>
    </xf>
    <xf numFmtId="0" fontId="32" fillId="0" borderId="0" xfId="1" applyFont="1" applyAlignment="1" applyProtection="1">
      <protection locked="0"/>
    </xf>
    <xf numFmtId="0" fontId="33" fillId="2" borderId="25" xfId="0" applyFont="1" applyFill="1" applyBorder="1" applyAlignment="1">
      <alignment horizontal="center"/>
    </xf>
    <xf numFmtId="0" fontId="33" fillId="5" borderId="26" xfId="0" applyFont="1" applyFill="1" applyBorder="1" applyAlignment="1">
      <alignment horizontal="center"/>
    </xf>
    <xf numFmtId="0" fontId="33" fillId="2" borderId="26" xfId="0" applyFont="1" applyFill="1" applyBorder="1" applyAlignment="1">
      <alignment horizontal="center"/>
    </xf>
    <xf numFmtId="0" fontId="33" fillId="5" borderId="29" xfId="0" applyFont="1" applyFill="1" applyBorder="1" applyAlignment="1">
      <alignment horizontal="center"/>
    </xf>
    <xf numFmtId="0" fontId="32" fillId="0" borderId="0" xfId="1" applyFont="1" applyAlignment="1" applyProtection="1"/>
    <xf numFmtId="0" fontId="23" fillId="2" borderId="46" xfId="0" applyFont="1" applyFill="1" applyBorder="1" applyAlignment="1">
      <alignment horizontal="center"/>
    </xf>
    <xf numFmtId="0" fontId="23" fillId="2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/>
    </xf>
    <xf numFmtId="0" fontId="23" fillId="5" borderId="49" xfId="0" applyFont="1" applyFill="1" applyBorder="1" applyAlignment="1">
      <alignment horizontal="center"/>
    </xf>
    <xf numFmtId="0" fontId="17" fillId="6" borderId="19" xfId="2" applyFont="1" applyFill="1" applyBorder="1" applyAlignment="1">
      <alignment horizontal="center"/>
    </xf>
    <xf numFmtId="0" fontId="17" fillId="6" borderId="20" xfId="2" applyFont="1" applyFill="1" applyBorder="1" applyAlignment="1">
      <alignment horizontal="center"/>
    </xf>
    <xf numFmtId="0" fontId="37" fillId="0" borderId="0" xfId="1" applyFont="1" applyAlignment="1" applyProtection="1">
      <protection locked="0"/>
    </xf>
    <xf numFmtId="0" fontId="17" fillId="0" borderId="0" xfId="0" applyFont="1" applyBorder="1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4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  <color rgb="FFCCCCFF"/>
      <color rgb="FF0000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antasycube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antasycube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antasycub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134793</xdr:colOff>
      <xdr:row>0</xdr:row>
      <xdr:rowOff>430149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A09A7-2FBC-C145-9E0C-71FE49E9A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1093" cy="430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134793</xdr:colOff>
      <xdr:row>0</xdr:row>
      <xdr:rowOff>430149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0A2D1-46C1-0A41-936E-C4E0E3E1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1093" cy="4301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93518</xdr:colOff>
      <xdr:row>0</xdr:row>
      <xdr:rowOff>430149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7093" cy="430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fl/players/32713/news" TargetMode="External"/><Relationship Id="rId299" Type="http://schemas.openxmlformats.org/officeDocument/2006/relationships/hyperlink" Target="https://sports.yahoo.com/nfl/players/32630/news" TargetMode="External"/><Relationship Id="rId21" Type="http://schemas.openxmlformats.org/officeDocument/2006/relationships/hyperlink" Target="https://sports.yahoo.com/nfl/players/31005/news" TargetMode="External"/><Relationship Id="rId63" Type="http://schemas.openxmlformats.org/officeDocument/2006/relationships/hyperlink" Target="https://sports.yahoo.com/nfl/players/30175/news" TargetMode="External"/><Relationship Id="rId159" Type="http://schemas.openxmlformats.org/officeDocument/2006/relationships/hyperlink" Target="https://sports.yahoo.com/nfl/players/31031/news" TargetMode="External"/><Relationship Id="rId170" Type="http://schemas.openxmlformats.org/officeDocument/2006/relationships/hyperlink" Target="https://sports.yahoo.com/nfl/players/33965/news" TargetMode="External"/><Relationship Id="rId226" Type="http://schemas.openxmlformats.org/officeDocument/2006/relationships/hyperlink" Target="https://sports.yahoo.com/nfl/players/31496/news" TargetMode="External"/><Relationship Id="rId268" Type="http://schemas.openxmlformats.org/officeDocument/2006/relationships/hyperlink" Target="https://sports.yahoo.com/nfl/players/31394/news" TargetMode="External"/><Relationship Id="rId32" Type="http://schemas.openxmlformats.org/officeDocument/2006/relationships/hyperlink" Target="https://sports.yahoo.com/nfl/players/31883/news" TargetMode="External"/><Relationship Id="rId74" Type="http://schemas.openxmlformats.org/officeDocument/2006/relationships/hyperlink" Target="https://sports.yahoo.com/nfl/players/32695/news" TargetMode="External"/><Relationship Id="rId128" Type="http://schemas.openxmlformats.org/officeDocument/2006/relationships/hyperlink" Target="https://sports.yahoo.com/nfl/players/33605/news" TargetMode="External"/><Relationship Id="rId5" Type="http://schemas.openxmlformats.org/officeDocument/2006/relationships/hyperlink" Target="https://sports.yahoo.com/nfl/players/30182/news" TargetMode="External"/><Relationship Id="rId181" Type="http://schemas.openxmlformats.org/officeDocument/2006/relationships/hyperlink" Target="https://sports.yahoo.com/nfl/players/28514/news" TargetMode="External"/><Relationship Id="rId237" Type="http://schemas.openxmlformats.org/officeDocument/2006/relationships/hyperlink" Target="https://sports.yahoo.com/nfl/players/29307/news" TargetMode="External"/><Relationship Id="rId279" Type="http://schemas.openxmlformats.org/officeDocument/2006/relationships/hyperlink" Target="https://sports.yahoo.com/nfl/players/33514/news" TargetMode="External"/><Relationship Id="rId43" Type="http://schemas.openxmlformats.org/officeDocument/2006/relationships/hyperlink" Target="https://sports.yahoo.com/nfl/players/31905/news" TargetMode="External"/><Relationship Id="rId139" Type="http://schemas.openxmlformats.org/officeDocument/2006/relationships/hyperlink" Target="https://sports.yahoo.com/nfl/players/8780/news" TargetMode="External"/><Relationship Id="rId290" Type="http://schemas.openxmlformats.org/officeDocument/2006/relationships/hyperlink" Target="https://sports.yahoo.com/nfl/players/27538/news" TargetMode="External"/><Relationship Id="rId304" Type="http://schemas.openxmlformats.org/officeDocument/2006/relationships/drawing" Target="../drawings/drawing1.xml"/><Relationship Id="rId85" Type="http://schemas.openxmlformats.org/officeDocument/2006/relationships/hyperlink" Target="https://sports.yahoo.com/nfl/players/25785/news" TargetMode="External"/><Relationship Id="rId150" Type="http://schemas.openxmlformats.org/officeDocument/2006/relationships/hyperlink" Target="https://sports.yahoo.com/nfl/players/34079/news" TargetMode="External"/><Relationship Id="rId192" Type="http://schemas.openxmlformats.org/officeDocument/2006/relationships/hyperlink" Target="https://sports.yahoo.com/nfl/players/31891/news" TargetMode="External"/><Relationship Id="rId206" Type="http://schemas.openxmlformats.org/officeDocument/2006/relationships/hyperlink" Target="https://sports.yahoo.com/nfl/players/28267/news" TargetMode="External"/><Relationship Id="rId248" Type="http://schemas.openxmlformats.org/officeDocument/2006/relationships/hyperlink" Target="https://sports.yahoo.com/nfl/players/34036/news" TargetMode="External"/><Relationship Id="rId12" Type="http://schemas.openxmlformats.org/officeDocument/2006/relationships/hyperlink" Target="https://sports.yahoo.com/nfl/players/32687/news" TargetMode="External"/><Relationship Id="rId108" Type="http://schemas.openxmlformats.org/officeDocument/2006/relationships/hyperlink" Target="https://sports.yahoo.com/nfl/players/26664/news" TargetMode="External"/><Relationship Id="rId54" Type="http://schemas.openxmlformats.org/officeDocument/2006/relationships/hyperlink" Target="https://sports.yahoo.com/nfl/players/30259/news" TargetMode="External"/><Relationship Id="rId96" Type="http://schemas.openxmlformats.org/officeDocument/2006/relationships/hyperlink" Target="https://sports.yahoo.com/nfl/players/33996/news" TargetMode="External"/><Relationship Id="rId161" Type="http://schemas.openxmlformats.org/officeDocument/2006/relationships/hyperlink" Target="https://sports.yahoo.com/nfl/players/30227/news" TargetMode="External"/><Relationship Id="rId217" Type="http://schemas.openxmlformats.org/officeDocument/2006/relationships/hyperlink" Target="https://sports.yahoo.com/nfl/players/33967/news" TargetMode="External"/><Relationship Id="rId259" Type="http://schemas.openxmlformats.org/officeDocument/2006/relationships/hyperlink" Target="https://sports.yahoo.com/nfl/players/24171/news" TargetMode="External"/><Relationship Id="rId23" Type="http://schemas.openxmlformats.org/officeDocument/2006/relationships/hyperlink" Target="https://sports.yahoo.com/nfl/players/29399/news" TargetMode="External"/><Relationship Id="rId119" Type="http://schemas.openxmlformats.org/officeDocument/2006/relationships/hyperlink" Target="https://sports.yahoo.com/nfl/players/30247/news" TargetMode="External"/><Relationship Id="rId270" Type="http://schemas.openxmlformats.org/officeDocument/2006/relationships/hyperlink" Target="https://sports.yahoo.com/nfl/players/29384/news" TargetMode="External"/><Relationship Id="rId291" Type="http://schemas.openxmlformats.org/officeDocument/2006/relationships/hyperlink" Target="https://sports.yahoo.com/nfl/players/28839/news" TargetMode="External"/><Relationship Id="rId305" Type="http://schemas.openxmlformats.org/officeDocument/2006/relationships/vmlDrawing" Target="../drawings/vmlDrawing1.vml"/><Relationship Id="rId44" Type="http://schemas.openxmlformats.org/officeDocument/2006/relationships/hyperlink" Target="https://sports.yahoo.com/nfl/players/32725/news" TargetMode="External"/><Relationship Id="rId65" Type="http://schemas.openxmlformats.org/officeDocument/2006/relationships/hyperlink" Target="https://sports.yahoo.com/nfl/players/31906/news" TargetMode="External"/><Relationship Id="rId86" Type="http://schemas.openxmlformats.org/officeDocument/2006/relationships/hyperlink" Target="https://sports.yahoo.com/nfl/players/27277/news" TargetMode="External"/><Relationship Id="rId130" Type="http://schemas.openxmlformats.org/officeDocument/2006/relationships/hyperlink" Target="https://sports.yahoo.com/nfl/players/29269/news" TargetMode="External"/><Relationship Id="rId151" Type="http://schemas.openxmlformats.org/officeDocument/2006/relationships/hyperlink" Target="https://sports.yahoo.com/nfl/players/30157/news" TargetMode="External"/><Relationship Id="rId172" Type="http://schemas.openxmlformats.org/officeDocument/2006/relationships/hyperlink" Target="https://sports.yahoo.com/nfl/players/30118/news" TargetMode="External"/><Relationship Id="rId193" Type="http://schemas.openxmlformats.org/officeDocument/2006/relationships/hyperlink" Target="https://sports.yahoo.com/nfl/players/31457/news" TargetMode="External"/><Relationship Id="rId207" Type="http://schemas.openxmlformats.org/officeDocument/2006/relationships/hyperlink" Target="https://sports.yahoo.com/nfl/players/32716/news" TargetMode="External"/><Relationship Id="rId228" Type="http://schemas.openxmlformats.org/officeDocument/2006/relationships/hyperlink" Target="https://sports.yahoo.com/nfl/players/29274/news" TargetMode="External"/><Relationship Id="rId249" Type="http://schemas.openxmlformats.org/officeDocument/2006/relationships/hyperlink" Target="https://sports.yahoo.com/nfl/players/26662/news" TargetMode="External"/><Relationship Id="rId13" Type="http://schemas.openxmlformats.org/officeDocument/2006/relationships/hyperlink" Target="https://sports.yahoo.com/nfl/players/30161/news" TargetMode="External"/><Relationship Id="rId109" Type="http://schemas.openxmlformats.org/officeDocument/2006/relationships/hyperlink" Target="https://sports.yahoo.com/nfl/players/31164/news" TargetMode="External"/><Relationship Id="rId260" Type="http://schemas.openxmlformats.org/officeDocument/2006/relationships/hyperlink" Target="https://sports.yahoo.com/nfl/players/24017/news" TargetMode="External"/><Relationship Id="rId281" Type="http://schemas.openxmlformats.org/officeDocument/2006/relationships/hyperlink" Target="https://sports.yahoo.com/nfl/players/28474/news" TargetMode="External"/><Relationship Id="rId34" Type="http://schemas.openxmlformats.org/officeDocument/2006/relationships/hyperlink" Target="https://sports.yahoo.com/nfl/players/30218/news" TargetMode="External"/><Relationship Id="rId55" Type="http://schemas.openxmlformats.org/officeDocument/2006/relationships/hyperlink" Target="https://sports.yahoo.com/nfl/players/31856/news" TargetMode="External"/><Relationship Id="rId76" Type="http://schemas.openxmlformats.org/officeDocument/2006/relationships/hyperlink" Target="https://sports.yahoo.com/nfl/players/31019/news" TargetMode="External"/><Relationship Id="rId97" Type="http://schemas.openxmlformats.org/officeDocument/2006/relationships/hyperlink" Target="https://sports.yahoo.com/nfl/players/31017/news" TargetMode="External"/><Relationship Id="rId120" Type="http://schemas.openxmlformats.org/officeDocument/2006/relationships/hyperlink" Target="https://sports.yahoo.com/nfl/players/33966/news" TargetMode="External"/><Relationship Id="rId141" Type="http://schemas.openxmlformats.org/officeDocument/2006/relationships/hyperlink" Target="https://sports.yahoo.com/nfl/players/34007/news" TargetMode="External"/><Relationship Id="rId7" Type="http://schemas.openxmlformats.org/officeDocument/2006/relationships/hyperlink" Target="https://sports.yahoo.com/nfl/players/30154/news" TargetMode="External"/><Relationship Id="rId162" Type="http://schemas.openxmlformats.org/officeDocument/2006/relationships/hyperlink" Target="https://sports.yahoo.com/nfl/players/31001/news" TargetMode="External"/><Relationship Id="rId183" Type="http://schemas.openxmlformats.org/officeDocument/2006/relationships/hyperlink" Target="https://sports.yahoo.com/nfl/players/32608/news" TargetMode="External"/><Relationship Id="rId218" Type="http://schemas.openxmlformats.org/officeDocument/2006/relationships/hyperlink" Target="https://sports.yahoo.com/nfl/players/33447/news" TargetMode="External"/><Relationship Id="rId239" Type="http://schemas.openxmlformats.org/officeDocument/2006/relationships/hyperlink" Target="https://sports.yahoo.com/nfl/players/27624/news" TargetMode="External"/><Relationship Id="rId250" Type="http://schemas.openxmlformats.org/officeDocument/2006/relationships/hyperlink" Target="https://sports.yahoo.com/nfl/players/32836/news" TargetMode="External"/><Relationship Id="rId271" Type="http://schemas.openxmlformats.org/officeDocument/2006/relationships/hyperlink" Target="https://sports.yahoo.com/nfl/players/27631/news" TargetMode="External"/><Relationship Id="rId292" Type="http://schemas.openxmlformats.org/officeDocument/2006/relationships/hyperlink" Target="https://sports.yahoo.com/nfl/players/32317/news" TargetMode="External"/><Relationship Id="rId306" Type="http://schemas.openxmlformats.org/officeDocument/2006/relationships/comments" Target="../comments1.xml"/><Relationship Id="rId24" Type="http://schemas.openxmlformats.org/officeDocument/2006/relationships/hyperlink" Target="https://sports.yahoo.com/nfl/players/33423/news" TargetMode="External"/><Relationship Id="rId45" Type="http://schemas.openxmlformats.org/officeDocument/2006/relationships/hyperlink" Target="https://sports.yahoo.com/nfl/players/33394/news" TargetMode="External"/><Relationship Id="rId66" Type="http://schemas.openxmlformats.org/officeDocument/2006/relationships/hyperlink" Target="https://sports.yahoo.com/nfl/players/32723/news" TargetMode="External"/><Relationship Id="rId87" Type="http://schemas.openxmlformats.org/officeDocument/2006/relationships/hyperlink" Target="https://sports.yahoo.com/nfl/players/31840/news" TargetMode="External"/><Relationship Id="rId110" Type="http://schemas.openxmlformats.org/officeDocument/2006/relationships/hyperlink" Target="https://sports.yahoo.com/nfl/players/33408/news" TargetMode="External"/><Relationship Id="rId131" Type="http://schemas.openxmlformats.org/officeDocument/2006/relationships/hyperlink" Target="https://sports.yahoo.com/nfl/players/34047/news" TargetMode="External"/><Relationship Id="rId152" Type="http://schemas.openxmlformats.org/officeDocument/2006/relationships/hyperlink" Target="https://sports.yahoo.com/nfl/players/34088/news" TargetMode="External"/><Relationship Id="rId173" Type="http://schemas.openxmlformats.org/officeDocument/2006/relationships/hyperlink" Target="https://sports.yahoo.com/nfl/players/34078/news" TargetMode="External"/><Relationship Id="rId194" Type="http://schemas.openxmlformats.org/officeDocument/2006/relationships/hyperlink" Target="https://sports.yahoo.com/nfl/players/33455/news" TargetMode="External"/><Relationship Id="rId208" Type="http://schemas.openxmlformats.org/officeDocument/2006/relationships/hyperlink" Target="https://sports.yahoo.com/nfl/players/27540/news" TargetMode="External"/><Relationship Id="rId229" Type="http://schemas.openxmlformats.org/officeDocument/2006/relationships/hyperlink" Target="https://sports.yahoo.com/nfl/players/32751/news" TargetMode="External"/><Relationship Id="rId240" Type="http://schemas.openxmlformats.org/officeDocument/2006/relationships/hyperlink" Target="https://sports.yahoo.com/nfl/players/34005/news" TargetMode="External"/><Relationship Id="rId261" Type="http://schemas.openxmlformats.org/officeDocument/2006/relationships/hyperlink" Target="https://sports.yahoo.com/nfl/players/30996/news" TargetMode="External"/><Relationship Id="rId14" Type="http://schemas.openxmlformats.org/officeDocument/2006/relationships/hyperlink" Target="https://sports.yahoo.com/nfl/players/27581/news" TargetMode="External"/><Relationship Id="rId35" Type="http://schemas.openxmlformats.org/officeDocument/2006/relationships/hyperlink" Target="https://sports.yahoo.com/nfl/players/33991/news" TargetMode="External"/><Relationship Id="rId56" Type="http://schemas.openxmlformats.org/officeDocument/2006/relationships/hyperlink" Target="https://sports.yahoo.com/nfl/players/27548/news" TargetMode="External"/><Relationship Id="rId77" Type="http://schemas.openxmlformats.org/officeDocument/2006/relationships/hyperlink" Target="https://sports.yahoo.com/nfl/players/5228/news" TargetMode="External"/><Relationship Id="rId100" Type="http://schemas.openxmlformats.org/officeDocument/2006/relationships/hyperlink" Target="https://sports.yahoo.com/nfl/players/26658/news" TargetMode="External"/><Relationship Id="rId282" Type="http://schemas.openxmlformats.org/officeDocument/2006/relationships/hyperlink" Target="https://sports.yahoo.com/nfl/players/24070/news" TargetMode="External"/><Relationship Id="rId8" Type="http://schemas.openxmlformats.org/officeDocument/2006/relationships/hyperlink" Target="https://sports.yahoo.com/nfl/players/29279/news" TargetMode="External"/><Relationship Id="rId98" Type="http://schemas.openxmlformats.org/officeDocument/2006/relationships/hyperlink" Target="https://sports.yahoo.com/nfl/players/31902/news" TargetMode="External"/><Relationship Id="rId121" Type="http://schemas.openxmlformats.org/officeDocument/2006/relationships/hyperlink" Target="https://sports.yahoo.com/nfl/players/33399/news" TargetMode="External"/><Relationship Id="rId142" Type="http://schemas.openxmlformats.org/officeDocument/2006/relationships/hyperlink" Target="https://sports.yahoo.com/nfl/players/28654/news" TargetMode="External"/><Relationship Id="rId163" Type="http://schemas.openxmlformats.org/officeDocument/2006/relationships/hyperlink" Target="https://sports.yahoo.com/nfl/players/25718/news" TargetMode="External"/><Relationship Id="rId184" Type="http://schemas.openxmlformats.org/officeDocument/2006/relationships/hyperlink" Target="https://sports.yahoo.com/nfl/players/28390/news" TargetMode="External"/><Relationship Id="rId219" Type="http://schemas.openxmlformats.org/officeDocument/2006/relationships/hyperlink" Target="https://sports.yahoo.com/nfl/players/32782/news" TargetMode="External"/><Relationship Id="rId230" Type="http://schemas.openxmlformats.org/officeDocument/2006/relationships/hyperlink" Target="https://sports.yahoo.com/nfl/players/30150/news" TargetMode="External"/><Relationship Id="rId251" Type="http://schemas.openxmlformats.org/officeDocument/2006/relationships/hyperlink" Target="https://sports.yahoo.com/nfl/players/29325/news" TargetMode="External"/><Relationship Id="rId25" Type="http://schemas.openxmlformats.org/officeDocument/2006/relationships/hyperlink" Target="https://sports.yahoo.com/nfl/players/32704/news" TargetMode="External"/><Relationship Id="rId46" Type="http://schemas.openxmlformats.org/officeDocument/2006/relationships/hyperlink" Target="https://sports.yahoo.com/nfl/players/31898/news" TargetMode="External"/><Relationship Id="rId67" Type="http://schemas.openxmlformats.org/officeDocument/2006/relationships/hyperlink" Target="https://sports.yahoo.com/nfl/players/31885/news" TargetMode="External"/><Relationship Id="rId272" Type="http://schemas.openxmlformats.org/officeDocument/2006/relationships/hyperlink" Target="https://sports.yahoo.com/nfl/players/27590/news" TargetMode="External"/><Relationship Id="rId293" Type="http://schemas.openxmlformats.org/officeDocument/2006/relationships/hyperlink" Target="https://sports.yahoo.com/nfl/players/32456/news" TargetMode="External"/><Relationship Id="rId88" Type="http://schemas.openxmlformats.org/officeDocument/2006/relationships/hyperlink" Target="https://sports.yahoo.com/nfl/players/28392/news" TargetMode="External"/><Relationship Id="rId111" Type="http://schemas.openxmlformats.org/officeDocument/2006/relationships/hyperlink" Target="https://sports.yahoo.com/nfl/players/33963/news" TargetMode="External"/><Relationship Id="rId132" Type="http://schemas.openxmlformats.org/officeDocument/2006/relationships/hyperlink" Target="https://sports.yahoo.com/nfl/players/31838/news" TargetMode="External"/><Relationship Id="rId153" Type="http://schemas.openxmlformats.org/officeDocument/2006/relationships/hyperlink" Target="https://sports.yahoo.com/nfl/players/27591/news" TargetMode="External"/><Relationship Id="rId174" Type="http://schemas.openxmlformats.org/officeDocument/2006/relationships/hyperlink" Target="https://sports.yahoo.com/nfl/players/31500/news" TargetMode="External"/><Relationship Id="rId195" Type="http://schemas.openxmlformats.org/officeDocument/2006/relationships/hyperlink" Target="https://sports.yahoo.com/nfl/players/34055/news" TargetMode="External"/><Relationship Id="rId209" Type="http://schemas.openxmlformats.org/officeDocument/2006/relationships/hyperlink" Target="https://sports.yahoo.com/nfl/players/33590/news" TargetMode="External"/><Relationship Id="rId220" Type="http://schemas.openxmlformats.org/officeDocument/2006/relationships/hyperlink" Target="https://sports.yahoo.com/nfl/players/30115/news" TargetMode="External"/><Relationship Id="rId241" Type="http://schemas.openxmlformats.org/officeDocument/2006/relationships/hyperlink" Target="https://sports.yahoo.com/nfl/players/27648/news" TargetMode="External"/><Relationship Id="rId15" Type="http://schemas.openxmlformats.org/officeDocument/2006/relationships/hyperlink" Target="https://sports.yahoo.com/nfl/players/30295/news" TargetMode="External"/><Relationship Id="rId36" Type="http://schemas.openxmlformats.org/officeDocument/2006/relationships/hyperlink" Target="https://sports.yahoo.com/nfl/players/33582/news" TargetMode="External"/><Relationship Id="rId57" Type="http://schemas.openxmlformats.org/officeDocument/2006/relationships/hyperlink" Target="https://sports.yahoo.com/nfl/players/32736/news" TargetMode="External"/><Relationship Id="rId262" Type="http://schemas.openxmlformats.org/officeDocument/2006/relationships/hyperlink" Target="https://sports.yahoo.com/nfl/players/30362/news" TargetMode="External"/><Relationship Id="rId283" Type="http://schemas.openxmlformats.org/officeDocument/2006/relationships/hyperlink" Target="https://sports.yahoo.com/nfl/players/28638/news" TargetMode="External"/><Relationship Id="rId78" Type="http://schemas.openxmlformats.org/officeDocument/2006/relationships/hyperlink" Target="https://sports.yahoo.com/nfl/players/32843/news" TargetMode="External"/><Relationship Id="rId99" Type="http://schemas.openxmlformats.org/officeDocument/2006/relationships/hyperlink" Target="https://sports.yahoo.com/nfl/players/31268/news" TargetMode="External"/><Relationship Id="rId101" Type="http://schemas.openxmlformats.org/officeDocument/2006/relationships/hyperlink" Target="https://sports.yahoo.com/nfl/players/28457/news" TargetMode="External"/><Relationship Id="rId122" Type="http://schemas.openxmlformats.org/officeDocument/2006/relationships/hyperlink" Target="https://sports.yahoo.com/nfl/players/34054/news" TargetMode="External"/><Relationship Id="rId143" Type="http://schemas.openxmlformats.org/officeDocument/2006/relationships/hyperlink" Target="https://sports.yahoo.com/nfl/players/33973/news" TargetMode="External"/><Relationship Id="rId164" Type="http://schemas.openxmlformats.org/officeDocument/2006/relationships/hyperlink" Target="https://sports.yahoo.com/nfl/players/34044/news" TargetMode="External"/><Relationship Id="rId185" Type="http://schemas.openxmlformats.org/officeDocument/2006/relationships/hyperlink" Target="https://sports.yahoo.com/nfl/players/30995/news" TargetMode="External"/><Relationship Id="rId9" Type="http://schemas.openxmlformats.org/officeDocument/2006/relationships/hyperlink" Target="https://sports.yahoo.com/nfl/players/33393/news" TargetMode="External"/><Relationship Id="rId210" Type="http://schemas.openxmlformats.org/officeDocument/2006/relationships/hyperlink" Target="https://sports.yahoo.com/nfl/players/32857/news" TargetMode="External"/><Relationship Id="rId26" Type="http://schemas.openxmlformats.org/officeDocument/2006/relationships/hyperlink" Target="https://sports.yahoo.com/nfl/players/31056/news" TargetMode="External"/><Relationship Id="rId231" Type="http://schemas.openxmlformats.org/officeDocument/2006/relationships/hyperlink" Target="https://sports.yahoo.com/nfl/players/30494/news" TargetMode="External"/><Relationship Id="rId252" Type="http://schemas.openxmlformats.org/officeDocument/2006/relationships/hyperlink" Target="https://sports.yahoo.com/nfl/players/32691/news" TargetMode="External"/><Relationship Id="rId273" Type="http://schemas.openxmlformats.org/officeDocument/2006/relationships/hyperlink" Target="https://sports.yahoo.com/nfl/players/30614/news" TargetMode="External"/><Relationship Id="rId294" Type="http://schemas.openxmlformats.org/officeDocument/2006/relationships/hyperlink" Target="https://sports.yahoo.com/nfl/players/32785/news" TargetMode="External"/><Relationship Id="rId47" Type="http://schemas.openxmlformats.org/officeDocument/2006/relationships/hyperlink" Target="https://sports.yahoo.com/nfl/players/32732/news" TargetMode="External"/><Relationship Id="rId68" Type="http://schemas.openxmlformats.org/officeDocument/2006/relationships/hyperlink" Target="https://sports.yahoo.com/nfl/players/33415/news" TargetMode="External"/><Relationship Id="rId89" Type="http://schemas.openxmlformats.org/officeDocument/2006/relationships/hyperlink" Target="https://sports.yahoo.com/nfl/players/31928/news" TargetMode="External"/><Relationship Id="rId112" Type="http://schemas.openxmlformats.org/officeDocument/2006/relationships/hyperlink" Target="https://sports.yahoo.com/nfl/players/33138/news" TargetMode="External"/><Relationship Id="rId133" Type="http://schemas.openxmlformats.org/officeDocument/2006/relationships/hyperlink" Target="https://sports.yahoo.com/nfl/players/31882/news" TargetMode="External"/><Relationship Id="rId154" Type="http://schemas.openxmlformats.org/officeDocument/2006/relationships/hyperlink" Target="https://sports.yahoo.com/nfl/players/28389/news" TargetMode="External"/><Relationship Id="rId175" Type="http://schemas.openxmlformats.org/officeDocument/2006/relationships/hyperlink" Target="https://sports.yahoo.com/nfl/players/29785/news" TargetMode="External"/><Relationship Id="rId196" Type="http://schemas.openxmlformats.org/officeDocument/2006/relationships/hyperlink" Target="https://sports.yahoo.com/nfl/players/25876/news" TargetMode="External"/><Relationship Id="rId200" Type="http://schemas.openxmlformats.org/officeDocument/2006/relationships/hyperlink" Target="https://sports.yahoo.com/nfl/players/32066/news" TargetMode="External"/><Relationship Id="rId16" Type="http://schemas.openxmlformats.org/officeDocument/2006/relationships/hyperlink" Target="https://sports.yahoo.com/nfl/players/32705/news" TargetMode="External"/><Relationship Id="rId221" Type="http://schemas.openxmlformats.org/officeDocument/2006/relationships/hyperlink" Target="https://sports.yahoo.com/nfl/players/24057/news" TargetMode="External"/><Relationship Id="rId242" Type="http://schemas.openxmlformats.org/officeDocument/2006/relationships/hyperlink" Target="https://sports.yahoo.com/nfl/players/30552/news" TargetMode="External"/><Relationship Id="rId263" Type="http://schemas.openxmlformats.org/officeDocument/2006/relationships/hyperlink" Target="https://sports.yahoo.com/nfl/players/28465/news" TargetMode="External"/><Relationship Id="rId284" Type="http://schemas.openxmlformats.org/officeDocument/2006/relationships/hyperlink" Target="https://sports.yahoo.com/nfl/players/28414/news" TargetMode="External"/><Relationship Id="rId37" Type="http://schemas.openxmlformats.org/officeDocument/2006/relationships/hyperlink" Target="https://sports.yahoo.com/nfl/players/33392/news" TargetMode="External"/><Relationship Id="rId58" Type="http://schemas.openxmlformats.org/officeDocument/2006/relationships/hyperlink" Target="https://sports.yahoo.com/nfl/players/33500/news" TargetMode="External"/><Relationship Id="rId79" Type="http://schemas.openxmlformats.org/officeDocument/2006/relationships/hyperlink" Target="https://sports.yahoo.com/nfl/players/31960/news" TargetMode="External"/><Relationship Id="rId102" Type="http://schemas.openxmlformats.org/officeDocument/2006/relationships/hyperlink" Target="https://sports.yahoo.com/nfl/players/30197/news" TargetMode="External"/><Relationship Id="rId123" Type="http://schemas.openxmlformats.org/officeDocument/2006/relationships/hyperlink" Target="https://sports.yahoo.com/nfl/players/32675/news" TargetMode="External"/><Relationship Id="rId144" Type="http://schemas.openxmlformats.org/officeDocument/2006/relationships/hyperlink" Target="https://sports.yahoo.com/nfl/players/33477/news" TargetMode="External"/><Relationship Id="rId90" Type="http://schemas.openxmlformats.org/officeDocument/2006/relationships/hyperlink" Target="https://sports.yahoo.com/nfl/players/33391/news" TargetMode="External"/><Relationship Id="rId165" Type="http://schemas.openxmlformats.org/officeDocument/2006/relationships/hyperlink" Target="https://sports.yahoo.com/nfl/players/24793/news" TargetMode="External"/><Relationship Id="rId186" Type="http://schemas.openxmlformats.org/officeDocument/2006/relationships/hyperlink" Target="https://sports.yahoo.com/nfl/players/31888/news" TargetMode="External"/><Relationship Id="rId211" Type="http://schemas.openxmlformats.org/officeDocument/2006/relationships/hyperlink" Target="https://sports.yahoo.com/nfl/players/31051/news" TargetMode="External"/><Relationship Id="rId232" Type="http://schemas.openxmlformats.org/officeDocument/2006/relationships/hyperlink" Target="https://sports.yahoo.com/nfl/players/28408/news" TargetMode="External"/><Relationship Id="rId253" Type="http://schemas.openxmlformats.org/officeDocument/2006/relationships/hyperlink" Target="https://sports.yahoo.com/nfl/players/33470/news" TargetMode="External"/><Relationship Id="rId274" Type="http://schemas.openxmlformats.org/officeDocument/2006/relationships/hyperlink" Target="https://sports.yahoo.com/nfl/players/25802/news" TargetMode="External"/><Relationship Id="rId295" Type="http://schemas.openxmlformats.org/officeDocument/2006/relationships/hyperlink" Target="https://sports.yahoo.com/nfl/players/32870/news" TargetMode="External"/><Relationship Id="rId27" Type="http://schemas.openxmlformats.org/officeDocument/2006/relationships/hyperlink" Target="https://sports.yahoo.com/nfl/players/31868/news" TargetMode="External"/><Relationship Id="rId48" Type="http://schemas.openxmlformats.org/officeDocument/2006/relationships/hyperlink" Target="https://sports.yahoo.com/nfl/players/31002/news" TargetMode="External"/><Relationship Id="rId69" Type="http://schemas.openxmlformats.org/officeDocument/2006/relationships/hyperlink" Target="https://sports.yahoo.com/nfl/players/31104/news" TargetMode="External"/><Relationship Id="rId113" Type="http://schemas.openxmlformats.org/officeDocument/2006/relationships/hyperlink" Target="https://sports.yahoo.com/nfl/players/32788/news" TargetMode="External"/><Relationship Id="rId134" Type="http://schemas.openxmlformats.org/officeDocument/2006/relationships/hyperlink" Target="https://sports.yahoo.com/nfl/players/29344/news" TargetMode="External"/><Relationship Id="rId80" Type="http://schemas.openxmlformats.org/officeDocument/2006/relationships/hyperlink" Target="https://sports.yahoo.com/nfl/players/31857/news" TargetMode="External"/><Relationship Id="rId155" Type="http://schemas.openxmlformats.org/officeDocument/2006/relationships/hyperlink" Target="https://sports.yahoo.com/nfl/players/30209/news" TargetMode="External"/><Relationship Id="rId176" Type="http://schemas.openxmlformats.org/officeDocument/2006/relationships/hyperlink" Target="https://sports.yahoo.com/nfl/players/29236/news" TargetMode="External"/><Relationship Id="rId197" Type="http://schemas.openxmlformats.org/officeDocument/2006/relationships/hyperlink" Target="https://sports.yahoo.com/nfl/players/30971/news" TargetMode="External"/><Relationship Id="rId201" Type="http://schemas.openxmlformats.org/officeDocument/2006/relationships/hyperlink" Target="https://sports.yahoo.com/nfl/players/30125/news" TargetMode="External"/><Relationship Id="rId222" Type="http://schemas.openxmlformats.org/officeDocument/2006/relationships/hyperlink" Target="https://sports.yahoo.com/nfl/players/28493/news" TargetMode="External"/><Relationship Id="rId243" Type="http://schemas.openxmlformats.org/officeDocument/2006/relationships/hyperlink" Target="https://sports.yahoo.com/nfl/players/30213/news" TargetMode="External"/><Relationship Id="rId264" Type="http://schemas.openxmlformats.org/officeDocument/2006/relationships/hyperlink" Target="https://sports.yahoo.com/nfl/players/9353/news" TargetMode="External"/><Relationship Id="rId285" Type="http://schemas.openxmlformats.org/officeDocument/2006/relationships/hyperlink" Target="https://sports.yahoo.com/nfl/players/32600/news" TargetMode="External"/><Relationship Id="rId17" Type="http://schemas.openxmlformats.org/officeDocument/2006/relationships/hyperlink" Target="https://sports.yahoo.com/nfl/players/27535/news" TargetMode="External"/><Relationship Id="rId38" Type="http://schemas.openxmlformats.org/officeDocument/2006/relationships/hyperlink" Target="https://sports.yahoo.com/nfl/players/30120/news" TargetMode="External"/><Relationship Id="rId59" Type="http://schemas.openxmlformats.org/officeDocument/2006/relationships/hyperlink" Target="https://sports.yahoo.com/nfl/players/31896/news" TargetMode="External"/><Relationship Id="rId103" Type="http://schemas.openxmlformats.org/officeDocument/2006/relationships/hyperlink" Target="https://sports.yahoo.com/nfl/players/34019/news" TargetMode="External"/><Relationship Id="rId124" Type="http://schemas.openxmlformats.org/officeDocument/2006/relationships/hyperlink" Target="https://sports.yahoo.com/nfl/players/33389/news" TargetMode="External"/><Relationship Id="rId70" Type="http://schemas.openxmlformats.org/officeDocument/2006/relationships/hyperlink" Target="https://sports.yahoo.com/nfl/players/30997/news" TargetMode="External"/><Relationship Id="rId91" Type="http://schemas.openxmlformats.org/officeDocument/2006/relationships/hyperlink" Target="https://sports.yahoo.com/nfl/players/30199/news" TargetMode="External"/><Relationship Id="rId145" Type="http://schemas.openxmlformats.org/officeDocument/2006/relationships/hyperlink" Target="https://sports.yahoo.com/nfl/players/34207/news" TargetMode="External"/><Relationship Id="rId166" Type="http://schemas.openxmlformats.org/officeDocument/2006/relationships/hyperlink" Target="https://sports.yahoo.com/nfl/players/33403/news" TargetMode="External"/><Relationship Id="rId187" Type="http://schemas.openxmlformats.org/officeDocument/2006/relationships/hyperlink" Target="https://sports.yahoo.com/nfl/players/33998/news" TargetMode="External"/><Relationship Id="rId1" Type="http://schemas.openxmlformats.org/officeDocument/2006/relationships/hyperlink" Target="http://www.fantasycube.com/" TargetMode="External"/><Relationship Id="rId212" Type="http://schemas.openxmlformats.org/officeDocument/2006/relationships/hyperlink" Target="https://sports.yahoo.com/nfl/players/24791/news" TargetMode="External"/><Relationship Id="rId233" Type="http://schemas.openxmlformats.org/officeDocument/2006/relationships/hyperlink" Target="https://sports.yahoo.com/nfl/players/34008/news" TargetMode="External"/><Relationship Id="rId254" Type="http://schemas.openxmlformats.org/officeDocument/2006/relationships/hyperlink" Target="https://sports.yahoo.com/nfl/players/8795/news" TargetMode="External"/><Relationship Id="rId28" Type="http://schemas.openxmlformats.org/officeDocument/2006/relationships/hyperlink" Target="https://sports.yahoo.com/nfl/players/32703/news" TargetMode="External"/><Relationship Id="rId49" Type="http://schemas.openxmlformats.org/officeDocument/2006/relationships/hyperlink" Target="https://sports.yahoo.com/nfl/players/31010/news" TargetMode="External"/><Relationship Id="rId114" Type="http://schemas.openxmlformats.org/officeDocument/2006/relationships/hyperlink" Target="https://sports.yahoo.com/nfl/players/33495/news" TargetMode="External"/><Relationship Id="rId275" Type="http://schemas.openxmlformats.org/officeDocument/2006/relationships/hyperlink" Target="https://sports.yahoo.com/nfl/players/26804/news" TargetMode="External"/><Relationship Id="rId296" Type="http://schemas.openxmlformats.org/officeDocument/2006/relationships/hyperlink" Target="https://sports.yahoo.com/nfl/players/28473/news" TargetMode="External"/><Relationship Id="rId300" Type="http://schemas.openxmlformats.org/officeDocument/2006/relationships/hyperlink" Target="https://sports.yahoo.com/nfl/players/26389/news" TargetMode="External"/><Relationship Id="rId60" Type="http://schemas.openxmlformats.org/officeDocument/2006/relationships/hyperlink" Target="https://sports.yahoo.com/nfl/players/32702/news" TargetMode="External"/><Relationship Id="rId81" Type="http://schemas.openxmlformats.org/officeDocument/2006/relationships/hyperlink" Target="https://sports.yahoo.com/nfl/players/33508/news" TargetMode="External"/><Relationship Id="rId135" Type="http://schemas.openxmlformats.org/officeDocument/2006/relationships/hyperlink" Target="https://sports.yahoo.com/nfl/players/28402/news" TargetMode="External"/><Relationship Id="rId156" Type="http://schemas.openxmlformats.org/officeDocument/2006/relationships/hyperlink" Target="https://sports.yahoo.com/nfl/players/33437/news" TargetMode="External"/><Relationship Id="rId177" Type="http://schemas.openxmlformats.org/officeDocument/2006/relationships/hyperlink" Target="https://sports.yahoo.com/nfl/players/32846/news" TargetMode="External"/><Relationship Id="rId198" Type="http://schemas.openxmlformats.org/officeDocument/2006/relationships/hyperlink" Target="https://sports.yahoo.com/nfl/players/34049/news" TargetMode="External"/><Relationship Id="rId202" Type="http://schemas.openxmlformats.org/officeDocument/2006/relationships/hyperlink" Target="https://sports.yahoo.com/nfl/players/30153/news" TargetMode="External"/><Relationship Id="rId223" Type="http://schemas.openxmlformats.org/officeDocument/2006/relationships/hyperlink" Target="https://sports.yahoo.com/nfl/players/32712/news" TargetMode="External"/><Relationship Id="rId244" Type="http://schemas.openxmlformats.org/officeDocument/2006/relationships/hyperlink" Target="https://sports.yahoo.com/nfl/players/33471/news" TargetMode="External"/><Relationship Id="rId18" Type="http://schemas.openxmlformats.org/officeDocument/2006/relationships/hyperlink" Target="https://sports.yahoo.com/nfl/players/26686/news" TargetMode="External"/><Relationship Id="rId39" Type="http://schemas.openxmlformats.org/officeDocument/2006/relationships/hyperlink" Target="https://sports.yahoo.com/nfl/players/32722/news" TargetMode="External"/><Relationship Id="rId265" Type="http://schemas.openxmlformats.org/officeDocument/2006/relationships/hyperlink" Target="https://sports.yahoo.com/nfl/players/26060/news" TargetMode="External"/><Relationship Id="rId286" Type="http://schemas.openxmlformats.org/officeDocument/2006/relationships/hyperlink" Target="https://sports.yahoo.com/nfl/players/28531/news" TargetMode="External"/><Relationship Id="rId50" Type="http://schemas.openxmlformats.org/officeDocument/2006/relationships/hyperlink" Target="https://sports.yahoo.com/nfl/players/32676/news" TargetMode="External"/><Relationship Id="rId104" Type="http://schemas.openxmlformats.org/officeDocument/2006/relationships/hyperlink" Target="https://sports.yahoo.com/nfl/players/31074/news" TargetMode="External"/><Relationship Id="rId125" Type="http://schemas.openxmlformats.org/officeDocument/2006/relationships/hyperlink" Target="https://sports.yahoo.com/nfl/players/32719/news" TargetMode="External"/><Relationship Id="rId146" Type="http://schemas.openxmlformats.org/officeDocument/2006/relationships/hyperlink" Target="https://sports.yahoo.com/nfl/players/29315/news" TargetMode="External"/><Relationship Id="rId167" Type="http://schemas.openxmlformats.org/officeDocument/2006/relationships/hyperlink" Target="https://sports.yahoo.com/nfl/players/30256/news" TargetMode="External"/><Relationship Id="rId188" Type="http://schemas.openxmlformats.org/officeDocument/2006/relationships/hyperlink" Target="https://sports.yahoo.com/nfl/players/32727/news" TargetMode="External"/><Relationship Id="rId71" Type="http://schemas.openxmlformats.org/officeDocument/2006/relationships/hyperlink" Target="https://sports.yahoo.com/nfl/players/32671/news" TargetMode="External"/><Relationship Id="rId92" Type="http://schemas.openxmlformats.org/officeDocument/2006/relationships/hyperlink" Target="https://sports.yahoo.com/nfl/players/26652/news" TargetMode="External"/><Relationship Id="rId213" Type="http://schemas.openxmlformats.org/officeDocument/2006/relationships/hyperlink" Target="https://sports.yahoo.com/nfl/players/29255/news" TargetMode="External"/><Relationship Id="rId234" Type="http://schemas.openxmlformats.org/officeDocument/2006/relationships/hyperlink" Target="https://sports.yahoo.com/nfl/players/31061/news" TargetMode="External"/><Relationship Id="rId2" Type="http://schemas.openxmlformats.org/officeDocument/2006/relationships/hyperlink" Target="https://sports.yahoo.com/nfl/players/32711/news" TargetMode="External"/><Relationship Id="rId29" Type="http://schemas.openxmlformats.org/officeDocument/2006/relationships/hyperlink" Target="https://sports.yahoo.com/nfl/players/29238/news" TargetMode="External"/><Relationship Id="rId255" Type="http://schemas.openxmlformats.org/officeDocument/2006/relationships/hyperlink" Target="https://sports.yahoo.com/nfl/players/33975/news" TargetMode="External"/><Relationship Id="rId276" Type="http://schemas.openxmlformats.org/officeDocument/2006/relationships/hyperlink" Target="https://sports.yahoo.com/nfl/players/29370/news" TargetMode="External"/><Relationship Id="rId297" Type="http://schemas.openxmlformats.org/officeDocument/2006/relationships/hyperlink" Target="https://sports.yahoo.com/nfl/players/30278/news" TargetMode="External"/><Relationship Id="rId40" Type="http://schemas.openxmlformats.org/officeDocument/2006/relationships/hyperlink" Target="https://sports.yahoo.com/nfl/players/33413/news" TargetMode="External"/><Relationship Id="rId115" Type="http://schemas.openxmlformats.org/officeDocument/2006/relationships/hyperlink" Target="https://sports.yahoo.com/nfl/players/33443/news" TargetMode="External"/><Relationship Id="rId136" Type="http://schemas.openxmlformats.org/officeDocument/2006/relationships/hyperlink" Target="https://sports.yahoo.com/nfl/players/31012/news" TargetMode="External"/><Relationship Id="rId157" Type="http://schemas.openxmlformats.org/officeDocument/2006/relationships/hyperlink" Target="https://sports.yahoo.com/nfl/players/30285/news" TargetMode="External"/><Relationship Id="rId178" Type="http://schemas.openxmlformats.org/officeDocument/2006/relationships/hyperlink" Target="https://sports.yahoo.com/nfl/players/32892/news" TargetMode="External"/><Relationship Id="rId301" Type="http://schemas.openxmlformats.org/officeDocument/2006/relationships/hyperlink" Target="https://sports.yahoo.com/nfl/players/29257/news" TargetMode="External"/><Relationship Id="rId61" Type="http://schemas.openxmlformats.org/officeDocument/2006/relationships/hyperlink" Target="https://sports.yahoo.com/nfl/players/31107/news" TargetMode="External"/><Relationship Id="rId82" Type="http://schemas.openxmlformats.org/officeDocument/2006/relationships/hyperlink" Target="https://sports.yahoo.com/nfl/players/28403/news" TargetMode="External"/><Relationship Id="rId199" Type="http://schemas.openxmlformats.org/officeDocument/2006/relationships/hyperlink" Target="https://sports.yahoo.com/nfl/players/33476/news" TargetMode="External"/><Relationship Id="rId203" Type="http://schemas.openxmlformats.org/officeDocument/2006/relationships/hyperlink" Target="https://sports.yahoo.com/nfl/players/33465/news" TargetMode="External"/><Relationship Id="rId19" Type="http://schemas.openxmlformats.org/officeDocument/2006/relationships/hyperlink" Target="https://sports.yahoo.com/nfl/players/30972/news" TargetMode="External"/><Relationship Id="rId224" Type="http://schemas.openxmlformats.org/officeDocument/2006/relationships/hyperlink" Target="https://sports.yahoo.com/nfl/players/31180/news" TargetMode="External"/><Relationship Id="rId245" Type="http://schemas.openxmlformats.org/officeDocument/2006/relationships/hyperlink" Target="https://sports.yahoo.com/nfl/players/30891/news" TargetMode="External"/><Relationship Id="rId266" Type="http://schemas.openxmlformats.org/officeDocument/2006/relationships/hyperlink" Target="https://sports.yahoo.com/nfl/players/31178/news" TargetMode="External"/><Relationship Id="rId287" Type="http://schemas.openxmlformats.org/officeDocument/2006/relationships/hyperlink" Target="https://sports.yahoo.com/nfl/players/32018/news" TargetMode="External"/><Relationship Id="rId30" Type="http://schemas.openxmlformats.org/officeDocument/2006/relationships/hyperlink" Target="https://sports.yahoo.com/nfl/players/30994/news" TargetMode="External"/><Relationship Id="rId105" Type="http://schemas.openxmlformats.org/officeDocument/2006/relationships/hyperlink" Target="https://sports.yahoo.com/nfl/players/25812/news" TargetMode="External"/><Relationship Id="rId126" Type="http://schemas.openxmlformats.org/officeDocument/2006/relationships/hyperlink" Target="https://sports.yahoo.com/nfl/players/29288/news" TargetMode="External"/><Relationship Id="rId147" Type="http://schemas.openxmlformats.org/officeDocument/2006/relationships/hyperlink" Target="https://sports.yahoo.com/nfl/players/34107/news" TargetMode="External"/><Relationship Id="rId168" Type="http://schemas.openxmlformats.org/officeDocument/2006/relationships/hyperlink" Target="https://sports.yahoo.com/nfl/players/30202/news" TargetMode="External"/><Relationship Id="rId51" Type="http://schemas.openxmlformats.org/officeDocument/2006/relationships/hyperlink" Target="https://sports.yahoo.com/nfl/players/31919/news" TargetMode="External"/><Relationship Id="rId72" Type="http://schemas.openxmlformats.org/officeDocument/2006/relationships/hyperlink" Target="https://sports.yahoo.com/nfl/players/31833/news" TargetMode="External"/><Relationship Id="rId93" Type="http://schemas.openxmlformats.org/officeDocument/2006/relationships/hyperlink" Target="https://sports.yahoo.com/nfl/players/29369/news" TargetMode="External"/><Relationship Id="rId189" Type="http://schemas.openxmlformats.org/officeDocument/2006/relationships/hyperlink" Target="https://sports.yahoo.com/nfl/players/31171/news" TargetMode="External"/><Relationship Id="rId3" Type="http://schemas.openxmlformats.org/officeDocument/2006/relationships/hyperlink" Target="https://sports.yahoo.com/nfl/players/30121/news" TargetMode="External"/><Relationship Id="rId214" Type="http://schemas.openxmlformats.org/officeDocument/2006/relationships/hyperlink" Target="https://sports.yahoo.com/nfl/players/33989/news" TargetMode="External"/><Relationship Id="rId235" Type="http://schemas.openxmlformats.org/officeDocument/2006/relationships/hyperlink" Target="https://sports.yahoo.com/nfl/players/31969/news" TargetMode="External"/><Relationship Id="rId256" Type="http://schemas.openxmlformats.org/officeDocument/2006/relationships/hyperlink" Target="https://sports.yahoo.com/nfl/players/34030/news" TargetMode="External"/><Relationship Id="rId277" Type="http://schemas.openxmlformats.org/officeDocument/2006/relationships/hyperlink" Target="https://sports.yahoo.com/nfl/players/32398/news" TargetMode="External"/><Relationship Id="rId298" Type="http://schemas.openxmlformats.org/officeDocument/2006/relationships/hyperlink" Target="https://sports.yahoo.com/nfl/players/30132/news" TargetMode="External"/><Relationship Id="rId116" Type="http://schemas.openxmlformats.org/officeDocument/2006/relationships/hyperlink" Target="https://sports.yahoo.com/nfl/players/31934/news" TargetMode="External"/><Relationship Id="rId137" Type="http://schemas.openxmlformats.org/officeDocument/2006/relationships/hyperlink" Target="https://sports.yahoo.com/nfl/players/29650/news" TargetMode="External"/><Relationship Id="rId158" Type="http://schemas.openxmlformats.org/officeDocument/2006/relationships/hyperlink" Target="https://sports.yahoo.com/nfl/players/34009/news" TargetMode="External"/><Relationship Id="rId302" Type="http://schemas.openxmlformats.org/officeDocument/2006/relationships/hyperlink" Target="https://sports.yahoo.com/nfl/players/32762/news" TargetMode="External"/><Relationship Id="rId20" Type="http://schemas.openxmlformats.org/officeDocument/2006/relationships/hyperlink" Target="https://sports.yahoo.com/nfl/players/30117/news" TargetMode="External"/><Relationship Id="rId41" Type="http://schemas.openxmlformats.org/officeDocument/2006/relationships/hyperlink" Target="https://sports.yahoo.com/nfl/players/27589/news" TargetMode="External"/><Relationship Id="rId62" Type="http://schemas.openxmlformats.org/officeDocument/2006/relationships/hyperlink" Target="https://sports.yahoo.com/nfl/players/32685/news" TargetMode="External"/><Relationship Id="rId83" Type="http://schemas.openxmlformats.org/officeDocument/2006/relationships/hyperlink" Target="https://sports.yahoo.com/nfl/players/34063/news" TargetMode="External"/><Relationship Id="rId179" Type="http://schemas.openxmlformats.org/officeDocument/2006/relationships/hyperlink" Target="https://sports.yahoo.com/nfl/players/24815/news" TargetMode="External"/><Relationship Id="rId190" Type="http://schemas.openxmlformats.org/officeDocument/2006/relationships/hyperlink" Target="https://sports.yahoo.com/nfl/players/31008/news" TargetMode="External"/><Relationship Id="rId204" Type="http://schemas.openxmlformats.org/officeDocument/2006/relationships/hyperlink" Target="https://sports.yahoo.com/nfl/players/33390/news" TargetMode="External"/><Relationship Id="rId225" Type="http://schemas.openxmlformats.org/officeDocument/2006/relationships/hyperlink" Target="https://sports.yahoo.com/nfl/players/33109/news" TargetMode="External"/><Relationship Id="rId246" Type="http://schemas.openxmlformats.org/officeDocument/2006/relationships/hyperlink" Target="https://sports.yahoo.com/nfl/players/30230/news" TargetMode="External"/><Relationship Id="rId267" Type="http://schemas.openxmlformats.org/officeDocument/2006/relationships/hyperlink" Target="https://sports.yahoo.com/nfl/players/28443/news" TargetMode="External"/><Relationship Id="rId288" Type="http://schemas.openxmlformats.org/officeDocument/2006/relationships/hyperlink" Target="https://sports.yahoo.com/nfl/players/29631/news" TargetMode="External"/><Relationship Id="rId106" Type="http://schemas.openxmlformats.org/officeDocument/2006/relationships/hyperlink" Target="https://sports.yahoo.com/nfl/players/7200/news" TargetMode="External"/><Relationship Id="rId127" Type="http://schemas.openxmlformats.org/officeDocument/2006/relationships/hyperlink" Target="https://sports.yahoo.com/nfl/players/33538/news" TargetMode="External"/><Relationship Id="rId10" Type="http://schemas.openxmlformats.org/officeDocument/2006/relationships/hyperlink" Target="https://sports.yahoo.com/nfl/players/28534/news" TargetMode="External"/><Relationship Id="rId31" Type="http://schemas.openxmlformats.org/officeDocument/2006/relationships/hyperlink" Target="https://sports.yahoo.com/nfl/players/26699/news" TargetMode="External"/><Relationship Id="rId52" Type="http://schemas.openxmlformats.org/officeDocument/2006/relationships/hyperlink" Target="https://sports.yahoo.com/nfl/players/28592/news" TargetMode="External"/><Relationship Id="rId73" Type="http://schemas.openxmlformats.org/officeDocument/2006/relationships/hyperlink" Target="https://sports.yahoo.com/nfl/players/33422/news" TargetMode="External"/><Relationship Id="rId94" Type="http://schemas.openxmlformats.org/officeDocument/2006/relationships/hyperlink" Target="https://sports.yahoo.com/nfl/players/9265/news" TargetMode="External"/><Relationship Id="rId148" Type="http://schemas.openxmlformats.org/officeDocument/2006/relationships/hyperlink" Target="https://sports.yahoo.com/nfl/players/30136/news" TargetMode="External"/><Relationship Id="rId169" Type="http://schemas.openxmlformats.org/officeDocument/2006/relationships/hyperlink" Target="https://sports.yahoo.com/nfl/players/30112/news" TargetMode="External"/><Relationship Id="rId4" Type="http://schemas.openxmlformats.org/officeDocument/2006/relationships/hyperlink" Target="https://sports.yahoo.com/nfl/players/32692/news" TargetMode="External"/><Relationship Id="rId180" Type="http://schemas.openxmlformats.org/officeDocument/2006/relationships/hyperlink" Target="https://sports.yahoo.com/nfl/players/30551/news" TargetMode="External"/><Relationship Id="rId215" Type="http://schemas.openxmlformats.org/officeDocument/2006/relationships/hyperlink" Target="https://sports.yahoo.com/nfl/players/27532/news" TargetMode="External"/><Relationship Id="rId236" Type="http://schemas.openxmlformats.org/officeDocument/2006/relationships/hyperlink" Target="https://sports.yahoo.com/nfl/players/32775/news" TargetMode="External"/><Relationship Id="rId257" Type="http://schemas.openxmlformats.org/officeDocument/2006/relationships/hyperlink" Target="https://sports.yahoo.com/nfl/players/30973/news" TargetMode="External"/><Relationship Id="rId278" Type="http://schemas.openxmlformats.org/officeDocument/2006/relationships/hyperlink" Target="https://sports.yahoo.com/nfl/players/32756/news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s://sports.yahoo.com/nfl/players/31908/news" TargetMode="External"/><Relationship Id="rId84" Type="http://schemas.openxmlformats.org/officeDocument/2006/relationships/hyperlink" Target="https://sports.yahoo.com/nfl/players/31981/news" TargetMode="External"/><Relationship Id="rId138" Type="http://schemas.openxmlformats.org/officeDocument/2006/relationships/hyperlink" Target="https://sports.yahoo.com/nfl/players/31144/news" TargetMode="External"/><Relationship Id="rId191" Type="http://schemas.openxmlformats.org/officeDocument/2006/relationships/hyperlink" Target="https://sports.yahoo.com/nfl/players/31424/news" TargetMode="External"/><Relationship Id="rId205" Type="http://schemas.openxmlformats.org/officeDocument/2006/relationships/hyperlink" Target="https://sports.yahoo.com/nfl/players/26813/news" TargetMode="External"/><Relationship Id="rId247" Type="http://schemas.openxmlformats.org/officeDocument/2006/relationships/hyperlink" Target="https://sports.yahoo.com/nfl/players/31874/news" TargetMode="External"/><Relationship Id="rId107" Type="http://schemas.openxmlformats.org/officeDocument/2006/relationships/hyperlink" Target="https://sports.yahoo.com/nfl/players/27564/news" TargetMode="External"/><Relationship Id="rId289" Type="http://schemas.openxmlformats.org/officeDocument/2006/relationships/hyperlink" Target="https://sports.yahoo.com/nfl/players/30571/news" TargetMode="External"/><Relationship Id="rId11" Type="http://schemas.openxmlformats.org/officeDocument/2006/relationships/hyperlink" Target="https://sports.yahoo.com/nfl/players/33412/news" TargetMode="External"/><Relationship Id="rId53" Type="http://schemas.openxmlformats.org/officeDocument/2006/relationships/hyperlink" Target="https://sports.yahoo.com/nfl/players/30123/news" TargetMode="External"/><Relationship Id="rId149" Type="http://schemas.openxmlformats.org/officeDocument/2006/relationships/hyperlink" Target="https://sports.yahoo.com/nfl/players/29235/news" TargetMode="External"/><Relationship Id="rId95" Type="http://schemas.openxmlformats.org/officeDocument/2006/relationships/hyperlink" Target="https://sports.yahoo.com/nfl/players/33398/news" TargetMode="External"/><Relationship Id="rId160" Type="http://schemas.openxmlformats.org/officeDocument/2006/relationships/hyperlink" Target="https://sports.yahoo.com/nfl/players/30777/news" TargetMode="External"/><Relationship Id="rId216" Type="http://schemas.openxmlformats.org/officeDocument/2006/relationships/hyperlink" Target="https://sports.yahoo.com/nfl/players/33535/news" TargetMode="External"/><Relationship Id="rId258" Type="http://schemas.openxmlformats.org/officeDocument/2006/relationships/hyperlink" Target="https://sports.yahoo.com/nfl/players/27560/news" TargetMode="External"/><Relationship Id="rId22" Type="http://schemas.openxmlformats.org/officeDocument/2006/relationships/hyperlink" Target="https://sports.yahoo.com/nfl/players/30180/news" TargetMode="External"/><Relationship Id="rId64" Type="http://schemas.openxmlformats.org/officeDocument/2006/relationships/hyperlink" Target="https://sports.yahoo.com/nfl/players/32798/news" TargetMode="External"/><Relationship Id="rId118" Type="http://schemas.openxmlformats.org/officeDocument/2006/relationships/hyperlink" Target="https://sports.yahoo.com/nfl/players/26650/news" TargetMode="External"/><Relationship Id="rId171" Type="http://schemas.openxmlformats.org/officeDocument/2006/relationships/hyperlink" Target="https://sports.yahoo.com/nfl/players/31852/news" TargetMode="External"/><Relationship Id="rId227" Type="http://schemas.openxmlformats.org/officeDocument/2006/relationships/hyperlink" Target="https://sports.yahoo.com/nfl/players/24851/news" TargetMode="External"/><Relationship Id="rId269" Type="http://schemas.openxmlformats.org/officeDocument/2006/relationships/hyperlink" Target="https://sports.yahoo.com/nfl/players/31127/news" TargetMode="External"/><Relationship Id="rId33" Type="http://schemas.openxmlformats.org/officeDocument/2006/relationships/hyperlink" Target="https://sports.yahoo.com/nfl/players/30977/news" TargetMode="External"/><Relationship Id="rId129" Type="http://schemas.openxmlformats.org/officeDocument/2006/relationships/hyperlink" Target="https://sports.yahoo.com/nfl/players/30142/news" TargetMode="External"/><Relationship Id="rId280" Type="http://schemas.openxmlformats.org/officeDocument/2006/relationships/hyperlink" Target="https://sports.yahoo.com/nfl/players/28561/news" TargetMode="External"/><Relationship Id="rId75" Type="http://schemas.openxmlformats.org/officeDocument/2006/relationships/hyperlink" Target="https://sports.yahoo.com/nfl/players/29281/news" TargetMode="External"/><Relationship Id="rId140" Type="http://schemas.openxmlformats.org/officeDocument/2006/relationships/hyperlink" Target="https://sports.yahoo.com/nfl/players/32231/news" TargetMode="External"/><Relationship Id="rId182" Type="http://schemas.openxmlformats.org/officeDocument/2006/relationships/hyperlink" Target="https://sports.yahoo.com/nfl/players/33971/news" TargetMode="External"/><Relationship Id="rId6" Type="http://schemas.openxmlformats.org/officeDocument/2006/relationships/hyperlink" Target="https://sports.yahoo.com/nfl/players/30423/news" TargetMode="External"/><Relationship Id="rId238" Type="http://schemas.openxmlformats.org/officeDocument/2006/relationships/hyperlink" Target="https://sports.yahoo.com/nfl/players/28545/new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fl/players/25876/news" TargetMode="External"/><Relationship Id="rId299" Type="http://schemas.openxmlformats.org/officeDocument/2006/relationships/hyperlink" Target="https://sports.yahoo.com/nfl/players/30995/news" TargetMode="External"/><Relationship Id="rId21" Type="http://schemas.openxmlformats.org/officeDocument/2006/relationships/hyperlink" Target="https://sports.yahoo.com/nfl/players/27590/news" TargetMode="External"/><Relationship Id="rId63" Type="http://schemas.openxmlformats.org/officeDocument/2006/relationships/hyperlink" Target="https://sports.yahoo.com/nfl/players/32993/news" TargetMode="External"/><Relationship Id="rId159" Type="http://schemas.openxmlformats.org/officeDocument/2006/relationships/hyperlink" Target="https://sports.yahoo.com/nfl/players/33391/news" TargetMode="External"/><Relationship Id="rId324" Type="http://schemas.openxmlformats.org/officeDocument/2006/relationships/hyperlink" Target="https://sports.yahoo.com/nfl/players/31090/news" TargetMode="External"/><Relationship Id="rId366" Type="http://schemas.openxmlformats.org/officeDocument/2006/relationships/hyperlink" Target="https://sports.yahoo.com/nfl/players/33473/news" TargetMode="External"/><Relationship Id="rId170" Type="http://schemas.openxmlformats.org/officeDocument/2006/relationships/hyperlink" Target="https://sports.yahoo.com/nfl/players/31074/news" TargetMode="External"/><Relationship Id="rId226" Type="http://schemas.openxmlformats.org/officeDocument/2006/relationships/hyperlink" Target="https://sports.yahoo.com/nfl/players/31061/news" TargetMode="External"/><Relationship Id="rId268" Type="http://schemas.openxmlformats.org/officeDocument/2006/relationships/hyperlink" Target="https://sports.yahoo.com/nfl/players/28730/news" TargetMode="External"/><Relationship Id="rId32" Type="http://schemas.openxmlformats.org/officeDocument/2006/relationships/hyperlink" Target="https://sports.yahoo.com/nfl/players/30182/news" TargetMode="External"/><Relationship Id="rId74" Type="http://schemas.openxmlformats.org/officeDocument/2006/relationships/hyperlink" Target="https://sports.yahoo.com/nfl/players/26699/news" TargetMode="External"/><Relationship Id="rId128" Type="http://schemas.openxmlformats.org/officeDocument/2006/relationships/hyperlink" Target="https://sports.yahoo.com/nfl/players/31885/news" TargetMode="External"/><Relationship Id="rId335" Type="http://schemas.openxmlformats.org/officeDocument/2006/relationships/hyperlink" Target="https://sports.yahoo.com/nfl/players/31031/news" TargetMode="External"/><Relationship Id="rId377" Type="http://schemas.openxmlformats.org/officeDocument/2006/relationships/printerSettings" Target="../printerSettings/printerSettings2.bin"/><Relationship Id="rId5" Type="http://schemas.openxmlformats.org/officeDocument/2006/relationships/hyperlink" Target="https://sports.yahoo.com/nfl/players/5228/news" TargetMode="External"/><Relationship Id="rId181" Type="http://schemas.openxmlformats.org/officeDocument/2006/relationships/hyperlink" Target="https://sports.yahoo.com/nfl/players/32857/news" TargetMode="External"/><Relationship Id="rId237" Type="http://schemas.openxmlformats.org/officeDocument/2006/relationships/hyperlink" Target="https://sports.yahoo.com/nfl/players/30112/news" TargetMode="External"/><Relationship Id="rId279" Type="http://schemas.openxmlformats.org/officeDocument/2006/relationships/hyperlink" Target="https://sports.yahoo.com/nfl/players/32456/news" TargetMode="External"/><Relationship Id="rId43" Type="http://schemas.openxmlformats.org/officeDocument/2006/relationships/hyperlink" Target="https://sports.yahoo.com/nfl/players/32736/news" TargetMode="External"/><Relationship Id="rId139" Type="http://schemas.openxmlformats.org/officeDocument/2006/relationships/hyperlink" Target="https://sports.yahoo.com/nfl/players/31178/news" TargetMode="External"/><Relationship Id="rId290" Type="http://schemas.openxmlformats.org/officeDocument/2006/relationships/hyperlink" Target="https://sports.yahoo.com/nfl/players/33479/news" TargetMode="External"/><Relationship Id="rId304" Type="http://schemas.openxmlformats.org/officeDocument/2006/relationships/hyperlink" Target="https://sports.yahoo.com/nfl/players/32764/news" TargetMode="External"/><Relationship Id="rId346" Type="http://schemas.openxmlformats.org/officeDocument/2006/relationships/hyperlink" Target="https://sports.yahoo.com/nfl/players/7777/news" TargetMode="External"/><Relationship Id="rId85" Type="http://schemas.openxmlformats.org/officeDocument/2006/relationships/hyperlink" Target="https://sports.yahoo.com/nfl/players/32703/news" TargetMode="External"/><Relationship Id="rId150" Type="http://schemas.openxmlformats.org/officeDocument/2006/relationships/hyperlink" Target="https://sports.yahoo.com/nfl/players/31141/news" TargetMode="External"/><Relationship Id="rId192" Type="http://schemas.openxmlformats.org/officeDocument/2006/relationships/hyperlink" Target="https://sports.yahoo.com/nfl/players/30157/news" TargetMode="External"/><Relationship Id="rId206" Type="http://schemas.openxmlformats.org/officeDocument/2006/relationships/hyperlink" Target="https://sports.yahoo.com/nfl/players/31457/news" TargetMode="External"/><Relationship Id="rId248" Type="http://schemas.openxmlformats.org/officeDocument/2006/relationships/hyperlink" Target="https://sports.yahoo.com/nfl/players/30231/news" TargetMode="External"/><Relationship Id="rId12" Type="http://schemas.openxmlformats.org/officeDocument/2006/relationships/hyperlink" Target="https://sports.yahoo.com/nfl/players/32723/news" TargetMode="External"/><Relationship Id="rId108" Type="http://schemas.openxmlformats.org/officeDocument/2006/relationships/hyperlink" Target="https://sports.yahoo.com/nfl/players/32695/news" TargetMode="External"/><Relationship Id="rId315" Type="http://schemas.openxmlformats.org/officeDocument/2006/relationships/hyperlink" Target="https://sports.yahoo.com/nfl/players/30111/news" TargetMode="External"/><Relationship Id="rId357" Type="http://schemas.openxmlformats.org/officeDocument/2006/relationships/hyperlink" Target="https://sports.yahoo.com/nfl/players/31068/news" TargetMode="External"/><Relationship Id="rId54" Type="http://schemas.openxmlformats.org/officeDocument/2006/relationships/hyperlink" Target="https://sports.yahoo.com/nfl/players/29279/news" TargetMode="External"/><Relationship Id="rId96" Type="http://schemas.openxmlformats.org/officeDocument/2006/relationships/hyperlink" Target="https://sports.yahoo.com/nfl/players/31017/news" TargetMode="External"/><Relationship Id="rId161" Type="http://schemas.openxmlformats.org/officeDocument/2006/relationships/hyperlink" Target="https://sports.yahoo.com/nfl/players/29631/news" TargetMode="External"/><Relationship Id="rId217" Type="http://schemas.openxmlformats.org/officeDocument/2006/relationships/hyperlink" Target="https://sports.yahoo.com/nfl/players/30209/news" TargetMode="External"/><Relationship Id="rId259" Type="http://schemas.openxmlformats.org/officeDocument/2006/relationships/hyperlink" Target="https://sports.yahoo.com/nfl/players/30891/news" TargetMode="External"/><Relationship Id="rId23" Type="http://schemas.openxmlformats.org/officeDocument/2006/relationships/hyperlink" Target="https://sports.yahoo.com/nfl/players/30971/news" TargetMode="External"/><Relationship Id="rId119" Type="http://schemas.openxmlformats.org/officeDocument/2006/relationships/hyperlink" Target="https://sports.yahoo.com/nfl/players/31019/news" TargetMode="External"/><Relationship Id="rId270" Type="http://schemas.openxmlformats.org/officeDocument/2006/relationships/hyperlink" Target="https://sports.yahoo.com/nfl/players/30213/news" TargetMode="External"/><Relationship Id="rId326" Type="http://schemas.openxmlformats.org/officeDocument/2006/relationships/hyperlink" Target="https://sports.yahoo.com/nfl/players/28046/news" TargetMode="External"/><Relationship Id="rId65" Type="http://schemas.openxmlformats.org/officeDocument/2006/relationships/hyperlink" Target="https://sports.yahoo.com/nfl/players/32732/news" TargetMode="External"/><Relationship Id="rId130" Type="http://schemas.openxmlformats.org/officeDocument/2006/relationships/hyperlink" Target="https://sports.yahoo.com/nfl/players/30121/news" TargetMode="External"/><Relationship Id="rId368" Type="http://schemas.openxmlformats.org/officeDocument/2006/relationships/hyperlink" Target="https://sports.yahoo.com/nfl/players/29951/news" TargetMode="External"/><Relationship Id="rId172" Type="http://schemas.openxmlformats.org/officeDocument/2006/relationships/hyperlink" Target="https://sports.yahoo.com/nfl/players/27591/news" TargetMode="External"/><Relationship Id="rId228" Type="http://schemas.openxmlformats.org/officeDocument/2006/relationships/hyperlink" Target="https://sports.yahoo.com/nfl/players/30230/news" TargetMode="External"/><Relationship Id="rId281" Type="http://schemas.openxmlformats.org/officeDocument/2006/relationships/hyperlink" Target="https://sports.yahoo.com/nfl/players/33590/news" TargetMode="External"/><Relationship Id="rId337" Type="http://schemas.openxmlformats.org/officeDocument/2006/relationships/hyperlink" Target="https://sports.yahoo.com/nfl/players/28482/news" TargetMode="External"/><Relationship Id="rId34" Type="http://schemas.openxmlformats.org/officeDocument/2006/relationships/hyperlink" Target="https://sports.yahoo.com/nfl/players/33399/news" TargetMode="External"/><Relationship Id="rId76" Type="http://schemas.openxmlformats.org/officeDocument/2006/relationships/hyperlink" Target="https://sports.yahoo.com/nfl/players/30994/news" TargetMode="External"/><Relationship Id="rId141" Type="http://schemas.openxmlformats.org/officeDocument/2006/relationships/hyperlink" Target="https://sports.yahoo.com/nfl/players/33538/news" TargetMode="External"/><Relationship Id="rId379" Type="http://schemas.openxmlformats.org/officeDocument/2006/relationships/vmlDrawing" Target="../drawings/vmlDrawing2.vml"/><Relationship Id="rId7" Type="http://schemas.openxmlformats.org/officeDocument/2006/relationships/hyperlink" Target="https://sports.yahoo.com/nfl/players/9265/news" TargetMode="External"/><Relationship Id="rId183" Type="http://schemas.openxmlformats.org/officeDocument/2006/relationships/hyperlink" Target="https://sports.yahoo.com/nfl/players/32870/news" TargetMode="External"/><Relationship Id="rId239" Type="http://schemas.openxmlformats.org/officeDocument/2006/relationships/hyperlink" Target="https://sports.yahoo.com/nfl/players/33706/news" TargetMode="External"/><Relationship Id="rId250" Type="http://schemas.openxmlformats.org/officeDocument/2006/relationships/hyperlink" Target="https://sports.yahoo.com/nfl/players/26753/news" TargetMode="External"/><Relationship Id="rId292" Type="http://schemas.openxmlformats.org/officeDocument/2006/relationships/hyperlink" Target="https://sports.yahoo.com/nfl/players/30707/news" TargetMode="External"/><Relationship Id="rId306" Type="http://schemas.openxmlformats.org/officeDocument/2006/relationships/hyperlink" Target="https://sports.yahoo.com/nfl/players/33535/news" TargetMode="External"/><Relationship Id="rId45" Type="http://schemas.openxmlformats.org/officeDocument/2006/relationships/hyperlink" Target="https://sports.yahoo.com/nfl/players/30117/news" TargetMode="External"/><Relationship Id="rId87" Type="http://schemas.openxmlformats.org/officeDocument/2006/relationships/hyperlink" Target="https://sports.yahoo.com/nfl/players/31902/news" TargetMode="External"/><Relationship Id="rId110" Type="http://schemas.openxmlformats.org/officeDocument/2006/relationships/hyperlink" Target="https://sports.yahoo.com/nfl/players/29288/news" TargetMode="External"/><Relationship Id="rId348" Type="http://schemas.openxmlformats.org/officeDocument/2006/relationships/hyperlink" Target="https://sports.yahoo.com/nfl/players/31769/news" TargetMode="External"/><Relationship Id="rId152" Type="http://schemas.openxmlformats.org/officeDocument/2006/relationships/hyperlink" Target="https://sports.yahoo.com/nfl/players/31874/news" TargetMode="External"/><Relationship Id="rId194" Type="http://schemas.openxmlformats.org/officeDocument/2006/relationships/hyperlink" Target="https://sports.yahoo.com/nfl/players/33437/news" TargetMode="External"/><Relationship Id="rId208" Type="http://schemas.openxmlformats.org/officeDocument/2006/relationships/hyperlink" Target="https://sports.yahoo.com/nfl/players/24851/news" TargetMode="External"/><Relationship Id="rId261" Type="http://schemas.openxmlformats.org/officeDocument/2006/relationships/hyperlink" Target="https://sports.yahoo.com/nfl/players/32003/news" TargetMode="External"/><Relationship Id="rId14" Type="http://schemas.openxmlformats.org/officeDocument/2006/relationships/hyperlink" Target="https://sports.yahoo.com/nfl/players/25812/news" TargetMode="External"/><Relationship Id="rId56" Type="http://schemas.openxmlformats.org/officeDocument/2006/relationships/hyperlink" Target="https://sports.yahoo.com/nfl/players/31856/news" TargetMode="External"/><Relationship Id="rId317" Type="http://schemas.openxmlformats.org/officeDocument/2006/relationships/hyperlink" Target="https://sports.yahoo.com/nfl/players/33512/news" TargetMode="External"/><Relationship Id="rId359" Type="http://schemas.openxmlformats.org/officeDocument/2006/relationships/hyperlink" Target="https://sports.yahoo.com/nfl/players/31984/news" TargetMode="External"/><Relationship Id="rId98" Type="http://schemas.openxmlformats.org/officeDocument/2006/relationships/hyperlink" Target="https://sports.yahoo.com/nfl/players/31107/news" TargetMode="External"/><Relationship Id="rId121" Type="http://schemas.openxmlformats.org/officeDocument/2006/relationships/hyperlink" Target="https://sports.yahoo.com/nfl/players/33508/news" TargetMode="External"/><Relationship Id="rId163" Type="http://schemas.openxmlformats.org/officeDocument/2006/relationships/hyperlink" Target="https://sports.yahoo.com/nfl/players/24057/news" TargetMode="External"/><Relationship Id="rId219" Type="http://schemas.openxmlformats.org/officeDocument/2006/relationships/hyperlink" Target="https://sports.yahoo.com/nfl/players/33465/news" TargetMode="External"/><Relationship Id="rId370" Type="http://schemas.openxmlformats.org/officeDocument/2006/relationships/hyperlink" Target="https://sports.yahoo.com/nfl/players/32383/news" TargetMode="External"/><Relationship Id="rId230" Type="http://schemas.openxmlformats.org/officeDocument/2006/relationships/hyperlink" Target="https://sports.yahoo.com/nfl/players/28474/news" TargetMode="External"/><Relationship Id="rId25" Type="http://schemas.openxmlformats.org/officeDocument/2006/relationships/hyperlink" Target="https://sports.yahoo.com/nfl/players/27560/news" TargetMode="External"/><Relationship Id="rId67" Type="http://schemas.openxmlformats.org/officeDocument/2006/relationships/hyperlink" Target="https://sports.yahoo.com/nfl/players/31898/news" TargetMode="External"/><Relationship Id="rId272" Type="http://schemas.openxmlformats.org/officeDocument/2006/relationships/hyperlink" Target="https://sports.yahoo.com/nfl/players/26824/news" TargetMode="External"/><Relationship Id="rId328" Type="http://schemas.openxmlformats.org/officeDocument/2006/relationships/hyperlink" Target="https://sports.yahoo.com/nfl/players/29789/news" TargetMode="External"/><Relationship Id="rId132" Type="http://schemas.openxmlformats.org/officeDocument/2006/relationships/hyperlink" Target="https://sports.yahoo.com/nfl/players/32398/news" TargetMode="External"/><Relationship Id="rId174" Type="http://schemas.openxmlformats.org/officeDocument/2006/relationships/hyperlink" Target="https://sports.yahoo.com/nfl/players/29785/news" TargetMode="External"/><Relationship Id="rId241" Type="http://schemas.openxmlformats.org/officeDocument/2006/relationships/hyperlink" Target="https://sports.yahoo.com/nfl/players/29609/news" TargetMode="External"/><Relationship Id="rId36" Type="http://schemas.openxmlformats.org/officeDocument/2006/relationships/hyperlink" Target="https://sports.yahoo.com/nfl/players/33412/news" TargetMode="External"/><Relationship Id="rId283" Type="http://schemas.openxmlformats.org/officeDocument/2006/relationships/hyperlink" Target="https://sports.yahoo.com/nfl/players/33199/news" TargetMode="External"/><Relationship Id="rId339" Type="http://schemas.openxmlformats.org/officeDocument/2006/relationships/hyperlink" Target="https://sports.yahoo.com/nfl/players/30715/news" TargetMode="External"/><Relationship Id="rId78" Type="http://schemas.openxmlformats.org/officeDocument/2006/relationships/hyperlink" Target="https://sports.yahoo.com/nfl/players/28457/news" TargetMode="External"/><Relationship Id="rId101" Type="http://schemas.openxmlformats.org/officeDocument/2006/relationships/hyperlink" Target="https://sports.yahoo.com/nfl/players/27277/news" TargetMode="External"/><Relationship Id="rId143" Type="http://schemas.openxmlformats.org/officeDocument/2006/relationships/hyperlink" Target="https://sports.yahoo.com/nfl/players/33605/news" TargetMode="External"/><Relationship Id="rId185" Type="http://schemas.openxmlformats.org/officeDocument/2006/relationships/hyperlink" Target="https://sports.yahoo.com/nfl/players/28442/news" TargetMode="External"/><Relationship Id="rId350" Type="http://schemas.openxmlformats.org/officeDocument/2006/relationships/hyperlink" Target="https://sports.yahoo.com/nfl/players/30132/news" TargetMode="External"/><Relationship Id="rId9" Type="http://schemas.openxmlformats.org/officeDocument/2006/relationships/hyperlink" Target="https://sports.yahoo.com/nfl/players/7200/news" TargetMode="External"/><Relationship Id="rId210" Type="http://schemas.openxmlformats.org/officeDocument/2006/relationships/hyperlink" Target="https://sports.yahoo.com/nfl/players/28493/news" TargetMode="External"/><Relationship Id="rId26" Type="http://schemas.openxmlformats.org/officeDocument/2006/relationships/hyperlink" Target="https://sports.yahoo.com/nfl/players/32711/news" TargetMode="External"/><Relationship Id="rId231" Type="http://schemas.openxmlformats.org/officeDocument/2006/relationships/hyperlink" Target="https://sports.yahoo.com/nfl/players/33477/news" TargetMode="External"/><Relationship Id="rId252" Type="http://schemas.openxmlformats.org/officeDocument/2006/relationships/hyperlink" Target="https://sports.yahoo.com/nfl/players/28267/news" TargetMode="External"/><Relationship Id="rId273" Type="http://schemas.openxmlformats.org/officeDocument/2006/relationships/hyperlink" Target="https://sports.yahoo.com/nfl/players/31093/news" TargetMode="External"/><Relationship Id="rId294" Type="http://schemas.openxmlformats.org/officeDocument/2006/relationships/hyperlink" Target="https://sports.yahoo.com/nfl/players/8795/news" TargetMode="External"/><Relationship Id="rId308" Type="http://schemas.openxmlformats.org/officeDocument/2006/relationships/hyperlink" Target="https://sports.yahoo.com/nfl/players/28531/news" TargetMode="External"/><Relationship Id="rId329" Type="http://schemas.openxmlformats.org/officeDocument/2006/relationships/hyperlink" Target="https://sports.yahoo.com/nfl/players/30350/news" TargetMode="External"/><Relationship Id="rId47" Type="http://schemas.openxmlformats.org/officeDocument/2006/relationships/hyperlink" Target="https://sports.yahoo.com/nfl/players/31056/news" TargetMode="External"/><Relationship Id="rId68" Type="http://schemas.openxmlformats.org/officeDocument/2006/relationships/hyperlink" Target="https://sports.yahoo.com/nfl/players/31906/news" TargetMode="External"/><Relationship Id="rId89" Type="http://schemas.openxmlformats.org/officeDocument/2006/relationships/hyperlink" Target="https://sports.yahoo.com/nfl/players/24967/news" TargetMode="External"/><Relationship Id="rId112" Type="http://schemas.openxmlformats.org/officeDocument/2006/relationships/hyperlink" Target="https://sports.yahoo.com/nfl/players/31104/news" TargetMode="External"/><Relationship Id="rId133" Type="http://schemas.openxmlformats.org/officeDocument/2006/relationships/hyperlink" Target="https://sports.yahoo.com/nfl/players/32846/news" TargetMode="External"/><Relationship Id="rId154" Type="http://schemas.openxmlformats.org/officeDocument/2006/relationships/hyperlink" Target="https://sports.yahoo.com/nfl/players/33422/news" TargetMode="External"/><Relationship Id="rId175" Type="http://schemas.openxmlformats.org/officeDocument/2006/relationships/hyperlink" Target="https://sports.yahoo.com/nfl/players/24060/news" TargetMode="External"/><Relationship Id="rId340" Type="http://schemas.openxmlformats.org/officeDocument/2006/relationships/hyperlink" Target="https://sports.yahoo.com/nfl/players/33774/news" TargetMode="External"/><Relationship Id="rId361" Type="http://schemas.openxmlformats.org/officeDocument/2006/relationships/hyperlink" Target="https://sports.yahoo.com/nfl/players/33517/news" TargetMode="External"/><Relationship Id="rId196" Type="http://schemas.openxmlformats.org/officeDocument/2006/relationships/hyperlink" Target="https://sports.yahoo.com/nfl/players/30278/news" TargetMode="External"/><Relationship Id="rId200" Type="http://schemas.openxmlformats.org/officeDocument/2006/relationships/hyperlink" Target="https://sports.yahoo.com/nfl/players/32713/news" TargetMode="External"/><Relationship Id="rId16" Type="http://schemas.openxmlformats.org/officeDocument/2006/relationships/hyperlink" Target="https://sports.yahoo.com/nfl/players/31002/news" TargetMode="External"/><Relationship Id="rId221" Type="http://schemas.openxmlformats.org/officeDocument/2006/relationships/hyperlink" Target="https://sports.yahoo.com/nfl/players/31144/news" TargetMode="External"/><Relationship Id="rId242" Type="http://schemas.openxmlformats.org/officeDocument/2006/relationships/hyperlink" Target="https://sports.yahoo.com/nfl/players/33408/news" TargetMode="External"/><Relationship Id="rId263" Type="http://schemas.openxmlformats.org/officeDocument/2006/relationships/hyperlink" Target="https://sports.yahoo.com/nfl/players/28464/news" TargetMode="External"/><Relationship Id="rId284" Type="http://schemas.openxmlformats.org/officeDocument/2006/relationships/hyperlink" Target="https://sports.yahoo.com/nfl/players/26660/news" TargetMode="External"/><Relationship Id="rId319" Type="http://schemas.openxmlformats.org/officeDocument/2006/relationships/hyperlink" Target="https://sports.yahoo.com/nfl/players/26631/news" TargetMode="External"/><Relationship Id="rId37" Type="http://schemas.openxmlformats.org/officeDocument/2006/relationships/hyperlink" Target="https://sports.yahoo.com/nfl/players/31868/news" TargetMode="External"/><Relationship Id="rId58" Type="http://schemas.openxmlformats.org/officeDocument/2006/relationships/hyperlink" Target="https://sports.yahoo.com/nfl/players/27535/news" TargetMode="External"/><Relationship Id="rId79" Type="http://schemas.openxmlformats.org/officeDocument/2006/relationships/hyperlink" Target="https://sports.yahoo.com/nfl/players/31960/news" TargetMode="External"/><Relationship Id="rId102" Type="http://schemas.openxmlformats.org/officeDocument/2006/relationships/hyperlink" Target="https://sports.yahoo.com/nfl/players/31883/news" TargetMode="External"/><Relationship Id="rId123" Type="http://schemas.openxmlformats.org/officeDocument/2006/relationships/hyperlink" Target="https://sports.yahoo.com/nfl/players/26658/news" TargetMode="External"/><Relationship Id="rId144" Type="http://schemas.openxmlformats.org/officeDocument/2006/relationships/hyperlink" Target="https://sports.yahoo.com/nfl/players/31012/news" TargetMode="External"/><Relationship Id="rId330" Type="http://schemas.openxmlformats.org/officeDocument/2006/relationships/hyperlink" Target="https://sports.yahoo.com/nfl/players/32929/news" TargetMode="External"/><Relationship Id="rId90" Type="http://schemas.openxmlformats.org/officeDocument/2006/relationships/hyperlink" Target="https://sports.yahoo.com/nfl/players/33500/news" TargetMode="External"/><Relationship Id="rId165" Type="http://schemas.openxmlformats.org/officeDocument/2006/relationships/hyperlink" Target="https://sports.yahoo.com/nfl/players/31852/news" TargetMode="External"/><Relationship Id="rId186" Type="http://schemas.openxmlformats.org/officeDocument/2006/relationships/hyperlink" Target="https://sports.yahoo.com/nfl/players/28545/news" TargetMode="External"/><Relationship Id="rId351" Type="http://schemas.openxmlformats.org/officeDocument/2006/relationships/hyperlink" Target="https://sports.yahoo.com/nfl/players/27658/news" TargetMode="External"/><Relationship Id="rId372" Type="http://schemas.openxmlformats.org/officeDocument/2006/relationships/hyperlink" Target="https://sports.yahoo.com/nfl/players/31177/news" TargetMode="External"/><Relationship Id="rId211" Type="http://schemas.openxmlformats.org/officeDocument/2006/relationships/hyperlink" Target="https://sports.yahoo.com/nfl/players/32691/news" TargetMode="External"/><Relationship Id="rId232" Type="http://schemas.openxmlformats.org/officeDocument/2006/relationships/hyperlink" Target="https://sports.yahoo.com/nfl/players/30502/news" TargetMode="External"/><Relationship Id="rId253" Type="http://schemas.openxmlformats.org/officeDocument/2006/relationships/hyperlink" Target="https://sports.yahoo.com/nfl/players/33599/news" TargetMode="External"/><Relationship Id="rId274" Type="http://schemas.openxmlformats.org/officeDocument/2006/relationships/hyperlink" Target="https://sports.yahoo.com/nfl/players/27585/news" TargetMode="External"/><Relationship Id="rId295" Type="http://schemas.openxmlformats.org/officeDocument/2006/relationships/hyperlink" Target="https://sports.yahoo.com/nfl/players/32317/news" TargetMode="External"/><Relationship Id="rId309" Type="http://schemas.openxmlformats.org/officeDocument/2006/relationships/hyperlink" Target="https://sports.yahoo.com/nfl/players/33571/news" TargetMode="External"/><Relationship Id="rId27" Type="http://schemas.openxmlformats.org/officeDocument/2006/relationships/hyperlink" Target="https://sports.yahoo.com/nfl/players/33390/news" TargetMode="External"/><Relationship Id="rId48" Type="http://schemas.openxmlformats.org/officeDocument/2006/relationships/hyperlink" Target="https://sports.yahoo.com/nfl/players/26652/news" TargetMode="External"/><Relationship Id="rId69" Type="http://schemas.openxmlformats.org/officeDocument/2006/relationships/hyperlink" Target="https://sports.yahoo.com/nfl/players/31500/news" TargetMode="External"/><Relationship Id="rId113" Type="http://schemas.openxmlformats.org/officeDocument/2006/relationships/hyperlink" Target="https://sports.yahoo.com/nfl/players/33392/news" TargetMode="External"/><Relationship Id="rId134" Type="http://schemas.openxmlformats.org/officeDocument/2006/relationships/hyperlink" Target="https://sports.yahoo.com/nfl/players/28514/news" TargetMode="External"/><Relationship Id="rId320" Type="http://schemas.openxmlformats.org/officeDocument/2006/relationships/hyperlink" Target="https://sports.yahoo.com/nfl/players/31777/news" TargetMode="External"/><Relationship Id="rId80" Type="http://schemas.openxmlformats.org/officeDocument/2006/relationships/hyperlink" Target="https://sports.yahoo.com/nfl/players/33138/news" TargetMode="External"/><Relationship Id="rId155" Type="http://schemas.openxmlformats.org/officeDocument/2006/relationships/hyperlink" Target="https://sports.yahoo.com/nfl/players/28947/news" TargetMode="External"/><Relationship Id="rId176" Type="http://schemas.openxmlformats.org/officeDocument/2006/relationships/hyperlink" Target="https://sports.yahoo.com/nfl/players/29307/news" TargetMode="External"/><Relationship Id="rId197" Type="http://schemas.openxmlformats.org/officeDocument/2006/relationships/hyperlink" Target="https://sports.yahoo.com/nfl/players/33348/news" TargetMode="External"/><Relationship Id="rId341" Type="http://schemas.openxmlformats.org/officeDocument/2006/relationships/hyperlink" Target="https://sports.yahoo.com/nfl/players/29678/news" TargetMode="External"/><Relationship Id="rId362" Type="http://schemas.openxmlformats.org/officeDocument/2006/relationships/hyperlink" Target="https://sports.yahoo.com/nfl/players/28414/news" TargetMode="External"/><Relationship Id="rId201" Type="http://schemas.openxmlformats.org/officeDocument/2006/relationships/hyperlink" Target="https://sports.yahoo.com/nfl/players/30142/news" TargetMode="External"/><Relationship Id="rId222" Type="http://schemas.openxmlformats.org/officeDocument/2006/relationships/hyperlink" Target="https://sports.yahoo.com/nfl/players/30396/news" TargetMode="External"/><Relationship Id="rId243" Type="http://schemas.openxmlformats.org/officeDocument/2006/relationships/hyperlink" Target="https://sports.yahoo.com/nfl/players/32630/news" TargetMode="External"/><Relationship Id="rId264" Type="http://schemas.openxmlformats.org/officeDocument/2006/relationships/hyperlink" Target="https://sports.yahoo.com/nfl/players/29360/news" TargetMode="External"/><Relationship Id="rId285" Type="http://schemas.openxmlformats.org/officeDocument/2006/relationships/hyperlink" Target="https://sports.yahoo.com/nfl/players/31405/news" TargetMode="External"/><Relationship Id="rId17" Type="http://schemas.openxmlformats.org/officeDocument/2006/relationships/hyperlink" Target="https://sports.yahoo.com/nfl/players/29236/news" TargetMode="External"/><Relationship Id="rId38" Type="http://schemas.openxmlformats.org/officeDocument/2006/relationships/hyperlink" Target="https://sports.yahoo.com/nfl/players/30218/news" TargetMode="External"/><Relationship Id="rId59" Type="http://schemas.openxmlformats.org/officeDocument/2006/relationships/hyperlink" Target="https://sports.yahoo.com/nfl/players/33423/news" TargetMode="External"/><Relationship Id="rId103" Type="http://schemas.openxmlformats.org/officeDocument/2006/relationships/hyperlink" Target="https://sports.yahoo.com/nfl/players/33398/news" TargetMode="External"/><Relationship Id="rId124" Type="http://schemas.openxmlformats.org/officeDocument/2006/relationships/hyperlink" Target="https://sports.yahoo.com/nfl/players/31934/news" TargetMode="External"/><Relationship Id="rId310" Type="http://schemas.openxmlformats.org/officeDocument/2006/relationships/hyperlink" Target="https://sports.yahoo.com/nfl/players/33265/news" TargetMode="External"/><Relationship Id="rId70" Type="http://schemas.openxmlformats.org/officeDocument/2006/relationships/hyperlink" Target="https://sports.yahoo.com/nfl/players/30120/news" TargetMode="External"/><Relationship Id="rId91" Type="http://schemas.openxmlformats.org/officeDocument/2006/relationships/hyperlink" Target="https://sports.yahoo.com/nfl/players/27548/news" TargetMode="External"/><Relationship Id="rId145" Type="http://schemas.openxmlformats.org/officeDocument/2006/relationships/hyperlink" Target="https://sports.yahoo.com/nfl/players/31164/news" TargetMode="External"/><Relationship Id="rId166" Type="http://schemas.openxmlformats.org/officeDocument/2006/relationships/hyperlink" Target="https://sports.yahoo.com/nfl/players/32798/news" TargetMode="External"/><Relationship Id="rId187" Type="http://schemas.openxmlformats.org/officeDocument/2006/relationships/hyperlink" Target="https://sports.yahoo.com/nfl/players/31221/news" TargetMode="External"/><Relationship Id="rId331" Type="http://schemas.openxmlformats.org/officeDocument/2006/relationships/hyperlink" Target="https://sports.yahoo.com/nfl/players/28473/news" TargetMode="External"/><Relationship Id="rId352" Type="http://schemas.openxmlformats.org/officeDocument/2006/relationships/hyperlink" Target="https://sports.yahoo.com/nfl/players/31891/news" TargetMode="External"/><Relationship Id="rId373" Type="http://schemas.openxmlformats.org/officeDocument/2006/relationships/hyperlink" Target="https://sports.yahoo.com/nfl/players/33235/news" TargetMode="External"/><Relationship Id="rId1" Type="http://schemas.openxmlformats.org/officeDocument/2006/relationships/hyperlink" Target="http://www.fantasycube.com/" TargetMode="External"/><Relationship Id="rId212" Type="http://schemas.openxmlformats.org/officeDocument/2006/relationships/hyperlink" Target="https://sports.yahoo.com/nfl/players/28461/news" TargetMode="External"/><Relationship Id="rId233" Type="http://schemas.openxmlformats.org/officeDocument/2006/relationships/hyperlink" Target="https://sports.yahoo.com/nfl/players/32887/news" TargetMode="External"/><Relationship Id="rId254" Type="http://schemas.openxmlformats.org/officeDocument/2006/relationships/hyperlink" Target="https://sports.yahoo.com/nfl/players/31258/news" TargetMode="External"/><Relationship Id="rId28" Type="http://schemas.openxmlformats.org/officeDocument/2006/relationships/hyperlink" Target="https://sports.yahoo.com/nfl/players/30973/news" TargetMode="External"/><Relationship Id="rId49" Type="http://schemas.openxmlformats.org/officeDocument/2006/relationships/hyperlink" Target="https://sports.yahoo.com/nfl/players/31919/news" TargetMode="External"/><Relationship Id="rId114" Type="http://schemas.openxmlformats.org/officeDocument/2006/relationships/hyperlink" Target="https://sports.yahoo.com/nfl/players/32727/news" TargetMode="External"/><Relationship Id="rId275" Type="http://schemas.openxmlformats.org/officeDocument/2006/relationships/hyperlink" Target="https://sports.yahoo.com/nfl/players/28634/news" TargetMode="External"/><Relationship Id="rId296" Type="http://schemas.openxmlformats.org/officeDocument/2006/relationships/hyperlink" Target="https://sports.yahoo.com/nfl/players/33471/news" TargetMode="External"/><Relationship Id="rId300" Type="http://schemas.openxmlformats.org/officeDocument/2006/relationships/hyperlink" Target="https://sports.yahoo.com/nfl/players/32494/news" TargetMode="External"/><Relationship Id="rId60" Type="http://schemas.openxmlformats.org/officeDocument/2006/relationships/hyperlink" Target="https://sports.yahoo.com/nfl/players/28389/news" TargetMode="External"/><Relationship Id="rId81" Type="http://schemas.openxmlformats.org/officeDocument/2006/relationships/hyperlink" Target="https://sports.yahoo.com/nfl/players/32704/news" TargetMode="External"/><Relationship Id="rId135" Type="http://schemas.openxmlformats.org/officeDocument/2006/relationships/hyperlink" Target="https://sports.yahoo.com/nfl/players/33109/news" TargetMode="External"/><Relationship Id="rId156" Type="http://schemas.openxmlformats.org/officeDocument/2006/relationships/hyperlink" Target="https://sports.yahoo.com/nfl/players/32018/news" TargetMode="External"/><Relationship Id="rId177" Type="http://schemas.openxmlformats.org/officeDocument/2006/relationships/hyperlink" Target="https://sports.yahoo.com/nfl/players/28592/news" TargetMode="External"/><Relationship Id="rId198" Type="http://schemas.openxmlformats.org/officeDocument/2006/relationships/hyperlink" Target="https://sports.yahoo.com/nfl/players/30118/news" TargetMode="External"/><Relationship Id="rId321" Type="http://schemas.openxmlformats.org/officeDocument/2006/relationships/hyperlink" Target="https://sports.yahoo.com/nfl/players/33476/news" TargetMode="External"/><Relationship Id="rId342" Type="http://schemas.openxmlformats.org/officeDocument/2006/relationships/hyperlink" Target="https://sports.yahoo.com/nfl/players/33114/news" TargetMode="External"/><Relationship Id="rId363" Type="http://schemas.openxmlformats.org/officeDocument/2006/relationships/hyperlink" Target="https://sports.yahoo.com/nfl/players/30175/news" TargetMode="External"/><Relationship Id="rId202" Type="http://schemas.openxmlformats.org/officeDocument/2006/relationships/hyperlink" Target="https://sports.yahoo.com/nfl/players/28408/news" TargetMode="External"/><Relationship Id="rId223" Type="http://schemas.openxmlformats.org/officeDocument/2006/relationships/hyperlink" Target="https://sports.yahoo.com/nfl/players/31969/news" TargetMode="External"/><Relationship Id="rId244" Type="http://schemas.openxmlformats.org/officeDocument/2006/relationships/hyperlink" Target="https://sports.yahoo.com/nfl/players/32685/news" TargetMode="External"/><Relationship Id="rId18" Type="http://schemas.openxmlformats.org/officeDocument/2006/relationships/hyperlink" Target="https://sports.yahoo.com/nfl/players/28839/news" TargetMode="External"/><Relationship Id="rId39" Type="http://schemas.openxmlformats.org/officeDocument/2006/relationships/hyperlink" Target="https://sports.yahoo.com/nfl/players/27581/news" TargetMode="External"/><Relationship Id="rId265" Type="http://schemas.openxmlformats.org/officeDocument/2006/relationships/hyperlink" Target="https://sports.yahoo.com/nfl/players/32785/news" TargetMode="External"/><Relationship Id="rId286" Type="http://schemas.openxmlformats.org/officeDocument/2006/relationships/hyperlink" Target="https://sports.yahoo.com/nfl/players/29406/news" TargetMode="External"/><Relationship Id="rId50" Type="http://schemas.openxmlformats.org/officeDocument/2006/relationships/hyperlink" Target="https://sports.yahoo.com/nfl/players/29399/news" TargetMode="External"/><Relationship Id="rId104" Type="http://schemas.openxmlformats.org/officeDocument/2006/relationships/hyperlink" Target="https://sports.yahoo.com/nfl/players/27631/news" TargetMode="External"/><Relationship Id="rId125" Type="http://schemas.openxmlformats.org/officeDocument/2006/relationships/hyperlink" Target="https://sports.yahoo.com/nfl/players/31496/news" TargetMode="External"/><Relationship Id="rId146" Type="http://schemas.openxmlformats.org/officeDocument/2006/relationships/hyperlink" Target="https://sports.yahoo.com/nfl/players/26813/news" TargetMode="External"/><Relationship Id="rId167" Type="http://schemas.openxmlformats.org/officeDocument/2006/relationships/hyperlink" Target="https://sports.yahoo.com/nfl/players/29650/news" TargetMode="External"/><Relationship Id="rId188" Type="http://schemas.openxmlformats.org/officeDocument/2006/relationships/hyperlink" Target="https://sports.yahoo.com/nfl/players/31127/news" TargetMode="External"/><Relationship Id="rId311" Type="http://schemas.openxmlformats.org/officeDocument/2006/relationships/hyperlink" Target="https://sports.yahoo.com/nfl/players/31046/news" TargetMode="External"/><Relationship Id="rId332" Type="http://schemas.openxmlformats.org/officeDocument/2006/relationships/hyperlink" Target="https://sports.yahoo.com/nfl/players/27624/news" TargetMode="External"/><Relationship Id="rId353" Type="http://schemas.openxmlformats.org/officeDocument/2006/relationships/hyperlink" Target="https://sports.yahoo.com/nfl/players/33644/news" TargetMode="External"/><Relationship Id="rId374" Type="http://schemas.openxmlformats.org/officeDocument/2006/relationships/hyperlink" Target="https://sports.yahoo.com/nfl/players/28141/news" TargetMode="External"/><Relationship Id="rId71" Type="http://schemas.openxmlformats.org/officeDocument/2006/relationships/hyperlink" Target="https://sports.yahoo.com/nfl/players/31981/news" TargetMode="External"/><Relationship Id="rId92" Type="http://schemas.openxmlformats.org/officeDocument/2006/relationships/hyperlink" Target="https://sports.yahoo.com/nfl/players/31908/news" TargetMode="External"/><Relationship Id="rId213" Type="http://schemas.openxmlformats.org/officeDocument/2006/relationships/hyperlink" Target="https://sports.yahoo.com/nfl/players/32884/news" TargetMode="External"/><Relationship Id="rId234" Type="http://schemas.openxmlformats.org/officeDocument/2006/relationships/hyperlink" Target="https://sports.yahoo.com/nfl/players/27589/news" TargetMode="External"/><Relationship Id="rId2" Type="http://schemas.openxmlformats.org/officeDocument/2006/relationships/hyperlink" Target="https://sports.yahoo.com/nfl/players/30977/news" TargetMode="External"/><Relationship Id="rId29" Type="http://schemas.openxmlformats.org/officeDocument/2006/relationships/hyperlink" Target="https://sports.yahoo.com/nfl/players/32675/news" TargetMode="External"/><Relationship Id="rId255" Type="http://schemas.openxmlformats.org/officeDocument/2006/relationships/hyperlink" Target="https://sports.yahoo.com/nfl/players/29274/news" TargetMode="External"/><Relationship Id="rId276" Type="http://schemas.openxmlformats.org/officeDocument/2006/relationships/hyperlink" Target="https://sports.yahoo.com/nfl/players/30494/news" TargetMode="External"/><Relationship Id="rId297" Type="http://schemas.openxmlformats.org/officeDocument/2006/relationships/hyperlink" Target="https://sports.yahoo.com/nfl/players/24070/news" TargetMode="External"/><Relationship Id="rId40" Type="http://schemas.openxmlformats.org/officeDocument/2006/relationships/hyperlink" Target="https://sports.yahoo.com/nfl/players/32692/news" TargetMode="External"/><Relationship Id="rId115" Type="http://schemas.openxmlformats.org/officeDocument/2006/relationships/hyperlink" Target="https://sports.yahoo.com/nfl/players/32719/news" TargetMode="External"/><Relationship Id="rId136" Type="http://schemas.openxmlformats.org/officeDocument/2006/relationships/hyperlink" Target="https://sports.yahoo.com/nfl/players/26662/news" TargetMode="External"/><Relationship Id="rId157" Type="http://schemas.openxmlformats.org/officeDocument/2006/relationships/hyperlink" Target="https://sports.yahoo.com/nfl/players/33443/news" TargetMode="External"/><Relationship Id="rId178" Type="http://schemas.openxmlformats.org/officeDocument/2006/relationships/hyperlink" Target="https://sports.yahoo.com/nfl/players/26060/news" TargetMode="External"/><Relationship Id="rId301" Type="http://schemas.openxmlformats.org/officeDocument/2006/relationships/hyperlink" Target="https://sports.yahoo.com/nfl/players/32746/news" TargetMode="External"/><Relationship Id="rId322" Type="http://schemas.openxmlformats.org/officeDocument/2006/relationships/hyperlink" Target="https://sports.yahoo.com/nfl/players/32892/news" TargetMode="External"/><Relationship Id="rId343" Type="http://schemas.openxmlformats.org/officeDocument/2006/relationships/hyperlink" Target="https://sports.yahoo.com/nfl/players/25793/news" TargetMode="External"/><Relationship Id="rId364" Type="http://schemas.openxmlformats.org/officeDocument/2006/relationships/hyperlink" Target="https://sports.yahoo.com/nfl/players/33444/news" TargetMode="External"/><Relationship Id="rId61" Type="http://schemas.openxmlformats.org/officeDocument/2006/relationships/hyperlink" Target="https://sports.yahoo.com/nfl/players/28403/news" TargetMode="External"/><Relationship Id="rId82" Type="http://schemas.openxmlformats.org/officeDocument/2006/relationships/hyperlink" Target="https://sports.yahoo.com/nfl/players/32705/news" TargetMode="External"/><Relationship Id="rId199" Type="http://schemas.openxmlformats.org/officeDocument/2006/relationships/hyperlink" Target="https://sports.yahoo.com/nfl/players/31157/news" TargetMode="External"/><Relationship Id="rId203" Type="http://schemas.openxmlformats.org/officeDocument/2006/relationships/hyperlink" Target="https://sports.yahoo.com/nfl/players/30150/news" TargetMode="External"/><Relationship Id="rId19" Type="http://schemas.openxmlformats.org/officeDocument/2006/relationships/hyperlink" Target="https://sports.yahoo.com/nfl/players/33389/news" TargetMode="External"/><Relationship Id="rId224" Type="http://schemas.openxmlformats.org/officeDocument/2006/relationships/hyperlink" Target="https://sports.yahoo.com/nfl/players/30136/news" TargetMode="External"/><Relationship Id="rId245" Type="http://schemas.openxmlformats.org/officeDocument/2006/relationships/hyperlink" Target="https://sports.yahoo.com/nfl/players/31431/news" TargetMode="External"/><Relationship Id="rId266" Type="http://schemas.openxmlformats.org/officeDocument/2006/relationships/hyperlink" Target="https://sports.yahoo.com/nfl/players/30996/news" TargetMode="External"/><Relationship Id="rId287" Type="http://schemas.openxmlformats.org/officeDocument/2006/relationships/hyperlink" Target="https://sports.yahoo.com/nfl/players/32775/news" TargetMode="External"/><Relationship Id="rId30" Type="http://schemas.openxmlformats.org/officeDocument/2006/relationships/hyperlink" Target="https://sports.yahoo.com/nfl/players/33455/news" TargetMode="External"/><Relationship Id="rId105" Type="http://schemas.openxmlformats.org/officeDocument/2006/relationships/hyperlink" Target="https://sports.yahoo.com/nfl/players/29370/news" TargetMode="External"/><Relationship Id="rId126" Type="http://schemas.openxmlformats.org/officeDocument/2006/relationships/hyperlink" Target="https://sports.yahoo.com/nfl/players/26804/news" TargetMode="External"/><Relationship Id="rId147" Type="http://schemas.openxmlformats.org/officeDocument/2006/relationships/hyperlink" Target="https://sports.yahoo.com/nfl/players/32608/news" TargetMode="External"/><Relationship Id="rId168" Type="http://schemas.openxmlformats.org/officeDocument/2006/relationships/hyperlink" Target="https://sports.yahoo.com/nfl/players/31840/news" TargetMode="External"/><Relationship Id="rId312" Type="http://schemas.openxmlformats.org/officeDocument/2006/relationships/hyperlink" Target="https://sports.yahoo.com/nfl/players/27648/news" TargetMode="External"/><Relationship Id="rId333" Type="http://schemas.openxmlformats.org/officeDocument/2006/relationships/hyperlink" Target="https://sports.yahoo.com/nfl/players/29435/news" TargetMode="External"/><Relationship Id="rId354" Type="http://schemas.openxmlformats.org/officeDocument/2006/relationships/hyperlink" Target="https://sports.yahoo.com/nfl/players/29390/news" TargetMode="External"/><Relationship Id="rId51" Type="http://schemas.openxmlformats.org/officeDocument/2006/relationships/hyperlink" Target="https://sports.yahoo.com/nfl/players/30154/news" TargetMode="External"/><Relationship Id="rId72" Type="http://schemas.openxmlformats.org/officeDocument/2006/relationships/hyperlink" Target="https://sports.yahoo.com/nfl/players/32687/news" TargetMode="External"/><Relationship Id="rId93" Type="http://schemas.openxmlformats.org/officeDocument/2006/relationships/hyperlink" Target="https://sports.yahoo.com/nfl/players/32066/news" TargetMode="External"/><Relationship Id="rId189" Type="http://schemas.openxmlformats.org/officeDocument/2006/relationships/hyperlink" Target="https://sports.yahoo.com/nfl/players/32751/news" TargetMode="External"/><Relationship Id="rId375" Type="http://schemas.openxmlformats.org/officeDocument/2006/relationships/hyperlink" Target="https://sports.yahoo.com/nfl/players/27742/news" TargetMode="External"/><Relationship Id="rId3" Type="http://schemas.openxmlformats.org/officeDocument/2006/relationships/hyperlink" Target="https://sports.yahoo.com/nfl/players/32676/news" TargetMode="External"/><Relationship Id="rId214" Type="http://schemas.openxmlformats.org/officeDocument/2006/relationships/hyperlink" Target="https://sports.yahoo.com/nfl/players/28465/news" TargetMode="External"/><Relationship Id="rId235" Type="http://schemas.openxmlformats.org/officeDocument/2006/relationships/hyperlink" Target="https://sports.yahoo.com/nfl/players/29257/news" TargetMode="External"/><Relationship Id="rId256" Type="http://schemas.openxmlformats.org/officeDocument/2006/relationships/hyperlink" Target="https://sports.yahoo.com/nfl/players/30538/news" TargetMode="External"/><Relationship Id="rId277" Type="http://schemas.openxmlformats.org/officeDocument/2006/relationships/hyperlink" Target="https://sports.yahoo.com/nfl/players/24063/news" TargetMode="External"/><Relationship Id="rId298" Type="http://schemas.openxmlformats.org/officeDocument/2006/relationships/hyperlink" Target="https://sports.yahoo.com/nfl/players/33006/news" TargetMode="External"/><Relationship Id="rId116" Type="http://schemas.openxmlformats.org/officeDocument/2006/relationships/hyperlink" Target="https://sports.yahoo.com/nfl/players/24017/news" TargetMode="External"/><Relationship Id="rId137" Type="http://schemas.openxmlformats.org/officeDocument/2006/relationships/hyperlink" Target="https://sports.yahoo.com/nfl/players/32702/news" TargetMode="External"/><Relationship Id="rId158" Type="http://schemas.openxmlformats.org/officeDocument/2006/relationships/hyperlink" Target="https://sports.yahoo.com/nfl/players/31888/news" TargetMode="External"/><Relationship Id="rId302" Type="http://schemas.openxmlformats.org/officeDocument/2006/relationships/hyperlink" Target="https://sports.yahoo.com/nfl/players/25798/news" TargetMode="External"/><Relationship Id="rId323" Type="http://schemas.openxmlformats.org/officeDocument/2006/relationships/hyperlink" Target="https://sports.yahoo.com/nfl/players/32612/news" TargetMode="External"/><Relationship Id="rId344" Type="http://schemas.openxmlformats.org/officeDocument/2006/relationships/hyperlink" Target="https://sports.yahoo.com/nfl/players/32871/news" TargetMode="External"/><Relationship Id="rId20" Type="http://schemas.openxmlformats.org/officeDocument/2006/relationships/hyperlink" Target="https://sports.yahoo.com/nfl/players/33403/news" TargetMode="External"/><Relationship Id="rId41" Type="http://schemas.openxmlformats.org/officeDocument/2006/relationships/hyperlink" Target="https://sports.yahoo.com/nfl/players/29238/news" TargetMode="External"/><Relationship Id="rId62" Type="http://schemas.openxmlformats.org/officeDocument/2006/relationships/hyperlink" Target="https://sports.yahoo.com/nfl/players/30614/news" TargetMode="External"/><Relationship Id="rId83" Type="http://schemas.openxmlformats.org/officeDocument/2006/relationships/hyperlink" Target="https://sports.yahoo.com/nfl/players/31001/news" TargetMode="External"/><Relationship Id="rId179" Type="http://schemas.openxmlformats.org/officeDocument/2006/relationships/hyperlink" Target="https://sports.yahoo.com/nfl/players/32762/news" TargetMode="External"/><Relationship Id="rId365" Type="http://schemas.openxmlformats.org/officeDocument/2006/relationships/hyperlink" Target="https://sports.yahoo.com/nfl/players/28556/news" TargetMode="External"/><Relationship Id="rId190" Type="http://schemas.openxmlformats.org/officeDocument/2006/relationships/hyperlink" Target="https://sports.yahoo.com/nfl/players/32712/news" TargetMode="External"/><Relationship Id="rId204" Type="http://schemas.openxmlformats.org/officeDocument/2006/relationships/hyperlink" Target="https://sports.yahoo.com/nfl/players/32201/news" TargetMode="External"/><Relationship Id="rId225" Type="http://schemas.openxmlformats.org/officeDocument/2006/relationships/hyperlink" Target="https://sports.yahoo.com/nfl/players/32036/news" TargetMode="External"/><Relationship Id="rId246" Type="http://schemas.openxmlformats.org/officeDocument/2006/relationships/hyperlink" Target="https://sports.yahoo.com/nfl/players/30275/news" TargetMode="External"/><Relationship Id="rId267" Type="http://schemas.openxmlformats.org/officeDocument/2006/relationships/hyperlink" Target="https://sports.yahoo.com/nfl/players/32788/news" TargetMode="External"/><Relationship Id="rId288" Type="http://schemas.openxmlformats.org/officeDocument/2006/relationships/hyperlink" Target="https://sports.yahoo.com/nfl/players/26671/news" TargetMode="External"/><Relationship Id="rId106" Type="http://schemas.openxmlformats.org/officeDocument/2006/relationships/hyperlink" Target="https://sports.yahoo.com/nfl/players/30972/news" TargetMode="External"/><Relationship Id="rId127" Type="http://schemas.openxmlformats.org/officeDocument/2006/relationships/hyperlink" Target="https://sports.yahoo.com/nfl/players/30511/news" TargetMode="External"/><Relationship Id="rId313" Type="http://schemas.openxmlformats.org/officeDocument/2006/relationships/hyperlink" Target="https://sports.yahoo.com/nfl/players/29341/news" TargetMode="External"/><Relationship Id="rId10" Type="http://schemas.openxmlformats.org/officeDocument/2006/relationships/hyperlink" Target="https://sports.yahoo.com/nfl/players/25718/news" TargetMode="External"/><Relationship Id="rId31" Type="http://schemas.openxmlformats.org/officeDocument/2006/relationships/hyperlink" Target="https://sports.yahoo.com/nfl/players/31838/news" TargetMode="External"/><Relationship Id="rId52" Type="http://schemas.openxmlformats.org/officeDocument/2006/relationships/hyperlink" Target="https://sports.yahoo.com/nfl/players/24822/news" TargetMode="External"/><Relationship Id="rId73" Type="http://schemas.openxmlformats.org/officeDocument/2006/relationships/hyperlink" Target="https://sports.yahoo.com/nfl/players/33582/news" TargetMode="External"/><Relationship Id="rId94" Type="http://schemas.openxmlformats.org/officeDocument/2006/relationships/hyperlink" Target="https://sports.yahoo.com/nfl/players/28392/news" TargetMode="External"/><Relationship Id="rId148" Type="http://schemas.openxmlformats.org/officeDocument/2006/relationships/hyperlink" Target="https://sports.yahoo.com/nfl/players/24815/news" TargetMode="External"/><Relationship Id="rId169" Type="http://schemas.openxmlformats.org/officeDocument/2006/relationships/hyperlink" Target="https://sports.yahoo.com/nfl/players/29344/news" TargetMode="External"/><Relationship Id="rId334" Type="http://schemas.openxmlformats.org/officeDocument/2006/relationships/hyperlink" Target="https://sports.yahoo.com/nfl/players/28443/news" TargetMode="External"/><Relationship Id="rId355" Type="http://schemas.openxmlformats.org/officeDocument/2006/relationships/hyperlink" Target="https://sports.yahoo.com/nfl/players/33586/news" TargetMode="External"/><Relationship Id="rId376" Type="http://schemas.openxmlformats.org/officeDocument/2006/relationships/hyperlink" Target="https://sports.yahoo.com/nfl/players/33470/news" TargetMode="External"/><Relationship Id="rId4" Type="http://schemas.openxmlformats.org/officeDocument/2006/relationships/hyperlink" Target="https://sports.yahoo.com/nfl/players/30123/news" TargetMode="External"/><Relationship Id="rId180" Type="http://schemas.openxmlformats.org/officeDocument/2006/relationships/hyperlink" Target="https://sports.yahoo.com/nfl/players/24171/news" TargetMode="External"/><Relationship Id="rId215" Type="http://schemas.openxmlformats.org/officeDocument/2006/relationships/hyperlink" Target="https://sports.yahoo.com/nfl/players/26483/news" TargetMode="External"/><Relationship Id="rId236" Type="http://schemas.openxmlformats.org/officeDocument/2006/relationships/hyperlink" Target="https://sports.yahoo.com/nfl/players/31394/news" TargetMode="External"/><Relationship Id="rId257" Type="http://schemas.openxmlformats.org/officeDocument/2006/relationships/hyperlink" Target="https://sports.yahoo.com/nfl/players/30571/news" TargetMode="External"/><Relationship Id="rId278" Type="http://schemas.openxmlformats.org/officeDocument/2006/relationships/hyperlink" Target="https://sports.yahoo.com/nfl/players/33113/news" TargetMode="External"/><Relationship Id="rId303" Type="http://schemas.openxmlformats.org/officeDocument/2006/relationships/hyperlink" Target="https://sports.yahoo.com/nfl/players/30959/news" TargetMode="External"/><Relationship Id="rId42" Type="http://schemas.openxmlformats.org/officeDocument/2006/relationships/hyperlink" Target="https://sports.yahoo.com/nfl/players/31005/news" TargetMode="External"/><Relationship Id="rId84" Type="http://schemas.openxmlformats.org/officeDocument/2006/relationships/hyperlink" Target="https://sports.yahoo.com/nfl/players/30197/news" TargetMode="External"/><Relationship Id="rId138" Type="http://schemas.openxmlformats.org/officeDocument/2006/relationships/hyperlink" Target="https://sports.yahoo.com/nfl/players/26650/news" TargetMode="External"/><Relationship Id="rId345" Type="http://schemas.openxmlformats.org/officeDocument/2006/relationships/hyperlink" Target="https://sports.yahoo.com/nfl/players/33545/news" TargetMode="External"/><Relationship Id="rId191" Type="http://schemas.openxmlformats.org/officeDocument/2006/relationships/hyperlink" Target="https://sports.yahoo.com/nfl/players/29384/news" TargetMode="External"/><Relationship Id="rId205" Type="http://schemas.openxmlformats.org/officeDocument/2006/relationships/hyperlink" Target="https://sports.yahoo.com/nfl/players/32123/news" TargetMode="External"/><Relationship Id="rId247" Type="http://schemas.openxmlformats.org/officeDocument/2006/relationships/hyperlink" Target="https://sports.yahoo.com/nfl/players/28115/news" TargetMode="External"/><Relationship Id="rId107" Type="http://schemas.openxmlformats.org/officeDocument/2006/relationships/hyperlink" Target="https://sports.yahoo.com/nfl/players/30551/news" TargetMode="External"/><Relationship Id="rId289" Type="http://schemas.openxmlformats.org/officeDocument/2006/relationships/hyperlink" Target="https://sports.yahoo.com/nfl/players/26701/news" TargetMode="External"/><Relationship Id="rId11" Type="http://schemas.openxmlformats.org/officeDocument/2006/relationships/hyperlink" Target="https://sports.yahoo.com/nfl/players/27564/news" TargetMode="External"/><Relationship Id="rId53" Type="http://schemas.openxmlformats.org/officeDocument/2006/relationships/hyperlink" Target="https://sports.yahoo.com/nfl/players/28534/news" TargetMode="External"/><Relationship Id="rId149" Type="http://schemas.openxmlformats.org/officeDocument/2006/relationships/hyperlink" Target="https://sports.yahoo.com/nfl/players/26664/news" TargetMode="External"/><Relationship Id="rId314" Type="http://schemas.openxmlformats.org/officeDocument/2006/relationships/hyperlink" Target="https://sports.yahoo.com/nfl/players/31041/news" TargetMode="External"/><Relationship Id="rId356" Type="http://schemas.openxmlformats.org/officeDocument/2006/relationships/hyperlink" Target="https://sports.yahoo.com/nfl/players/28990/news" TargetMode="External"/><Relationship Id="rId95" Type="http://schemas.openxmlformats.org/officeDocument/2006/relationships/hyperlink" Target="https://sports.yahoo.com/nfl/players/33495/news" TargetMode="External"/><Relationship Id="rId160" Type="http://schemas.openxmlformats.org/officeDocument/2006/relationships/hyperlink" Target="https://sports.yahoo.com/nfl/players/32756/news" TargetMode="External"/><Relationship Id="rId216" Type="http://schemas.openxmlformats.org/officeDocument/2006/relationships/hyperlink" Target="https://sports.yahoo.com/nfl/players/32010/news" TargetMode="External"/><Relationship Id="rId258" Type="http://schemas.openxmlformats.org/officeDocument/2006/relationships/hyperlink" Target="https://sports.yahoo.com/nfl/players/32696/news" TargetMode="External"/><Relationship Id="rId22" Type="http://schemas.openxmlformats.org/officeDocument/2006/relationships/hyperlink" Target="https://sports.yahoo.com/nfl/players/25785/news" TargetMode="External"/><Relationship Id="rId64" Type="http://schemas.openxmlformats.org/officeDocument/2006/relationships/hyperlink" Target="https://sports.yahoo.com/nfl/players/26686/news" TargetMode="External"/><Relationship Id="rId118" Type="http://schemas.openxmlformats.org/officeDocument/2006/relationships/hyperlink" Target="https://sports.yahoo.com/nfl/players/31928/news" TargetMode="External"/><Relationship Id="rId325" Type="http://schemas.openxmlformats.org/officeDocument/2006/relationships/hyperlink" Target="https://sports.yahoo.com/nfl/players/29374/news" TargetMode="External"/><Relationship Id="rId367" Type="http://schemas.openxmlformats.org/officeDocument/2006/relationships/hyperlink" Target="https://sports.yahoo.com/nfl/players/29328/news" TargetMode="External"/><Relationship Id="rId171" Type="http://schemas.openxmlformats.org/officeDocument/2006/relationships/hyperlink" Target="https://sports.yahoo.com/nfl/players/9353/news" TargetMode="External"/><Relationship Id="rId227" Type="http://schemas.openxmlformats.org/officeDocument/2006/relationships/hyperlink" Target="https://sports.yahoo.com/nfl/players/32292/news" TargetMode="External"/><Relationship Id="rId269" Type="http://schemas.openxmlformats.org/officeDocument/2006/relationships/hyperlink" Target="https://sports.yahoo.com/nfl/players/30788/news" TargetMode="External"/><Relationship Id="rId33" Type="http://schemas.openxmlformats.org/officeDocument/2006/relationships/hyperlink" Target="https://sports.yahoo.com/nfl/players/30423/news" TargetMode="External"/><Relationship Id="rId129" Type="http://schemas.openxmlformats.org/officeDocument/2006/relationships/hyperlink" Target="https://sports.yahoo.com/nfl/players/31180/news" TargetMode="External"/><Relationship Id="rId280" Type="http://schemas.openxmlformats.org/officeDocument/2006/relationships/hyperlink" Target="https://sports.yahoo.com/nfl/players/31030/news" TargetMode="External"/><Relationship Id="rId336" Type="http://schemas.openxmlformats.org/officeDocument/2006/relationships/hyperlink" Target="https://sports.yahoo.com/nfl/players/33521/news" TargetMode="External"/><Relationship Id="rId75" Type="http://schemas.openxmlformats.org/officeDocument/2006/relationships/hyperlink" Target="https://sports.yahoo.com/nfl/players/31896/news" TargetMode="External"/><Relationship Id="rId140" Type="http://schemas.openxmlformats.org/officeDocument/2006/relationships/hyperlink" Target="https://sports.yahoo.com/nfl/players/31268/news" TargetMode="External"/><Relationship Id="rId182" Type="http://schemas.openxmlformats.org/officeDocument/2006/relationships/hyperlink" Target="https://sports.yahoo.com/nfl/players/8937/news" TargetMode="External"/><Relationship Id="rId378" Type="http://schemas.openxmlformats.org/officeDocument/2006/relationships/drawing" Target="../drawings/drawing2.xml"/><Relationship Id="rId6" Type="http://schemas.openxmlformats.org/officeDocument/2006/relationships/hyperlink" Target="https://sports.yahoo.com/nfl/players/32671/news" TargetMode="External"/><Relationship Id="rId238" Type="http://schemas.openxmlformats.org/officeDocument/2006/relationships/hyperlink" Target="https://sports.yahoo.com/nfl/players/29420/news" TargetMode="External"/><Relationship Id="rId291" Type="http://schemas.openxmlformats.org/officeDocument/2006/relationships/hyperlink" Target="https://sports.yahoo.com/nfl/players/30552/news" TargetMode="External"/><Relationship Id="rId305" Type="http://schemas.openxmlformats.org/officeDocument/2006/relationships/hyperlink" Target="https://sports.yahoo.com/nfl/players/33507/news" TargetMode="External"/><Relationship Id="rId347" Type="http://schemas.openxmlformats.org/officeDocument/2006/relationships/hyperlink" Target="https://sports.yahoo.com/nfl/players/33637/news" TargetMode="External"/><Relationship Id="rId44" Type="http://schemas.openxmlformats.org/officeDocument/2006/relationships/hyperlink" Target="https://sports.yahoo.com/nfl/players/33393/news" TargetMode="External"/><Relationship Id="rId86" Type="http://schemas.openxmlformats.org/officeDocument/2006/relationships/hyperlink" Target="https://sports.yahoo.com/nfl/players/28638/news" TargetMode="External"/><Relationship Id="rId151" Type="http://schemas.openxmlformats.org/officeDocument/2006/relationships/hyperlink" Target="https://sports.yahoo.com/nfl/players/31010/news" TargetMode="External"/><Relationship Id="rId193" Type="http://schemas.openxmlformats.org/officeDocument/2006/relationships/hyperlink" Target="https://sports.yahoo.com/nfl/players/32814/news" TargetMode="External"/><Relationship Id="rId207" Type="http://schemas.openxmlformats.org/officeDocument/2006/relationships/hyperlink" Target="https://sports.yahoo.com/nfl/players/30227/news" TargetMode="External"/><Relationship Id="rId249" Type="http://schemas.openxmlformats.org/officeDocument/2006/relationships/hyperlink" Target="https://sports.yahoo.com/nfl/players/25802/news" TargetMode="External"/><Relationship Id="rId13" Type="http://schemas.openxmlformats.org/officeDocument/2006/relationships/hyperlink" Target="https://sports.yahoo.com/nfl/players/31833/news" TargetMode="External"/><Relationship Id="rId109" Type="http://schemas.openxmlformats.org/officeDocument/2006/relationships/hyperlink" Target="https://sports.yahoo.com/nfl/players/30997/news" TargetMode="External"/><Relationship Id="rId260" Type="http://schemas.openxmlformats.org/officeDocument/2006/relationships/hyperlink" Target="https://sports.yahoo.com/nfl/players/27532/news" TargetMode="External"/><Relationship Id="rId316" Type="http://schemas.openxmlformats.org/officeDocument/2006/relationships/hyperlink" Target="https://sports.yahoo.com/nfl/players/32836/news" TargetMode="External"/><Relationship Id="rId55" Type="http://schemas.openxmlformats.org/officeDocument/2006/relationships/hyperlink" Target="https://sports.yahoo.com/nfl/players/30295/news" TargetMode="External"/><Relationship Id="rId97" Type="http://schemas.openxmlformats.org/officeDocument/2006/relationships/hyperlink" Target="https://sports.yahoo.com/nfl/players/31857/news" TargetMode="External"/><Relationship Id="rId120" Type="http://schemas.openxmlformats.org/officeDocument/2006/relationships/hyperlink" Target="https://sports.yahoo.com/nfl/players/29269/news" TargetMode="External"/><Relationship Id="rId358" Type="http://schemas.openxmlformats.org/officeDocument/2006/relationships/hyperlink" Target="https://sports.yahoo.com/nfl/players/31973/news" TargetMode="External"/><Relationship Id="rId162" Type="http://schemas.openxmlformats.org/officeDocument/2006/relationships/hyperlink" Target="https://sports.yahoo.com/nfl/players/30202/news" TargetMode="External"/><Relationship Id="rId218" Type="http://schemas.openxmlformats.org/officeDocument/2006/relationships/hyperlink" Target="https://sports.yahoo.com/nfl/players/30285/news" TargetMode="External"/><Relationship Id="rId271" Type="http://schemas.openxmlformats.org/officeDocument/2006/relationships/hyperlink" Target="https://sports.yahoo.com/nfl/players/30860/news" TargetMode="External"/><Relationship Id="rId24" Type="http://schemas.openxmlformats.org/officeDocument/2006/relationships/hyperlink" Target="https://sports.yahoo.com/nfl/players/29235/news" TargetMode="External"/><Relationship Id="rId66" Type="http://schemas.openxmlformats.org/officeDocument/2006/relationships/hyperlink" Target="https://sports.yahoo.com/nfl/players/29325/news" TargetMode="External"/><Relationship Id="rId131" Type="http://schemas.openxmlformats.org/officeDocument/2006/relationships/hyperlink" Target="https://sports.yahoo.com/nfl/players/24791/news" TargetMode="External"/><Relationship Id="rId327" Type="http://schemas.openxmlformats.org/officeDocument/2006/relationships/hyperlink" Target="https://sports.yahoo.com/nfl/players/28561/news" TargetMode="External"/><Relationship Id="rId369" Type="http://schemas.openxmlformats.org/officeDocument/2006/relationships/hyperlink" Target="https://sports.yahoo.com/nfl/players/31071/news" TargetMode="External"/><Relationship Id="rId173" Type="http://schemas.openxmlformats.org/officeDocument/2006/relationships/hyperlink" Target="https://sports.yahoo.com/nfl/players/27540/news" TargetMode="External"/><Relationship Id="rId229" Type="http://schemas.openxmlformats.org/officeDocument/2006/relationships/hyperlink" Target="https://sports.yahoo.com/nfl/players/29315/news" TargetMode="External"/><Relationship Id="rId380" Type="http://schemas.openxmlformats.org/officeDocument/2006/relationships/comments" Target="../comments2.xml"/><Relationship Id="rId240" Type="http://schemas.openxmlformats.org/officeDocument/2006/relationships/hyperlink" Target="https://sports.yahoo.com/nfl/players/24793/news" TargetMode="External"/><Relationship Id="rId35" Type="http://schemas.openxmlformats.org/officeDocument/2006/relationships/hyperlink" Target="https://sports.yahoo.com/nfl/players/30161/news" TargetMode="External"/><Relationship Id="rId77" Type="http://schemas.openxmlformats.org/officeDocument/2006/relationships/hyperlink" Target="https://sports.yahoo.com/nfl/players/33394/news" TargetMode="External"/><Relationship Id="rId100" Type="http://schemas.openxmlformats.org/officeDocument/2006/relationships/hyperlink" Target="https://sports.yahoo.com/nfl/players/30259/news" TargetMode="External"/><Relationship Id="rId282" Type="http://schemas.openxmlformats.org/officeDocument/2006/relationships/hyperlink" Target="https://sports.yahoo.com/nfl/players/32831/news" TargetMode="External"/><Relationship Id="rId338" Type="http://schemas.openxmlformats.org/officeDocument/2006/relationships/hyperlink" Target="https://sports.yahoo.com/nfl/players/28477/news" TargetMode="External"/><Relationship Id="rId8" Type="http://schemas.openxmlformats.org/officeDocument/2006/relationships/hyperlink" Target="https://sports.yahoo.com/nfl/players/29369/news" TargetMode="External"/><Relationship Id="rId142" Type="http://schemas.openxmlformats.org/officeDocument/2006/relationships/hyperlink" Target="https://sports.yahoo.com/nfl/players/26389/news" TargetMode="External"/><Relationship Id="rId184" Type="http://schemas.openxmlformats.org/officeDocument/2006/relationships/hyperlink" Target="https://sports.yahoo.com/nfl/players/31008/news" TargetMode="External"/><Relationship Id="rId251" Type="http://schemas.openxmlformats.org/officeDocument/2006/relationships/hyperlink" Target="https://sports.yahoo.com/nfl/players/31379/news" TargetMode="External"/><Relationship Id="rId46" Type="http://schemas.openxmlformats.org/officeDocument/2006/relationships/hyperlink" Target="https://sports.yahoo.com/nfl/players/30180/news" TargetMode="External"/><Relationship Id="rId293" Type="http://schemas.openxmlformats.org/officeDocument/2006/relationships/hyperlink" Target="https://sports.yahoo.com/nfl/players/32596/news" TargetMode="External"/><Relationship Id="rId307" Type="http://schemas.openxmlformats.org/officeDocument/2006/relationships/hyperlink" Target="https://sports.yahoo.com/nfl/players/24830/news" TargetMode="External"/><Relationship Id="rId349" Type="http://schemas.openxmlformats.org/officeDocument/2006/relationships/hyperlink" Target="https://sports.yahoo.com/nfl/players/31320/news" TargetMode="External"/><Relationship Id="rId88" Type="http://schemas.openxmlformats.org/officeDocument/2006/relationships/hyperlink" Target="https://sports.yahoo.com/nfl/players/32843/news" TargetMode="External"/><Relationship Id="rId111" Type="http://schemas.openxmlformats.org/officeDocument/2006/relationships/hyperlink" Target="https://sports.yahoo.com/nfl/players/30247/news" TargetMode="External"/><Relationship Id="rId153" Type="http://schemas.openxmlformats.org/officeDocument/2006/relationships/hyperlink" Target="https://sports.yahoo.com/nfl/players/30199/news" TargetMode="External"/><Relationship Id="rId195" Type="http://schemas.openxmlformats.org/officeDocument/2006/relationships/hyperlink" Target="https://sports.yahoo.com/nfl/players/28402/news" TargetMode="External"/><Relationship Id="rId209" Type="http://schemas.openxmlformats.org/officeDocument/2006/relationships/hyperlink" Target="https://sports.yahoo.com/nfl/players/33415/news" TargetMode="External"/><Relationship Id="rId360" Type="http://schemas.openxmlformats.org/officeDocument/2006/relationships/hyperlink" Target="https://sports.yahoo.com/nfl/players/27538/news" TargetMode="External"/><Relationship Id="rId220" Type="http://schemas.openxmlformats.org/officeDocument/2006/relationships/hyperlink" Target="https://sports.yahoo.com/nfl/players/31051/news" TargetMode="External"/><Relationship Id="rId15" Type="http://schemas.openxmlformats.org/officeDocument/2006/relationships/hyperlink" Target="https://sports.yahoo.com/nfl/players/8780/news" TargetMode="External"/><Relationship Id="rId57" Type="http://schemas.openxmlformats.org/officeDocument/2006/relationships/hyperlink" Target="https://sports.yahoo.com/nfl/players/31905/news" TargetMode="External"/><Relationship Id="rId262" Type="http://schemas.openxmlformats.org/officeDocument/2006/relationships/hyperlink" Target="https://sports.yahoo.com/nfl/players/30362/news" TargetMode="External"/><Relationship Id="rId318" Type="http://schemas.openxmlformats.org/officeDocument/2006/relationships/hyperlink" Target="https://sports.yahoo.com/nfl/players/30777/news" TargetMode="External"/><Relationship Id="rId99" Type="http://schemas.openxmlformats.org/officeDocument/2006/relationships/hyperlink" Target="https://sports.yahoo.com/nfl/players/33514/news" TargetMode="External"/><Relationship Id="rId122" Type="http://schemas.openxmlformats.org/officeDocument/2006/relationships/hyperlink" Target="https://sports.yahoo.com/nfl/players/32231/news" TargetMode="External"/><Relationship Id="rId164" Type="http://schemas.openxmlformats.org/officeDocument/2006/relationships/hyperlink" Target="https://sports.yahoo.com/nfl/players/31171/news" TargetMode="External"/><Relationship Id="rId371" Type="http://schemas.openxmlformats.org/officeDocument/2006/relationships/hyperlink" Target="https://sports.yahoo.com/nfl/players/30352/new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antasycub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92D050"/>
    <pageSetUpPr fitToPage="1"/>
  </sheetPr>
  <dimension ref="A1:AP496"/>
  <sheetViews>
    <sheetView tabSelected="1" zoomScaleNormal="100" workbookViewId="0">
      <selection activeCell="A2" sqref="A2"/>
    </sheetView>
  </sheetViews>
  <sheetFormatPr baseColWidth="10" defaultColWidth="9.1640625" defaultRowHeight="14" outlineLevelCol="1" x14ac:dyDescent="0.2"/>
  <cols>
    <col min="1" max="1" width="14.6640625" style="159" customWidth="1"/>
    <col min="2" max="2" width="6" style="46" customWidth="1"/>
    <col min="3" max="3" width="7.5" style="46" customWidth="1"/>
    <col min="4" max="4" width="5.5" style="46" customWidth="1"/>
    <col min="5" max="5" width="18.5" style="138" customWidth="1"/>
    <col min="6" max="6" width="7" style="43" customWidth="1"/>
    <col min="7" max="7" width="6.5" style="43" customWidth="1"/>
    <col min="8" max="8" width="6.1640625" style="43" customWidth="1"/>
    <col min="9" max="9" width="6.5" style="43" hidden="1" customWidth="1" outlineLevel="1"/>
    <col min="10" max="10" width="6.5" style="43" customWidth="1" collapsed="1"/>
    <col min="11" max="11" width="6.1640625" style="43" customWidth="1"/>
    <col min="12" max="12" width="6.5" style="43" hidden="1" customWidth="1" outlineLevel="1"/>
    <col min="13" max="13" width="6.5" style="43" customWidth="1" collapsed="1"/>
    <col min="14" max="14" width="6.1640625" style="43" customWidth="1"/>
    <col min="15" max="15" width="6.5" style="43" hidden="1" customWidth="1" outlineLevel="1"/>
    <col min="16" max="16" width="8.5" style="46" customWidth="1" collapsed="1"/>
    <col min="17" max="18" width="5.1640625" style="46" customWidth="1"/>
    <col min="19" max="19" width="8.5" style="43" customWidth="1"/>
    <col min="20" max="20" width="5.83203125" style="43" customWidth="1"/>
    <col min="21" max="21" width="6.5" style="43" customWidth="1"/>
    <col min="22" max="22" width="5.5" style="43" customWidth="1"/>
    <col min="23" max="26" width="5.33203125" style="43" customWidth="1"/>
    <col min="27" max="28" width="6.33203125" style="43" customWidth="1"/>
    <col min="29" max="31" width="5.5" style="43" customWidth="1"/>
    <col min="32" max="32" width="6.5" style="43" customWidth="1"/>
    <col min="33" max="33" width="6.1640625" style="43" customWidth="1"/>
    <col min="34" max="35" width="5.83203125" style="43" customWidth="1"/>
    <col min="36" max="36" width="6.1640625" style="43" customWidth="1"/>
    <col min="37" max="37" width="5.33203125" style="43" customWidth="1"/>
    <col min="38" max="38" width="6" style="43" customWidth="1"/>
    <col min="39" max="39" width="5.83203125" style="43" customWidth="1"/>
    <col min="40" max="40" width="6.83203125" style="43" customWidth="1"/>
    <col min="41" max="41" width="9" style="43" customWidth="1"/>
    <col min="43" max="43" width="9.1640625" style="43"/>
    <col min="44" max="44" width="13.33203125" style="43" customWidth="1"/>
    <col min="45" max="16384" width="9.1640625" style="43"/>
  </cols>
  <sheetData>
    <row r="1" spans="1:41" ht="36" customHeight="1" x14ac:dyDescent="0.2">
      <c r="A1" s="155"/>
      <c r="B1" s="49"/>
      <c r="C1" s="49"/>
      <c r="D1" s="49"/>
      <c r="E1" s="48" t="str">
        <f>"NFL Fantasy Football Stats - " &amp; lkpYear &amp;"/"&amp;lkpYear+1 &amp; " Projected"</f>
        <v>NFL Fantasy Football Stats - 2022/2023 Projected</v>
      </c>
      <c r="F1" s="48"/>
      <c r="G1" s="50"/>
      <c r="H1" s="50"/>
      <c r="I1" s="50"/>
      <c r="J1" s="50"/>
      <c r="K1" s="50"/>
      <c r="L1" s="50"/>
      <c r="M1" s="50"/>
      <c r="N1" s="50"/>
      <c r="O1" s="50"/>
      <c r="P1" s="49"/>
      <c r="Q1" s="49"/>
      <c r="R1" s="49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65" t="str">
        <f>lkpCopyright</f>
        <v>© FantasyCube.com</v>
      </c>
    </row>
    <row r="2" spans="1:41" ht="14.25" customHeight="1" x14ac:dyDescent="0.2">
      <c r="A2" s="156" t="s">
        <v>610</v>
      </c>
      <c r="B2" s="52"/>
      <c r="C2" s="52"/>
      <c r="D2" s="52"/>
      <c r="E2" s="52"/>
      <c r="F2" s="52"/>
      <c r="G2" s="53"/>
      <c r="H2" s="53"/>
      <c r="I2" s="53"/>
      <c r="J2" s="53"/>
      <c r="K2" s="53"/>
      <c r="L2" s="53"/>
      <c r="M2" s="53"/>
      <c r="N2" s="53"/>
      <c r="O2" s="53"/>
      <c r="P2" s="139"/>
      <c r="Q2" s="140"/>
      <c r="R2" s="101" t="s">
        <v>26</v>
      </c>
      <c r="S2" s="44">
        <v>0</v>
      </c>
      <c r="T2" s="44">
        <v>0</v>
      </c>
      <c r="U2" s="44">
        <v>25</v>
      </c>
      <c r="V2" s="44">
        <v>4</v>
      </c>
      <c r="W2" s="44">
        <v>-1</v>
      </c>
      <c r="X2" s="44">
        <v>0</v>
      </c>
      <c r="Y2" s="44">
        <v>0</v>
      </c>
      <c r="Z2" s="44">
        <v>0</v>
      </c>
      <c r="AA2" s="44">
        <v>0</v>
      </c>
      <c r="AB2" s="44">
        <v>10</v>
      </c>
      <c r="AC2" s="44">
        <v>6</v>
      </c>
      <c r="AD2" s="44">
        <v>0</v>
      </c>
      <c r="AE2" s="44">
        <v>0</v>
      </c>
      <c r="AF2" s="44">
        <v>0</v>
      </c>
      <c r="AG2" s="44">
        <v>10</v>
      </c>
      <c r="AH2" s="44">
        <v>6</v>
      </c>
      <c r="AI2" s="44">
        <v>0</v>
      </c>
      <c r="AJ2" s="44">
        <v>0</v>
      </c>
      <c r="AK2" s="44">
        <v>6</v>
      </c>
      <c r="AL2" s="44">
        <v>2</v>
      </c>
      <c r="AM2" s="44">
        <v>0</v>
      </c>
      <c r="AN2" s="44">
        <v>-2</v>
      </c>
      <c r="AO2" s="54"/>
    </row>
    <row r="3" spans="1:41" ht="15" customHeight="1" x14ac:dyDescent="0.2">
      <c r="A3" s="157"/>
      <c r="B3" s="55"/>
      <c r="C3" s="55"/>
      <c r="D3" s="55"/>
      <c r="E3" s="72" t="s">
        <v>83</v>
      </c>
      <c r="F3" s="73"/>
      <c r="G3" s="56" t="s">
        <v>219</v>
      </c>
      <c r="H3" s="56"/>
      <c r="I3" s="56"/>
      <c r="J3" s="56"/>
      <c r="K3" s="56"/>
      <c r="L3" s="56"/>
      <c r="M3" s="56"/>
      <c r="N3" s="56"/>
      <c r="O3" s="56"/>
      <c r="P3" s="141"/>
      <c r="Q3" s="106" t="s">
        <v>98</v>
      </c>
      <c r="R3" s="106"/>
      <c r="S3" s="125" t="s">
        <v>20</v>
      </c>
      <c r="T3" s="126"/>
      <c r="U3" s="126"/>
      <c r="V3" s="126"/>
      <c r="W3" s="126"/>
      <c r="X3" s="126"/>
      <c r="Y3" s="126"/>
      <c r="Z3" s="126"/>
      <c r="AA3" s="59" t="s">
        <v>22</v>
      </c>
      <c r="AB3" s="59"/>
      <c r="AC3" s="124"/>
      <c r="AD3" s="60"/>
      <c r="AE3" s="127" t="s">
        <v>21</v>
      </c>
      <c r="AF3" s="126"/>
      <c r="AG3" s="126"/>
      <c r="AH3" s="126"/>
      <c r="AI3" s="126"/>
      <c r="AJ3" s="57" t="s">
        <v>23</v>
      </c>
      <c r="AK3" s="58"/>
      <c r="AL3" s="128" t="s">
        <v>24</v>
      </c>
      <c r="AM3" s="58" t="s">
        <v>25</v>
      </c>
      <c r="AN3" s="83"/>
      <c r="AO3" s="129" t="s">
        <v>103</v>
      </c>
    </row>
    <row r="4" spans="1:41" x14ac:dyDescent="0.2">
      <c r="A4" s="62" t="s">
        <v>0</v>
      </c>
      <c r="B4" s="62" t="s">
        <v>18</v>
      </c>
      <c r="C4" s="62" t="s">
        <v>10</v>
      </c>
      <c r="D4" s="62" t="s">
        <v>90</v>
      </c>
      <c r="E4" s="99" t="s">
        <v>84</v>
      </c>
      <c r="F4" s="100" t="s">
        <v>85</v>
      </c>
      <c r="G4" s="62" t="s">
        <v>246</v>
      </c>
      <c r="H4" s="62" t="s">
        <v>89</v>
      </c>
      <c r="I4" s="62" t="s">
        <v>86</v>
      </c>
      <c r="J4" s="119" t="s">
        <v>82</v>
      </c>
      <c r="K4" s="102" t="s">
        <v>89</v>
      </c>
      <c r="L4" s="120" t="s">
        <v>87</v>
      </c>
      <c r="M4" s="70" t="s">
        <v>81</v>
      </c>
      <c r="N4" s="62" t="s">
        <v>89</v>
      </c>
      <c r="O4" s="70" t="s">
        <v>88</v>
      </c>
      <c r="P4" s="152" t="s">
        <v>91</v>
      </c>
      <c r="Q4" s="62" t="s">
        <v>97</v>
      </c>
      <c r="R4" s="62" t="s">
        <v>96</v>
      </c>
      <c r="S4" s="63" t="s">
        <v>1</v>
      </c>
      <c r="T4" s="62" t="s">
        <v>2</v>
      </c>
      <c r="U4" s="62" t="s">
        <v>3</v>
      </c>
      <c r="V4" s="62" t="s">
        <v>4</v>
      </c>
      <c r="W4" s="62" t="s">
        <v>5</v>
      </c>
      <c r="X4" s="62" t="s">
        <v>226</v>
      </c>
      <c r="Y4" s="62" t="s">
        <v>94</v>
      </c>
      <c r="Z4" s="62" t="s">
        <v>101</v>
      </c>
      <c r="AA4" s="63" t="s">
        <v>93</v>
      </c>
      <c r="AB4" s="63" t="s">
        <v>3</v>
      </c>
      <c r="AC4" s="62" t="s">
        <v>4</v>
      </c>
      <c r="AD4" s="62" t="s">
        <v>101</v>
      </c>
      <c r="AE4" s="62" t="s">
        <v>102</v>
      </c>
      <c r="AF4" s="62" t="s">
        <v>6</v>
      </c>
      <c r="AG4" s="62" t="s">
        <v>3</v>
      </c>
      <c r="AH4" s="62" t="s">
        <v>4</v>
      </c>
      <c r="AI4" s="62" t="s">
        <v>101</v>
      </c>
      <c r="AJ4" s="63" t="s">
        <v>3</v>
      </c>
      <c r="AK4" s="62" t="s">
        <v>4</v>
      </c>
      <c r="AL4" s="84" t="s">
        <v>7</v>
      </c>
      <c r="AM4" s="62" t="s">
        <v>92</v>
      </c>
      <c r="AN4" s="82" t="s">
        <v>8</v>
      </c>
      <c r="AO4" s="69" t="s">
        <v>9</v>
      </c>
    </row>
    <row r="5" spans="1:41" x14ac:dyDescent="0.2">
      <c r="A5" s="173" t="s">
        <v>263</v>
      </c>
      <c r="B5" s="45" t="s">
        <v>118</v>
      </c>
      <c r="C5" s="45" t="s">
        <v>179</v>
      </c>
      <c r="D5" s="45">
        <v>14</v>
      </c>
      <c r="E5" s="136"/>
      <c r="F5" s="47"/>
      <c r="G5" s="61">
        <v>1</v>
      </c>
      <c r="H5" s="85">
        <f>I5-G5</f>
        <v>0</v>
      </c>
      <c r="I5" s="61">
        <v>1</v>
      </c>
      <c r="J5" s="121">
        <v>1</v>
      </c>
      <c r="K5" s="85">
        <f>L5-J5</f>
        <v>0</v>
      </c>
      <c r="L5" s="122">
        <v>1</v>
      </c>
      <c r="M5" s="61">
        <v>2</v>
      </c>
      <c r="N5" s="85">
        <f>O5-M5</f>
        <v>0</v>
      </c>
      <c r="O5" s="61">
        <v>2</v>
      </c>
      <c r="P5" s="153">
        <v>1</v>
      </c>
      <c r="Q5" s="142">
        <v>17</v>
      </c>
      <c r="R5" s="142"/>
      <c r="S5" s="114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114">
        <v>322</v>
      </c>
      <c r="AB5" s="115">
        <v>1572</v>
      </c>
      <c r="AC5" s="61">
        <v>14.5</v>
      </c>
      <c r="AD5" s="61">
        <v>75.900000000000006</v>
      </c>
      <c r="AE5" s="61">
        <v>54.4</v>
      </c>
      <c r="AF5" s="61">
        <v>44.4</v>
      </c>
      <c r="AG5" s="61">
        <v>355</v>
      </c>
      <c r="AH5" s="61">
        <v>2</v>
      </c>
      <c r="AI5" s="61">
        <v>19.8</v>
      </c>
      <c r="AJ5" s="114">
        <v>0</v>
      </c>
      <c r="AK5" s="61">
        <v>0</v>
      </c>
      <c r="AL5" s="116">
        <v>1.8</v>
      </c>
      <c r="AM5" s="61">
        <v>2.9</v>
      </c>
      <c r="AN5" s="117">
        <v>1</v>
      </c>
      <c r="AO5" s="118">
        <f>IFERROR($S5*$S$2+$T5*$T$2+IF($U$2=0,0,$U5/$U$2)+$V5*$V$2+$W5*$W$2+$X5*$X$2+$Y5*$Y$2+$Z5*$Z$2+$AA5*$AA$2+IF($AB$2=0,0,$AB5/$AB$2)+$AC$2*$AC5+$AD$2*$AD5+$AE$2*$AE5+$AF5*$AF$2+IF($AG$2=0,0,$AG5/$AG$2)+$AH5*$AH$2+$AI5*$AI$2+IF($AJ$2=0,0,$AJ5/$AJ$2)+$AK5*$AK$2+$AL5*$AL$2+$AM5*$AM$2+$AN5*$AN$2,0)</f>
        <v>293.3</v>
      </c>
    </row>
    <row r="6" spans="1:41" x14ac:dyDescent="0.2">
      <c r="A6" s="173" t="s">
        <v>256</v>
      </c>
      <c r="B6" s="45" t="s">
        <v>118</v>
      </c>
      <c r="C6" s="45" t="s">
        <v>185</v>
      </c>
      <c r="D6" s="45">
        <v>13</v>
      </c>
      <c r="E6" s="137"/>
      <c r="F6" s="47"/>
      <c r="G6" s="61">
        <v>2</v>
      </c>
      <c r="H6" s="85">
        <f t="shared" ref="H6:H69" si="0">I6-G6</f>
        <v>0</v>
      </c>
      <c r="I6" s="61">
        <v>2</v>
      </c>
      <c r="J6" s="121">
        <v>2</v>
      </c>
      <c r="K6" s="85">
        <f t="shared" ref="K6:K69" si="1">L6-J6</f>
        <v>0</v>
      </c>
      <c r="L6" s="122">
        <v>2</v>
      </c>
      <c r="M6" s="61">
        <v>1</v>
      </c>
      <c r="N6" s="85">
        <f t="shared" ref="N6:N69" si="2">O6-M6</f>
        <v>0</v>
      </c>
      <c r="O6" s="61">
        <v>1</v>
      </c>
      <c r="P6" s="154">
        <v>1</v>
      </c>
      <c r="Q6" s="142">
        <v>17</v>
      </c>
      <c r="R6" s="142"/>
      <c r="S6" s="114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114">
        <v>242</v>
      </c>
      <c r="AB6" s="61">
        <v>997</v>
      </c>
      <c r="AC6" s="61">
        <v>7.6</v>
      </c>
      <c r="AD6" s="61">
        <v>48.7</v>
      </c>
      <c r="AE6" s="61">
        <v>108</v>
      </c>
      <c r="AF6" s="61">
        <v>82.6</v>
      </c>
      <c r="AG6" s="61">
        <v>654</v>
      </c>
      <c r="AH6" s="61">
        <v>3.8</v>
      </c>
      <c r="AI6" s="61">
        <v>30.8</v>
      </c>
      <c r="AJ6" s="114">
        <v>12.5</v>
      </c>
      <c r="AK6" s="61">
        <v>0</v>
      </c>
      <c r="AL6" s="116">
        <v>0</v>
      </c>
      <c r="AM6" s="61">
        <v>2</v>
      </c>
      <c r="AN6" s="117">
        <v>1</v>
      </c>
      <c r="AO6" s="118">
        <f t="shared" ref="AO6:AO69" si="3">IFERROR($S6*$S$2+$T6*$T$2+IF($U$2=0,0,$U6/$U$2)+$V6*$V$2+$W6*$W$2+$X6*$X$2+$Y6*$Y$2+$Z6*$Z$2+$AA6*$AA$2+IF($AB$2=0,0,$AB6/$AB$2)+$AC$2*$AC6+$AD$2*$AD6+$AE$2*$AE6+$AF6*$AF$2+IF($AG$2=0,0,$AG6/$AG$2)+$AH6*$AH$2+$AI6*$AI$2+IF($AJ$2=0,0,$AJ6/$AJ$2)+$AK6*$AK$2+$AL6*$AL$2+$AM6*$AM$2+$AN6*$AN$2,0)</f>
        <v>231.5</v>
      </c>
    </row>
    <row r="7" spans="1:41" x14ac:dyDescent="0.2">
      <c r="A7" s="173" t="s">
        <v>262</v>
      </c>
      <c r="B7" s="45" t="s">
        <v>121</v>
      </c>
      <c r="C7" s="45" t="s">
        <v>194</v>
      </c>
      <c r="D7" s="45">
        <v>7</v>
      </c>
      <c r="E7" s="137"/>
      <c r="F7" s="47"/>
      <c r="G7" s="61">
        <v>3</v>
      </c>
      <c r="H7" s="85">
        <f t="shared" si="0"/>
        <v>0</v>
      </c>
      <c r="I7" s="61">
        <v>3</v>
      </c>
      <c r="J7" s="121">
        <v>8</v>
      </c>
      <c r="K7" s="85">
        <f t="shared" si="1"/>
        <v>0</v>
      </c>
      <c r="L7" s="122">
        <v>8</v>
      </c>
      <c r="M7" s="61">
        <v>5</v>
      </c>
      <c r="N7" s="85">
        <f t="shared" si="2"/>
        <v>0</v>
      </c>
      <c r="O7" s="61">
        <v>5</v>
      </c>
      <c r="P7" s="154">
        <v>1</v>
      </c>
      <c r="Q7" s="142">
        <v>17</v>
      </c>
      <c r="R7" s="142"/>
      <c r="S7" s="114">
        <v>1</v>
      </c>
      <c r="T7" s="61">
        <v>1</v>
      </c>
      <c r="U7" s="61">
        <v>12.4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114">
        <v>5.7</v>
      </c>
      <c r="AB7" s="61">
        <v>32.4</v>
      </c>
      <c r="AC7" s="61">
        <v>0</v>
      </c>
      <c r="AD7" s="61">
        <v>1.9</v>
      </c>
      <c r="AE7" s="61">
        <v>157</v>
      </c>
      <c r="AF7" s="61">
        <v>102</v>
      </c>
      <c r="AG7" s="61">
        <v>1474</v>
      </c>
      <c r="AH7" s="61">
        <v>9.6</v>
      </c>
      <c r="AI7" s="61">
        <v>65.8</v>
      </c>
      <c r="AJ7" s="114">
        <v>0</v>
      </c>
      <c r="AK7" s="61">
        <v>0</v>
      </c>
      <c r="AL7" s="116">
        <v>1</v>
      </c>
      <c r="AM7" s="61">
        <v>1</v>
      </c>
      <c r="AN7" s="117">
        <v>1</v>
      </c>
      <c r="AO7" s="118">
        <f t="shared" si="3"/>
        <v>208.73599999999999</v>
      </c>
    </row>
    <row r="8" spans="1:41" x14ac:dyDescent="0.2">
      <c r="A8" s="173" t="s">
        <v>281</v>
      </c>
      <c r="B8" s="45" t="s">
        <v>121</v>
      </c>
      <c r="C8" s="45" t="s">
        <v>112</v>
      </c>
      <c r="D8" s="45">
        <v>7</v>
      </c>
      <c r="E8" s="137"/>
      <c r="F8" s="47"/>
      <c r="G8" s="61">
        <v>4</v>
      </c>
      <c r="H8" s="85">
        <f t="shared" si="0"/>
        <v>0</v>
      </c>
      <c r="I8" s="61">
        <v>4</v>
      </c>
      <c r="J8" s="121">
        <v>10</v>
      </c>
      <c r="K8" s="85">
        <f t="shared" si="1"/>
        <v>0</v>
      </c>
      <c r="L8" s="122">
        <v>10</v>
      </c>
      <c r="M8" s="61">
        <v>6</v>
      </c>
      <c r="N8" s="85">
        <f t="shared" si="2"/>
        <v>0</v>
      </c>
      <c r="O8" s="61">
        <v>6</v>
      </c>
      <c r="P8" s="154">
        <v>1</v>
      </c>
      <c r="Q8" s="142">
        <v>17</v>
      </c>
      <c r="R8" s="142"/>
      <c r="S8" s="114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114">
        <v>5</v>
      </c>
      <c r="AB8" s="61">
        <v>32.200000000000003</v>
      </c>
      <c r="AC8" s="61">
        <v>0</v>
      </c>
      <c r="AD8" s="61">
        <v>1</v>
      </c>
      <c r="AE8" s="61">
        <v>156</v>
      </c>
      <c r="AF8" s="61">
        <v>112</v>
      </c>
      <c r="AG8" s="61">
        <v>1476</v>
      </c>
      <c r="AH8" s="61">
        <v>10.1</v>
      </c>
      <c r="AI8" s="61">
        <v>75.2</v>
      </c>
      <c r="AJ8" s="114">
        <v>44.1</v>
      </c>
      <c r="AK8" s="61">
        <v>0</v>
      </c>
      <c r="AL8" s="116">
        <v>1</v>
      </c>
      <c r="AM8" s="61">
        <v>1</v>
      </c>
      <c r="AN8" s="117">
        <v>1</v>
      </c>
      <c r="AO8" s="118">
        <f t="shared" si="3"/>
        <v>211.42</v>
      </c>
    </row>
    <row r="9" spans="1:41" x14ac:dyDescent="0.2">
      <c r="A9" s="173" t="s">
        <v>258</v>
      </c>
      <c r="B9" s="45" t="s">
        <v>118</v>
      </c>
      <c r="C9" s="45" t="s">
        <v>116</v>
      </c>
      <c r="D9" s="45">
        <v>8</v>
      </c>
      <c r="E9" s="137"/>
      <c r="F9" s="47"/>
      <c r="G9" s="61">
        <v>5</v>
      </c>
      <c r="H9" s="85">
        <f t="shared" si="0"/>
        <v>0</v>
      </c>
      <c r="I9" s="61">
        <v>5</v>
      </c>
      <c r="J9" s="121">
        <v>5</v>
      </c>
      <c r="K9" s="85">
        <f t="shared" si="1"/>
        <v>0</v>
      </c>
      <c r="L9" s="122">
        <v>5</v>
      </c>
      <c r="M9" s="61">
        <v>3</v>
      </c>
      <c r="N9" s="85">
        <f t="shared" si="2"/>
        <v>0</v>
      </c>
      <c r="O9" s="61">
        <v>3</v>
      </c>
      <c r="P9" s="154">
        <v>1</v>
      </c>
      <c r="Q9" s="142">
        <v>17</v>
      </c>
      <c r="R9" s="142"/>
      <c r="S9" s="114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114">
        <v>257</v>
      </c>
      <c r="AB9" s="61">
        <v>1186</v>
      </c>
      <c r="AC9" s="61">
        <v>9.3000000000000007</v>
      </c>
      <c r="AD9" s="61">
        <v>38.799999999999997</v>
      </c>
      <c r="AE9" s="61">
        <v>87</v>
      </c>
      <c r="AF9" s="61">
        <v>72.5</v>
      </c>
      <c r="AG9" s="61">
        <v>625</v>
      </c>
      <c r="AH9" s="61">
        <v>4.0999999999999996</v>
      </c>
      <c r="AI9" s="61">
        <v>31.8</v>
      </c>
      <c r="AJ9" s="114">
        <v>0</v>
      </c>
      <c r="AK9" s="61">
        <v>0</v>
      </c>
      <c r="AL9" s="116">
        <v>0</v>
      </c>
      <c r="AM9" s="61">
        <v>2.2000000000000002</v>
      </c>
      <c r="AN9" s="117">
        <v>1.1000000000000001</v>
      </c>
      <c r="AO9" s="118">
        <f t="shared" si="3"/>
        <v>259.3</v>
      </c>
    </row>
    <row r="10" spans="1:41" x14ac:dyDescent="0.2">
      <c r="A10" s="173" t="s">
        <v>249</v>
      </c>
      <c r="B10" s="45" t="s">
        <v>118</v>
      </c>
      <c r="C10" s="45" t="s">
        <v>194</v>
      </c>
      <c r="D10" s="45">
        <v>7</v>
      </c>
      <c r="E10" s="137"/>
      <c r="F10" s="47"/>
      <c r="G10" s="61">
        <v>6</v>
      </c>
      <c r="H10" s="85">
        <f t="shared" si="0"/>
        <v>0</v>
      </c>
      <c r="I10" s="61">
        <v>6</v>
      </c>
      <c r="J10" s="121">
        <v>4</v>
      </c>
      <c r="K10" s="85">
        <f t="shared" si="1"/>
        <v>0</v>
      </c>
      <c r="L10" s="122">
        <v>4</v>
      </c>
      <c r="M10" s="61">
        <v>4</v>
      </c>
      <c r="N10" s="85">
        <f t="shared" si="2"/>
        <v>0</v>
      </c>
      <c r="O10" s="61">
        <v>4</v>
      </c>
      <c r="P10" s="154">
        <v>1</v>
      </c>
      <c r="Q10" s="142">
        <v>17</v>
      </c>
      <c r="R10" s="142"/>
      <c r="S10" s="114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114">
        <v>279</v>
      </c>
      <c r="AB10" s="61">
        <v>1277</v>
      </c>
      <c r="AC10" s="61">
        <v>10.9</v>
      </c>
      <c r="AD10" s="61">
        <v>68.7</v>
      </c>
      <c r="AE10" s="61">
        <v>61.2</v>
      </c>
      <c r="AF10" s="61">
        <v>45.4</v>
      </c>
      <c r="AG10" s="61">
        <v>369</v>
      </c>
      <c r="AH10" s="61">
        <v>1.9</v>
      </c>
      <c r="AI10" s="61">
        <v>19.3</v>
      </c>
      <c r="AJ10" s="114">
        <v>0</v>
      </c>
      <c r="AK10" s="61">
        <v>0</v>
      </c>
      <c r="AL10" s="116">
        <v>1</v>
      </c>
      <c r="AM10" s="61">
        <v>3.9</v>
      </c>
      <c r="AN10" s="117">
        <v>2</v>
      </c>
      <c r="AO10" s="118">
        <f t="shared" si="3"/>
        <v>239.40000000000003</v>
      </c>
    </row>
    <row r="11" spans="1:41" x14ac:dyDescent="0.2">
      <c r="A11" s="173" t="s">
        <v>268</v>
      </c>
      <c r="B11" s="45" t="s">
        <v>118</v>
      </c>
      <c r="C11" s="45" t="s">
        <v>186</v>
      </c>
      <c r="D11" s="45">
        <v>6</v>
      </c>
      <c r="E11" s="137"/>
      <c r="F11" s="47"/>
      <c r="G11" s="61">
        <v>7</v>
      </c>
      <c r="H11" s="85">
        <f t="shared" si="0"/>
        <v>0</v>
      </c>
      <c r="I11" s="61">
        <v>7</v>
      </c>
      <c r="J11" s="121">
        <v>3</v>
      </c>
      <c r="K11" s="85">
        <f t="shared" si="1"/>
        <v>0</v>
      </c>
      <c r="L11" s="122">
        <v>3</v>
      </c>
      <c r="M11" s="61">
        <v>8</v>
      </c>
      <c r="N11" s="85">
        <f t="shared" si="2"/>
        <v>0</v>
      </c>
      <c r="O11" s="61">
        <v>8</v>
      </c>
      <c r="P11" s="154">
        <v>1</v>
      </c>
      <c r="Q11" s="142">
        <v>17</v>
      </c>
      <c r="R11" s="142"/>
      <c r="S11" s="114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114">
        <v>325</v>
      </c>
      <c r="AB11" s="61">
        <v>1510</v>
      </c>
      <c r="AC11" s="61">
        <v>12.6</v>
      </c>
      <c r="AD11" s="61">
        <v>53.9</v>
      </c>
      <c r="AE11" s="61">
        <v>31.1</v>
      </c>
      <c r="AF11" s="61">
        <v>25.5</v>
      </c>
      <c r="AG11" s="61">
        <v>198</v>
      </c>
      <c r="AH11" s="61">
        <v>0.8</v>
      </c>
      <c r="AI11" s="61">
        <v>5.6</v>
      </c>
      <c r="AJ11" s="114">
        <v>0</v>
      </c>
      <c r="AK11" s="61">
        <v>0</v>
      </c>
      <c r="AL11" s="116">
        <v>1</v>
      </c>
      <c r="AM11" s="61">
        <v>4</v>
      </c>
      <c r="AN11" s="117">
        <v>2</v>
      </c>
      <c r="AO11" s="118">
        <f t="shared" si="3"/>
        <v>249.20000000000002</v>
      </c>
    </row>
    <row r="12" spans="1:41" x14ac:dyDescent="0.2">
      <c r="A12" s="173" t="s">
        <v>311</v>
      </c>
      <c r="B12" s="45" t="s">
        <v>121</v>
      </c>
      <c r="C12" s="45" t="s">
        <v>187</v>
      </c>
      <c r="D12" s="45">
        <v>10</v>
      </c>
      <c r="E12" s="137"/>
      <c r="F12" s="47"/>
      <c r="G12" s="61">
        <v>8</v>
      </c>
      <c r="H12" s="85">
        <f t="shared" si="0"/>
        <v>0</v>
      </c>
      <c r="I12" s="61">
        <v>8</v>
      </c>
      <c r="J12" s="121">
        <v>11</v>
      </c>
      <c r="K12" s="85">
        <f t="shared" si="1"/>
        <v>0</v>
      </c>
      <c r="L12" s="122">
        <v>11</v>
      </c>
      <c r="M12" s="61">
        <v>12</v>
      </c>
      <c r="N12" s="85">
        <f t="shared" si="2"/>
        <v>0</v>
      </c>
      <c r="O12" s="61">
        <v>12</v>
      </c>
      <c r="P12" s="154">
        <v>1</v>
      </c>
      <c r="Q12" s="142">
        <v>17</v>
      </c>
      <c r="R12" s="142"/>
      <c r="S12" s="114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114">
        <v>7</v>
      </c>
      <c r="AB12" s="61">
        <v>41.3</v>
      </c>
      <c r="AC12" s="61">
        <v>0</v>
      </c>
      <c r="AD12" s="61">
        <v>2</v>
      </c>
      <c r="AE12" s="61">
        <v>145</v>
      </c>
      <c r="AF12" s="61">
        <v>92.6</v>
      </c>
      <c r="AG12" s="61">
        <v>1439</v>
      </c>
      <c r="AH12" s="61">
        <v>10.1</v>
      </c>
      <c r="AI12" s="61">
        <v>66.400000000000006</v>
      </c>
      <c r="AJ12" s="114">
        <v>0</v>
      </c>
      <c r="AK12" s="61">
        <v>0</v>
      </c>
      <c r="AL12" s="116">
        <v>1</v>
      </c>
      <c r="AM12" s="61">
        <v>1</v>
      </c>
      <c r="AN12" s="117">
        <v>1</v>
      </c>
      <c r="AO12" s="118">
        <f t="shared" si="3"/>
        <v>208.63</v>
      </c>
    </row>
    <row r="13" spans="1:41" x14ac:dyDescent="0.2">
      <c r="A13" s="173" t="s">
        <v>257</v>
      </c>
      <c r="B13" s="45" t="s">
        <v>121</v>
      </c>
      <c r="C13" s="45" t="s">
        <v>188</v>
      </c>
      <c r="D13" s="45">
        <v>7</v>
      </c>
      <c r="E13" s="137"/>
      <c r="F13" s="47"/>
      <c r="G13" s="61">
        <v>9</v>
      </c>
      <c r="H13" s="85">
        <f t="shared" si="0"/>
        <v>0</v>
      </c>
      <c r="I13" s="61">
        <v>9</v>
      </c>
      <c r="J13" s="121">
        <v>17</v>
      </c>
      <c r="K13" s="85">
        <f t="shared" si="1"/>
        <v>0</v>
      </c>
      <c r="L13" s="122">
        <v>17</v>
      </c>
      <c r="M13" s="61">
        <v>13</v>
      </c>
      <c r="N13" s="85">
        <f t="shared" si="2"/>
        <v>0</v>
      </c>
      <c r="O13" s="61">
        <v>13</v>
      </c>
      <c r="P13" s="154">
        <v>1</v>
      </c>
      <c r="Q13" s="142">
        <v>17</v>
      </c>
      <c r="R13" s="142"/>
      <c r="S13" s="114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114">
        <v>0</v>
      </c>
      <c r="AB13" s="61">
        <v>0</v>
      </c>
      <c r="AC13" s="61">
        <v>0</v>
      </c>
      <c r="AD13" s="61">
        <v>0</v>
      </c>
      <c r="AE13" s="61">
        <v>156</v>
      </c>
      <c r="AF13" s="61">
        <v>108</v>
      </c>
      <c r="AG13" s="61">
        <v>1315</v>
      </c>
      <c r="AH13" s="61">
        <v>9.3000000000000007</v>
      </c>
      <c r="AI13" s="61">
        <v>66.3</v>
      </c>
      <c r="AJ13" s="114">
        <v>0</v>
      </c>
      <c r="AK13" s="61">
        <v>0</v>
      </c>
      <c r="AL13" s="116">
        <v>1</v>
      </c>
      <c r="AM13" s="61">
        <v>1</v>
      </c>
      <c r="AN13" s="117">
        <v>1</v>
      </c>
      <c r="AO13" s="118">
        <f t="shared" si="3"/>
        <v>187.3</v>
      </c>
    </row>
    <row r="14" spans="1:41" x14ac:dyDescent="0.2">
      <c r="A14" s="173" t="s">
        <v>278</v>
      </c>
      <c r="B14" s="45" t="s">
        <v>118</v>
      </c>
      <c r="C14" s="45" t="s">
        <v>193</v>
      </c>
      <c r="D14" s="45">
        <v>9</v>
      </c>
      <c r="E14" s="137"/>
      <c r="F14" s="47"/>
      <c r="G14" s="61">
        <v>10</v>
      </c>
      <c r="H14" s="85">
        <f t="shared" si="0"/>
        <v>0</v>
      </c>
      <c r="I14" s="61">
        <v>10</v>
      </c>
      <c r="J14" s="121">
        <v>7</v>
      </c>
      <c r="K14" s="85">
        <f t="shared" si="1"/>
        <v>0</v>
      </c>
      <c r="L14" s="122">
        <v>7</v>
      </c>
      <c r="M14" s="61">
        <v>7</v>
      </c>
      <c r="N14" s="85">
        <f t="shared" si="2"/>
        <v>0</v>
      </c>
      <c r="O14" s="61">
        <v>7</v>
      </c>
      <c r="P14" s="154">
        <v>1</v>
      </c>
      <c r="Q14" s="142">
        <v>17</v>
      </c>
      <c r="R14" s="142"/>
      <c r="S14" s="114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114">
        <v>288</v>
      </c>
      <c r="AB14" s="61">
        <v>1176</v>
      </c>
      <c r="AC14" s="61">
        <v>7.7</v>
      </c>
      <c r="AD14" s="61">
        <v>57.5</v>
      </c>
      <c r="AE14" s="61">
        <v>84</v>
      </c>
      <c r="AF14" s="61">
        <v>63.1</v>
      </c>
      <c r="AG14" s="61">
        <v>453</v>
      </c>
      <c r="AH14" s="61">
        <v>2</v>
      </c>
      <c r="AI14" s="61">
        <v>29.1</v>
      </c>
      <c r="AJ14" s="114">
        <v>0</v>
      </c>
      <c r="AK14" s="61">
        <v>0</v>
      </c>
      <c r="AL14" s="116">
        <v>1</v>
      </c>
      <c r="AM14" s="61">
        <v>2</v>
      </c>
      <c r="AN14" s="117">
        <v>1</v>
      </c>
      <c r="AO14" s="118">
        <f t="shared" si="3"/>
        <v>221.10000000000002</v>
      </c>
    </row>
    <row r="15" spans="1:41" x14ac:dyDescent="0.2">
      <c r="A15" s="173" t="s">
        <v>275</v>
      </c>
      <c r="B15" s="45" t="s">
        <v>121</v>
      </c>
      <c r="C15" s="45" t="s">
        <v>184</v>
      </c>
      <c r="D15" s="45">
        <v>9</v>
      </c>
      <c r="E15" s="137" t="s">
        <v>444</v>
      </c>
      <c r="F15" s="47"/>
      <c r="G15" s="61">
        <v>11</v>
      </c>
      <c r="H15" s="85">
        <f t="shared" si="0"/>
        <v>0</v>
      </c>
      <c r="I15" s="61">
        <v>11</v>
      </c>
      <c r="J15" s="121">
        <v>20</v>
      </c>
      <c r="K15" s="85">
        <f t="shared" si="1"/>
        <v>0</v>
      </c>
      <c r="L15" s="122">
        <v>20</v>
      </c>
      <c r="M15" s="61">
        <v>18</v>
      </c>
      <c r="N15" s="85">
        <f t="shared" si="2"/>
        <v>0</v>
      </c>
      <c r="O15" s="61">
        <v>18</v>
      </c>
      <c r="P15" s="154">
        <v>1</v>
      </c>
      <c r="Q15" s="142">
        <v>17</v>
      </c>
      <c r="R15" s="142"/>
      <c r="S15" s="114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114">
        <v>11.7</v>
      </c>
      <c r="AB15" s="61">
        <v>68</v>
      </c>
      <c r="AC15" s="61">
        <v>0</v>
      </c>
      <c r="AD15" s="61">
        <v>4</v>
      </c>
      <c r="AE15" s="61">
        <v>132</v>
      </c>
      <c r="AF15" s="61">
        <v>88.3</v>
      </c>
      <c r="AG15" s="61">
        <v>1232</v>
      </c>
      <c r="AH15" s="61">
        <v>9.1</v>
      </c>
      <c r="AI15" s="61">
        <v>55.2</v>
      </c>
      <c r="AJ15" s="114">
        <v>373</v>
      </c>
      <c r="AK15" s="61">
        <v>0</v>
      </c>
      <c r="AL15" s="116">
        <v>1</v>
      </c>
      <c r="AM15" s="61">
        <v>1</v>
      </c>
      <c r="AN15" s="117">
        <v>1</v>
      </c>
      <c r="AO15" s="118">
        <f t="shared" si="3"/>
        <v>184.6</v>
      </c>
    </row>
    <row r="16" spans="1:41" x14ac:dyDescent="0.2">
      <c r="A16" s="173" t="s">
        <v>271</v>
      </c>
      <c r="B16" s="45" t="s">
        <v>118</v>
      </c>
      <c r="C16" s="45" t="s">
        <v>187</v>
      </c>
      <c r="D16" s="45">
        <v>10</v>
      </c>
      <c r="E16" s="137"/>
      <c r="F16" s="47"/>
      <c r="G16" s="61">
        <v>12</v>
      </c>
      <c r="H16" s="85">
        <f t="shared" si="0"/>
        <v>0</v>
      </c>
      <c r="I16" s="61">
        <v>12</v>
      </c>
      <c r="J16" s="121">
        <v>6</v>
      </c>
      <c r="K16" s="85">
        <f t="shared" si="1"/>
        <v>0</v>
      </c>
      <c r="L16" s="122">
        <v>6</v>
      </c>
      <c r="M16" s="61">
        <v>11</v>
      </c>
      <c r="N16" s="85">
        <f t="shared" si="2"/>
        <v>0</v>
      </c>
      <c r="O16" s="61">
        <v>11</v>
      </c>
      <c r="P16" s="154">
        <v>1</v>
      </c>
      <c r="Q16" s="142">
        <v>17</v>
      </c>
      <c r="R16" s="142"/>
      <c r="S16" s="114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114">
        <v>285</v>
      </c>
      <c r="AB16" s="61">
        <v>1224</v>
      </c>
      <c r="AC16" s="61">
        <v>10.1</v>
      </c>
      <c r="AD16" s="61">
        <v>60.1</v>
      </c>
      <c r="AE16" s="61">
        <v>59.5</v>
      </c>
      <c r="AF16" s="61">
        <v>48.3</v>
      </c>
      <c r="AG16" s="61">
        <v>371</v>
      </c>
      <c r="AH16" s="61">
        <v>2</v>
      </c>
      <c r="AI16" s="61">
        <v>18.100000000000001</v>
      </c>
      <c r="AJ16" s="114">
        <v>0</v>
      </c>
      <c r="AK16" s="61">
        <v>0</v>
      </c>
      <c r="AL16" s="116">
        <v>1</v>
      </c>
      <c r="AM16" s="61">
        <v>2</v>
      </c>
      <c r="AN16" s="117">
        <v>1</v>
      </c>
      <c r="AO16" s="118">
        <f t="shared" si="3"/>
        <v>232.1</v>
      </c>
    </row>
    <row r="17" spans="1:41" x14ac:dyDescent="0.2">
      <c r="A17" s="173" t="s">
        <v>133</v>
      </c>
      <c r="B17" s="45" t="s">
        <v>121</v>
      </c>
      <c r="C17" s="45" t="s">
        <v>223</v>
      </c>
      <c r="D17" s="45">
        <v>6</v>
      </c>
      <c r="E17" s="137"/>
      <c r="F17" s="47"/>
      <c r="G17" s="61">
        <v>13</v>
      </c>
      <c r="H17" s="85">
        <f t="shared" si="0"/>
        <v>0</v>
      </c>
      <c r="I17" s="61">
        <v>13</v>
      </c>
      <c r="J17" s="121">
        <v>18</v>
      </c>
      <c r="K17" s="85">
        <f t="shared" si="1"/>
        <v>0</v>
      </c>
      <c r="L17" s="122">
        <v>18</v>
      </c>
      <c r="M17" s="61">
        <v>14</v>
      </c>
      <c r="N17" s="85">
        <f t="shared" si="2"/>
        <v>0</v>
      </c>
      <c r="O17" s="61">
        <v>14</v>
      </c>
      <c r="P17" s="154">
        <v>1</v>
      </c>
      <c r="Q17" s="142">
        <v>17</v>
      </c>
      <c r="R17" s="142"/>
      <c r="S17" s="114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114">
        <v>0</v>
      </c>
      <c r="AB17" s="61">
        <v>0</v>
      </c>
      <c r="AC17" s="61">
        <v>0</v>
      </c>
      <c r="AD17" s="61">
        <v>0</v>
      </c>
      <c r="AE17" s="61">
        <v>145</v>
      </c>
      <c r="AF17" s="61">
        <v>100</v>
      </c>
      <c r="AG17" s="61">
        <v>1257</v>
      </c>
      <c r="AH17" s="61">
        <v>8.9</v>
      </c>
      <c r="AI17" s="61">
        <v>65.400000000000006</v>
      </c>
      <c r="AJ17" s="114">
        <v>0</v>
      </c>
      <c r="AK17" s="61">
        <v>0</v>
      </c>
      <c r="AL17" s="116">
        <v>1</v>
      </c>
      <c r="AM17" s="61">
        <v>1</v>
      </c>
      <c r="AN17" s="117">
        <v>1</v>
      </c>
      <c r="AO17" s="118">
        <f t="shared" si="3"/>
        <v>179.10000000000002</v>
      </c>
    </row>
    <row r="18" spans="1:41" x14ac:dyDescent="0.2">
      <c r="A18" s="173" t="s">
        <v>146</v>
      </c>
      <c r="B18" s="45" t="s">
        <v>118</v>
      </c>
      <c r="C18" s="45" t="s">
        <v>15</v>
      </c>
      <c r="D18" s="45">
        <v>14</v>
      </c>
      <c r="E18" s="137"/>
      <c r="F18" s="47"/>
      <c r="G18" s="61">
        <v>14</v>
      </c>
      <c r="H18" s="85">
        <f t="shared" si="0"/>
        <v>0</v>
      </c>
      <c r="I18" s="61">
        <v>14</v>
      </c>
      <c r="J18" s="121">
        <v>21</v>
      </c>
      <c r="K18" s="85">
        <f t="shared" si="1"/>
        <v>0</v>
      </c>
      <c r="L18" s="122">
        <v>21</v>
      </c>
      <c r="M18" s="61">
        <v>17</v>
      </c>
      <c r="N18" s="85">
        <f t="shared" si="2"/>
        <v>0</v>
      </c>
      <c r="O18" s="61">
        <v>17</v>
      </c>
      <c r="P18" s="154">
        <v>1</v>
      </c>
      <c r="Q18" s="142">
        <v>17</v>
      </c>
      <c r="R18" s="142"/>
      <c r="S18" s="114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114">
        <v>212</v>
      </c>
      <c r="AB18" s="61">
        <v>965</v>
      </c>
      <c r="AC18" s="61">
        <v>7.3</v>
      </c>
      <c r="AD18" s="61">
        <v>54.6</v>
      </c>
      <c r="AE18" s="61">
        <v>78.2</v>
      </c>
      <c r="AF18" s="61">
        <v>62.6</v>
      </c>
      <c r="AG18" s="61">
        <v>470</v>
      </c>
      <c r="AH18" s="61">
        <v>2.8</v>
      </c>
      <c r="AI18" s="61">
        <v>18.7</v>
      </c>
      <c r="AJ18" s="114">
        <v>0</v>
      </c>
      <c r="AK18" s="61">
        <v>0</v>
      </c>
      <c r="AL18" s="116">
        <v>0</v>
      </c>
      <c r="AM18" s="61">
        <v>2</v>
      </c>
      <c r="AN18" s="117">
        <v>1</v>
      </c>
      <c r="AO18" s="118">
        <f t="shared" si="3"/>
        <v>202.10000000000002</v>
      </c>
    </row>
    <row r="19" spans="1:41" x14ac:dyDescent="0.2">
      <c r="A19" s="173" t="s">
        <v>289</v>
      </c>
      <c r="B19" s="45" t="s">
        <v>118</v>
      </c>
      <c r="C19" s="45" t="s">
        <v>183</v>
      </c>
      <c r="D19" s="45">
        <v>6</v>
      </c>
      <c r="E19" s="137"/>
      <c r="F19" s="47"/>
      <c r="G19" s="61">
        <v>15</v>
      </c>
      <c r="H19" s="85">
        <f t="shared" si="0"/>
        <v>0</v>
      </c>
      <c r="I19" s="61">
        <v>15</v>
      </c>
      <c r="J19" s="121">
        <v>15</v>
      </c>
      <c r="K19" s="85">
        <f t="shared" si="1"/>
        <v>0</v>
      </c>
      <c r="L19" s="122">
        <v>15</v>
      </c>
      <c r="M19" s="61">
        <v>9</v>
      </c>
      <c r="N19" s="85">
        <f t="shared" si="2"/>
        <v>0</v>
      </c>
      <c r="O19" s="61">
        <v>9</v>
      </c>
      <c r="P19" s="154">
        <v>1</v>
      </c>
      <c r="Q19" s="142">
        <v>17</v>
      </c>
      <c r="R19" s="142"/>
      <c r="S19" s="114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114">
        <v>224</v>
      </c>
      <c r="AB19" s="61">
        <v>925</v>
      </c>
      <c r="AC19" s="61">
        <v>6.7</v>
      </c>
      <c r="AD19" s="61">
        <v>42.8</v>
      </c>
      <c r="AE19" s="61">
        <v>113</v>
      </c>
      <c r="AF19" s="61">
        <v>88</v>
      </c>
      <c r="AG19" s="61">
        <v>683</v>
      </c>
      <c r="AH19" s="61">
        <v>2.7</v>
      </c>
      <c r="AI19" s="61">
        <v>42</v>
      </c>
      <c r="AJ19" s="114">
        <v>0</v>
      </c>
      <c r="AK19" s="61">
        <v>0</v>
      </c>
      <c r="AL19" s="116">
        <v>0</v>
      </c>
      <c r="AM19" s="61">
        <v>3.2</v>
      </c>
      <c r="AN19" s="117">
        <v>2.2000000000000002</v>
      </c>
      <c r="AO19" s="118">
        <f t="shared" si="3"/>
        <v>212.79999999999998</v>
      </c>
    </row>
    <row r="20" spans="1:41" x14ac:dyDescent="0.2">
      <c r="A20" s="173" t="s">
        <v>122</v>
      </c>
      <c r="B20" s="45" t="s">
        <v>121</v>
      </c>
      <c r="C20" s="45" t="s">
        <v>19</v>
      </c>
      <c r="D20" s="45">
        <v>11</v>
      </c>
      <c r="E20" s="137"/>
      <c r="F20" s="47"/>
      <c r="G20" s="61">
        <v>16</v>
      </c>
      <c r="H20" s="85">
        <f t="shared" si="0"/>
        <v>0</v>
      </c>
      <c r="I20" s="61">
        <v>16</v>
      </c>
      <c r="J20" s="121">
        <v>24</v>
      </c>
      <c r="K20" s="85">
        <f t="shared" si="1"/>
        <v>0</v>
      </c>
      <c r="L20" s="122">
        <v>24</v>
      </c>
      <c r="M20" s="61">
        <v>22</v>
      </c>
      <c r="N20" s="85">
        <f t="shared" si="2"/>
        <v>0</v>
      </c>
      <c r="O20" s="61">
        <v>22</v>
      </c>
      <c r="P20" s="154">
        <v>1</v>
      </c>
      <c r="Q20" s="142">
        <v>17</v>
      </c>
      <c r="R20" s="142"/>
      <c r="S20" s="114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114">
        <v>1.1000000000000001</v>
      </c>
      <c r="AB20" s="61">
        <v>6.6</v>
      </c>
      <c r="AC20" s="61">
        <v>0</v>
      </c>
      <c r="AD20" s="61">
        <v>0</v>
      </c>
      <c r="AE20" s="61">
        <v>133</v>
      </c>
      <c r="AF20" s="61">
        <v>87</v>
      </c>
      <c r="AG20" s="61">
        <v>1253</v>
      </c>
      <c r="AH20" s="61">
        <v>10</v>
      </c>
      <c r="AI20" s="61">
        <v>58.3</v>
      </c>
      <c r="AJ20" s="114">
        <v>0</v>
      </c>
      <c r="AK20" s="61">
        <v>0</v>
      </c>
      <c r="AL20" s="116">
        <v>1.1000000000000001</v>
      </c>
      <c r="AM20" s="61">
        <v>1.1000000000000001</v>
      </c>
      <c r="AN20" s="117">
        <v>1.1000000000000001</v>
      </c>
      <c r="AO20" s="118">
        <f t="shared" si="3"/>
        <v>185.95999999999998</v>
      </c>
    </row>
    <row r="21" spans="1:41" x14ac:dyDescent="0.2">
      <c r="A21" s="173" t="s">
        <v>130</v>
      </c>
      <c r="B21" s="45" t="s">
        <v>129</v>
      </c>
      <c r="C21" s="45" t="s">
        <v>16</v>
      </c>
      <c r="D21" s="45">
        <v>8</v>
      </c>
      <c r="E21" s="137"/>
      <c r="F21" s="47"/>
      <c r="G21" s="61">
        <v>17</v>
      </c>
      <c r="H21" s="85">
        <f t="shared" si="0"/>
        <v>0</v>
      </c>
      <c r="I21" s="61">
        <v>17</v>
      </c>
      <c r="J21" s="121">
        <v>16</v>
      </c>
      <c r="K21" s="85">
        <f t="shared" si="1"/>
        <v>0</v>
      </c>
      <c r="L21" s="122">
        <v>16</v>
      </c>
      <c r="M21" s="61">
        <v>10</v>
      </c>
      <c r="N21" s="85">
        <f t="shared" si="2"/>
        <v>0</v>
      </c>
      <c r="O21" s="61">
        <v>10</v>
      </c>
      <c r="P21" s="154">
        <v>1</v>
      </c>
      <c r="Q21" s="142">
        <v>17</v>
      </c>
      <c r="R21" s="142"/>
      <c r="S21" s="114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114">
        <v>0</v>
      </c>
      <c r="AB21" s="61">
        <v>0</v>
      </c>
      <c r="AC21" s="61">
        <v>0</v>
      </c>
      <c r="AD21" s="61">
        <v>0</v>
      </c>
      <c r="AE21" s="61">
        <v>145</v>
      </c>
      <c r="AF21" s="61">
        <v>102</v>
      </c>
      <c r="AG21" s="61">
        <v>1247</v>
      </c>
      <c r="AH21" s="61">
        <v>8.1</v>
      </c>
      <c r="AI21" s="61">
        <v>57.9</v>
      </c>
      <c r="AJ21" s="114">
        <v>0</v>
      </c>
      <c r="AK21" s="61">
        <v>0</v>
      </c>
      <c r="AL21" s="116">
        <v>1.1000000000000001</v>
      </c>
      <c r="AM21" s="61">
        <v>2.2000000000000002</v>
      </c>
      <c r="AN21" s="117">
        <v>1.1000000000000001</v>
      </c>
      <c r="AO21" s="118">
        <f t="shared" si="3"/>
        <v>173.3</v>
      </c>
    </row>
    <row r="22" spans="1:41" x14ac:dyDescent="0.2">
      <c r="A22" s="173" t="s">
        <v>254</v>
      </c>
      <c r="B22" s="45" t="s">
        <v>118</v>
      </c>
      <c r="C22" s="45" t="s">
        <v>17</v>
      </c>
      <c r="D22" s="45">
        <v>9</v>
      </c>
      <c r="E22" s="137"/>
      <c r="F22" s="47"/>
      <c r="G22" s="61">
        <v>18</v>
      </c>
      <c r="H22" s="85">
        <f t="shared" si="0"/>
        <v>0</v>
      </c>
      <c r="I22" s="61">
        <v>18</v>
      </c>
      <c r="J22" s="121">
        <v>14</v>
      </c>
      <c r="K22" s="85">
        <f t="shared" si="1"/>
        <v>0</v>
      </c>
      <c r="L22" s="122">
        <v>14</v>
      </c>
      <c r="M22" s="61">
        <v>16</v>
      </c>
      <c r="N22" s="85">
        <f t="shared" si="2"/>
        <v>0</v>
      </c>
      <c r="O22" s="61">
        <v>16</v>
      </c>
      <c r="P22" s="154">
        <v>1</v>
      </c>
      <c r="Q22" s="142">
        <v>17</v>
      </c>
      <c r="R22" s="142"/>
      <c r="S22" s="114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114">
        <v>299</v>
      </c>
      <c r="AB22" s="61">
        <v>1262</v>
      </c>
      <c r="AC22" s="61">
        <v>9.1999999999999993</v>
      </c>
      <c r="AD22" s="61">
        <v>58.3</v>
      </c>
      <c r="AE22" s="61">
        <v>105</v>
      </c>
      <c r="AF22" s="61">
        <v>82.9</v>
      </c>
      <c r="AG22" s="61">
        <v>666</v>
      </c>
      <c r="AH22" s="61">
        <v>2.8</v>
      </c>
      <c r="AI22" s="61">
        <v>38.4</v>
      </c>
      <c r="AJ22" s="114">
        <v>0</v>
      </c>
      <c r="AK22" s="61">
        <v>0</v>
      </c>
      <c r="AL22" s="116">
        <v>0</v>
      </c>
      <c r="AM22" s="61">
        <v>3.7</v>
      </c>
      <c r="AN22" s="117">
        <v>2.5</v>
      </c>
      <c r="AO22" s="118">
        <f t="shared" si="3"/>
        <v>259.8</v>
      </c>
    </row>
    <row r="23" spans="1:41" x14ac:dyDescent="0.2">
      <c r="A23" s="173" t="s">
        <v>125</v>
      </c>
      <c r="B23" s="45" t="s">
        <v>118</v>
      </c>
      <c r="C23" s="45" t="s">
        <v>19</v>
      </c>
      <c r="D23" s="45">
        <v>11</v>
      </c>
      <c r="E23" s="137"/>
      <c r="F23" s="47"/>
      <c r="G23" s="61">
        <v>19</v>
      </c>
      <c r="H23" s="85">
        <f t="shared" si="0"/>
        <v>0</v>
      </c>
      <c r="I23" s="61">
        <v>19</v>
      </c>
      <c r="J23" s="121">
        <v>23</v>
      </c>
      <c r="K23" s="85">
        <f t="shared" si="1"/>
        <v>0</v>
      </c>
      <c r="L23" s="122">
        <v>23</v>
      </c>
      <c r="M23" s="61">
        <v>20</v>
      </c>
      <c r="N23" s="85">
        <f t="shared" si="2"/>
        <v>0</v>
      </c>
      <c r="O23" s="61">
        <v>20</v>
      </c>
      <c r="P23" s="154">
        <v>1</v>
      </c>
      <c r="Q23" s="142">
        <v>17</v>
      </c>
      <c r="R23" s="142"/>
      <c r="S23" s="114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114">
        <v>241</v>
      </c>
      <c r="AB23" s="61">
        <v>1108</v>
      </c>
      <c r="AC23" s="61">
        <v>9.6999999999999993</v>
      </c>
      <c r="AD23" s="61">
        <v>47.4</v>
      </c>
      <c r="AE23" s="61">
        <v>69.7</v>
      </c>
      <c r="AF23" s="61">
        <v>59.5</v>
      </c>
      <c r="AG23" s="61">
        <v>420</v>
      </c>
      <c r="AH23" s="61">
        <v>2.1</v>
      </c>
      <c r="AI23" s="61">
        <v>21.4</v>
      </c>
      <c r="AJ23" s="114">
        <v>0</v>
      </c>
      <c r="AK23" s="61">
        <v>0</v>
      </c>
      <c r="AL23" s="116">
        <v>0</v>
      </c>
      <c r="AM23" s="61">
        <v>2.1</v>
      </c>
      <c r="AN23" s="117">
        <v>1</v>
      </c>
      <c r="AO23" s="118">
        <f t="shared" si="3"/>
        <v>221.6</v>
      </c>
    </row>
    <row r="24" spans="1:41" x14ac:dyDescent="0.2">
      <c r="A24" s="173" t="s">
        <v>266</v>
      </c>
      <c r="B24" s="45" t="s">
        <v>118</v>
      </c>
      <c r="C24" s="45" t="s">
        <v>198</v>
      </c>
      <c r="D24" s="45">
        <v>9</v>
      </c>
      <c r="E24" s="137"/>
      <c r="F24" s="47"/>
      <c r="G24" s="61">
        <v>20</v>
      </c>
      <c r="H24" s="85">
        <f t="shared" si="0"/>
        <v>0</v>
      </c>
      <c r="I24" s="61">
        <v>20</v>
      </c>
      <c r="J24" s="121">
        <v>9</v>
      </c>
      <c r="K24" s="85">
        <f t="shared" si="1"/>
        <v>0</v>
      </c>
      <c r="L24" s="122">
        <v>9</v>
      </c>
      <c r="M24" s="61">
        <v>27</v>
      </c>
      <c r="N24" s="85">
        <f t="shared" si="2"/>
        <v>0</v>
      </c>
      <c r="O24" s="61">
        <v>27</v>
      </c>
      <c r="P24" s="154">
        <v>1</v>
      </c>
      <c r="Q24" s="142">
        <v>17</v>
      </c>
      <c r="R24" s="142"/>
      <c r="S24" s="114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114">
        <v>275</v>
      </c>
      <c r="AB24" s="61">
        <v>1293</v>
      </c>
      <c r="AC24" s="61">
        <v>11.2</v>
      </c>
      <c r="AD24" s="61">
        <v>67.5</v>
      </c>
      <c r="AE24" s="61">
        <v>40.6</v>
      </c>
      <c r="AF24" s="61">
        <v>32.200000000000003</v>
      </c>
      <c r="AG24" s="61">
        <v>247</v>
      </c>
      <c r="AH24" s="61">
        <v>1.2</v>
      </c>
      <c r="AI24" s="61">
        <v>10.8</v>
      </c>
      <c r="AJ24" s="114">
        <v>0</v>
      </c>
      <c r="AK24" s="61">
        <v>0</v>
      </c>
      <c r="AL24" s="116">
        <v>1</v>
      </c>
      <c r="AM24" s="61">
        <v>2.1</v>
      </c>
      <c r="AN24" s="117">
        <v>1</v>
      </c>
      <c r="AO24" s="118">
        <f t="shared" si="3"/>
        <v>228.39999999999998</v>
      </c>
    </row>
    <row r="25" spans="1:41" x14ac:dyDescent="0.2">
      <c r="A25" s="173" t="s">
        <v>140</v>
      </c>
      <c r="B25" s="45" t="s">
        <v>118</v>
      </c>
      <c r="C25" s="45" t="s">
        <v>14</v>
      </c>
      <c r="D25" s="45">
        <v>14</v>
      </c>
      <c r="E25" s="137"/>
      <c r="F25" s="47"/>
      <c r="G25" s="61">
        <v>21</v>
      </c>
      <c r="H25" s="85">
        <f t="shared" si="0"/>
        <v>0</v>
      </c>
      <c r="I25" s="61">
        <v>21</v>
      </c>
      <c r="J25" s="121">
        <v>13</v>
      </c>
      <c r="K25" s="85">
        <f t="shared" si="1"/>
        <v>0</v>
      </c>
      <c r="L25" s="122">
        <v>13</v>
      </c>
      <c r="M25" s="61">
        <v>15</v>
      </c>
      <c r="N25" s="85">
        <f t="shared" si="2"/>
        <v>0</v>
      </c>
      <c r="O25" s="61">
        <v>15</v>
      </c>
      <c r="P25" s="154">
        <v>1</v>
      </c>
      <c r="Q25" s="142">
        <v>17</v>
      </c>
      <c r="R25" s="142"/>
      <c r="S25" s="114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114">
        <v>227</v>
      </c>
      <c r="AB25" s="61">
        <v>1007</v>
      </c>
      <c r="AC25" s="61">
        <v>8.3000000000000007</v>
      </c>
      <c r="AD25" s="61">
        <v>45.7</v>
      </c>
      <c r="AE25" s="61">
        <v>89</v>
      </c>
      <c r="AF25" s="61">
        <v>68.400000000000006</v>
      </c>
      <c r="AG25" s="61">
        <v>538</v>
      </c>
      <c r="AH25" s="61">
        <v>3.2</v>
      </c>
      <c r="AI25" s="61">
        <v>25.6</v>
      </c>
      <c r="AJ25" s="114">
        <v>0</v>
      </c>
      <c r="AK25" s="61">
        <v>0</v>
      </c>
      <c r="AL25" s="116">
        <v>1</v>
      </c>
      <c r="AM25" s="61">
        <v>2.1</v>
      </c>
      <c r="AN25" s="117">
        <v>1.1000000000000001</v>
      </c>
      <c r="AO25" s="118">
        <f t="shared" si="3"/>
        <v>223.3</v>
      </c>
    </row>
    <row r="26" spans="1:41" x14ac:dyDescent="0.2">
      <c r="A26" s="173" t="s">
        <v>132</v>
      </c>
      <c r="B26" s="45" t="s">
        <v>121</v>
      </c>
      <c r="C26" s="45" t="s">
        <v>196</v>
      </c>
      <c r="D26" s="45">
        <v>11</v>
      </c>
      <c r="E26" s="137"/>
      <c r="F26" s="47"/>
      <c r="G26" s="61">
        <v>22</v>
      </c>
      <c r="H26" s="85">
        <f t="shared" si="0"/>
        <v>0</v>
      </c>
      <c r="I26" s="61">
        <v>22</v>
      </c>
      <c r="J26" s="121">
        <v>25</v>
      </c>
      <c r="K26" s="85">
        <f t="shared" si="1"/>
        <v>0</v>
      </c>
      <c r="L26" s="122">
        <v>25</v>
      </c>
      <c r="M26" s="61">
        <v>21</v>
      </c>
      <c r="N26" s="85">
        <f t="shared" si="2"/>
        <v>0</v>
      </c>
      <c r="O26" s="61">
        <v>21</v>
      </c>
      <c r="P26" s="154">
        <v>1</v>
      </c>
      <c r="Q26" s="142">
        <v>17</v>
      </c>
      <c r="R26" s="142"/>
      <c r="S26" s="114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114">
        <v>13.1</v>
      </c>
      <c r="AB26" s="61">
        <v>90.6</v>
      </c>
      <c r="AC26" s="61">
        <v>1</v>
      </c>
      <c r="AD26" s="61">
        <v>4</v>
      </c>
      <c r="AE26" s="61">
        <v>131</v>
      </c>
      <c r="AF26" s="61">
        <v>86.6</v>
      </c>
      <c r="AG26" s="61">
        <v>1170</v>
      </c>
      <c r="AH26" s="61">
        <v>7</v>
      </c>
      <c r="AI26" s="61">
        <v>58.5</v>
      </c>
      <c r="AJ26" s="114">
        <v>132</v>
      </c>
      <c r="AK26" s="61">
        <v>0</v>
      </c>
      <c r="AL26" s="116">
        <v>1</v>
      </c>
      <c r="AM26" s="61">
        <v>1</v>
      </c>
      <c r="AN26" s="117">
        <v>1</v>
      </c>
      <c r="AO26" s="118">
        <f t="shared" si="3"/>
        <v>174.06</v>
      </c>
    </row>
    <row r="27" spans="1:41" x14ac:dyDescent="0.2">
      <c r="A27" s="173" t="s">
        <v>312</v>
      </c>
      <c r="B27" s="45" t="s">
        <v>118</v>
      </c>
      <c r="C27" s="45" t="s">
        <v>199</v>
      </c>
      <c r="D27" s="45">
        <v>9</v>
      </c>
      <c r="E27" s="137"/>
      <c r="F27" s="47"/>
      <c r="G27" s="61">
        <v>23</v>
      </c>
      <c r="H27" s="85">
        <f t="shared" si="0"/>
        <v>0</v>
      </c>
      <c r="I27" s="61">
        <v>23</v>
      </c>
      <c r="J27" s="121">
        <v>22</v>
      </c>
      <c r="K27" s="85">
        <f t="shared" si="1"/>
        <v>0</v>
      </c>
      <c r="L27" s="122">
        <v>22</v>
      </c>
      <c r="M27" s="61">
        <v>24</v>
      </c>
      <c r="N27" s="85">
        <f t="shared" si="2"/>
        <v>0</v>
      </c>
      <c r="O27" s="61">
        <v>24</v>
      </c>
      <c r="P27" s="154">
        <v>0.99</v>
      </c>
      <c r="Q27" s="142">
        <v>17</v>
      </c>
      <c r="R27" s="142"/>
      <c r="S27" s="114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114">
        <v>243</v>
      </c>
      <c r="AB27" s="61">
        <v>1112</v>
      </c>
      <c r="AC27" s="61">
        <v>7.9</v>
      </c>
      <c r="AD27" s="61">
        <v>59.7</v>
      </c>
      <c r="AE27" s="61">
        <v>54.4</v>
      </c>
      <c r="AF27" s="61">
        <v>45.4</v>
      </c>
      <c r="AG27" s="61">
        <v>343</v>
      </c>
      <c r="AH27" s="61">
        <v>1.8</v>
      </c>
      <c r="AI27" s="61">
        <v>19.399999999999999</v>
      </c>
      <c r="AJ27" s="114">
        <v>0</v>
      </c>
      <c r="AK27" s="61">
        <v>0</v>
      </c>
      <c r="AL27" s="116">
        <v>0</v>
      </c>
      <c r="AM27" s="61">
        <v>2.9</v>
      </c>
      <c r="AN27" s="117">
        <v>1.9</v>
      </c>
      <c r="AO27" s="118">
        <f t="shared" si="3"/>
        <v>199.90000000000003</v>
      </c>
    </row>
    <row r="28" spans="1:41" x14ac:dyDescent="0.2">
      <c r="A28" s="173" t="s">
        <v>343</v>
      </c>
      <c r="B28" s="45" t="s">
        <v>121</v>
      </c>
      <c r="C28" s="45" t="s">
        <v>179</v>
      </c>
      <c r="D28" s="45">
        <v>14</v>
      </c>
      <c r="E28" s="137"/>
      <c r="F28" s="47"/>
      <c r="G28" s="61">
        <v>24</v>
      </c>
      <c r="H28" s="85">
        <f t="shared" si="0"/>
        <v>0</v>
      </c>
      <c r="I28" s="61">
        <v>24</v>
      </c>
      <c r="J28" s="121">
        <v>31</v>
      </c>
      <c r="K28" s="85">
        <f t="shared" si="1"/>
        <v>0</v>
      </c>
      <c r="L28" s="122">
        <v>31</v>
      </c>
      <c r="M28" s="61">
        <v>26</v>
      </c>
      <c r="N28" s="85">
        <f t="shared" si="2"/>
        <v>0</v>
      </c>
      <c r="O28" s="61">
        <v>26</v>
      </c>
      <c r="P28" s="154">
        <v>1</v>
      </c>
      <c r="Q28" s="142">
        <v>17</v>
      </c>
      <c r="R28" s="142"/>
      <c r="S28" s="114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114">
        <v>5.8</v>
      </c>
      <c r="AB28" s="61">
        <v>32.1</v>
      </c>
      <c r="AC28" s="61">
        <v>0</v>
      </c>
      <c r="AD28" s="61">
        <v>1.9</v>
      </c>
      <c r="AE28" s="61">
        <v>126</v>
      </c>
      <c r="AF28" s="61">
        <v>84.8</v>
      </c>
      <c r="AG28" s="61">
        <v>1067</v>
      </c>
      <c r="AH28" s="61">
        <v>6.8</v>
      </c>
      <c r="AI28" s="61">
        <v>52.5</v>
      </c>
      <c r="AJ28" s="114">
        <v>0</v>
      </c>
      <c r="AK28" s="61">
        <v>0</v>
      </c>
      <c r="AL28" s="116">
        <v>1</v>
      </c>
      <c r="AM28" s="61">
        <v>1</v>
      </c>
      <c r="AN28" s="117">
        <v>1</v>
      </c>
      <c r="AO28" s="118">
        <f t="shared" si="3"/>
        <v>150.70999999999998</v>
      </c>
    </row>
    <row r="29" spans="1:41" x14ac:dyDescent="0.2">
      <c r="A29" s="173" t="s">
        <v>270</v>
      </c>
      <c r="B29" s="45" t="s">
        <v>129</v>
      </c>
      <c r="C29" s="45" t="s">
        <v>190</v>
      </c>
      <c r="D29" s="45">
        <v>10</v>
      </c>
      <c r="E29" s="137"/>
      <c r="F29" s="47"/>
      <c r="G29" s="61">
        <v>25</v>
      </c>
      <c r="H29" s="85">
        <f t="shared" si="0"/>
        <v>0</v>
      </c>
      <c r="I29" s="61">
        <v>25</v>
      </c>
      <c r="J29" s="121">
        <v>12</v>
      </c>
      <c r="K29" s="85">
        <f t="shared" si="1"/>
        <v>0</v>
      </c>
      <c r="L29" s="122">
        <v>12</v>
      </c>
      <c r="M29" s="61">
        <v>19</v>
      </c>
      <c r="N29" s="85">
        <f t="shared" si="2"/>
        <v>0</v>
      </c>
      <c r="O29" s="61">
        <v>19</v>
      </c>
      <c r="P29" s="154">
        <v>1</v>
      </c>
      <c r="Q29" s="142">
        <v>17</v>
      </c>
      <c r="R29" s="142"/>
      <c r="S29" s="114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114">
        <v>0</v>
      </c>
      <c r="AB29" s="61">
        <v>0</v>
      </c>
      <c r="AC29" s="61">
        <v>0</v>
      </c>
      <c r="AD29" s="61">
        <v>0</v>
      </c>
      <c r="AE29" s="61">
        <v>126</v>
      </c>
      <c r="AF29" s="61">
        <v>87.5</v>
      </c>
      <c r="AG29" s="61">
        <v>1097</v>
      </c>
      <c r="AH29" s="61">
        <v>8</v>
      </c>
      <c r="AI29" s="61">
        <v>54.5</v>
      </c>
      <c r="AJ29" s="114">
        <v>0</v>
      </c>
      <c r="AK29" s="61">
        <v>0</v>
      </c>
      <c r="AL29" s="116">
        <v>1.1000000000000001</v>
      </c>
      <c r="AM29" s="61">
        <v>2.2000000000000002</v>
      </c>
      <c r="AN29" s="117">
        <v>1.1000000000000001</v>
      </c>
      <c r="AO29" s="118">
        <f t="shared" si="3"/>
        <v>157.69999999999999</v>
      </c>
    </row>
    <row r="30" spans="1:41" x14ac:dyDescent="0.2">
      <c r="A30" s="173" t="s">
        <v>217</v>
      </c>
      <c r="B30" s="45" t="s">
        <v>121</v>
      </c>
      <c r="C30" s="45" t="s">
        <v>11</v>
      </c>
      <c r="D30" s="45">
        <v>9</v>
      </c>
      <c r="E30" s="137"/>
      <c r="F30" s="47"/>
      <c r="G30" s="61">
        <v>26</v>
      </c>
      <c r="H30" s="85">
        <f t="shared" si="0"/>
        <v>0</v>
      </c>
      <c r="I30" s="61">
        <v>26</v>
      </c>
      <c r="J30" s="121">
        <v>19</v>
      </c>
      <c r="K30" s="85">
        <f t="shared" si="1"/>
        <v>0</v>
      </c>
      <c r="L30" s="122">
        <v>19</v>
      </c>
      <c r="M30" s="61">
        <v>25</v>
      </c>
      <c r="N30" s="85">
        <f t="shared" si="2"/>
        <v>0</v>
      </c>
      <c r="O30" s="61">
        <v>25</v>
      </c>
      <c r="P30" s="154">
        <v>1</v>
      </c>
      <c r="Q30" s="142">
        <v>17</v>
      </c>
      <c r="R30" s="142"/>
      <c r="S30" s="114">
        <v>1</v>
      </c>
      <c r="T30" s="61">
        <v>1</v>
      </c>
      <c r="U30" s="61">
        <v>14.3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114">
        <v>74.400000000000006</v>
      </c>
      <c r="AB30" s="61">
        <v>402</v>
      </c>
      <c r="AC30" s="61">
        <v>3.1</v>
      </c>
      <c r="AD30" s="61">
        <v>11.2</v>
      </c>
      <c r="AE30" s="61">
        <v>109</v>
      </c>
      <c r="AF30" s="61">
        <v>72.099999999999994</v>
      </c>
      <c r="AG30" s="61">
        <v>1005</v>
      </c>
      <c r="AH30" s="61">
        <v>6.1</v>
      </c>
      <c r="AI30" s="61">
        <v>55</v>
      </c>
      <c r="AJ30" s="114">
        <v>0</v>
      </c>
      <c r="AK30" s="61">
        <v>0</v>
      </c>
      <c r="AL30" s="116">
        <v>1</v>
      </c>
      <c r="AM30" s="61">
        <v>2</v>
      </c>
      <c r="AN30" s="117">
        <v>1</v>
      </c>
      <c r="AO30" s="118">
        <f t="shared" si="3"/>
        <v>196.47200000000001</v>
      </c>
    </row>
    <row r="31" spans="1:41" x14ac:dyDescent="0.2">
      <c r="A31" s="173" t="s">
        <v>305</v>
      </c>
      <c r="B31" s="45" t="s">
        <v>121</v>
      </c>
      <c r="C31" s="45" t="s">
        <v>187</v>
      </c>
      <c r="D31" s="45">
        <v>10</v>
      </c>
      <c r="E31" s="137" t="s">
        <v>444</v>
      </c>
      <c r="F31" s="47"/>
      <c r="G31" s="61">
        <v>27</v>
      </c>
      <c r="H31" s="85">
        <f t="shared" si="0"/>
        <v>0</v>
      </c>
      <c r="I31" s="61">
        <v>27</v>
      </c>
      <c r="J31" s="121">
        <v>29</v>
      </c>
      <c r="K31" s="85">
        <f t="shared" si="1"/>
        <v>0</v>
      </c>
      <c r="L31" s="122">
        <v>29</v>
      </c>
      <c r="M31" s="61">
        <v>29</v>
      </c>
      <c r="N31" s="85">
        <f t="shared" si="2"/>
        <v>0</v>
      </c>
      <c r="O31" s="61">
        <v>29</v>
      </c>
      <c r="P31" s="154">
        <v>0.99</v>
      </c>
      <c r="Q31" s="142">
        <v>17</v>
      </c>
      <c r="R31" s="142"/>
      <c r="S31" s="114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114">
        <v>0</v>
      </c>
      <c r="AB31" s="61">
        <v>0</v>
      </c>
      <c r="AC31" s="61">
        <v>0</v>
      </c>
      <c r="AD31" s="61">
        <v>0</v>
      </c>
      <c r="AE31" s="61">
        <v>127</v>
      </c>
      <c r="AF31" s="61">
        <v>87.5</v>
      </c>
      <c r="AG31" s="61">
        <v>1180</v>
      </c>
      <c r="AH31" s="61">
        <v>8.1</v>
      </c>
      <c r="AI31" s="61">
        <v>55.1</v>
      </c>
      <c r="AJ31" s="114">
        <v>0</v>
      </c>
      <c r="AK31" s="61">
        <v>0</v>
      </c>
      <c r="AL31" s="116">
        <v>1</v>
      </c>
      <c r="AM31" s="61">
        <v>1</v>
      </c>
      <c r="AN31" s="117">
        <v>1</v>
      </c>
      <c r="AO31" s="118">
        <f t="shared" si="3"/>
        <v>166.6</v>
      </c>
    </row>
    <row r="32" spans="1:41" x14ac:dyDescent="0.2">
      <c r="A32" s="173" t="s">
        <v>250</v>
      </c>
      <c r="B32" s="45" t="s">
        <v>118</v>
      </c>
      <c r="C32" s="45" t="s">
        <v>184</v>
      </c>
      <c r="D32" s="45">
        <v>9</v>
      </c>
      <c r="E32" s="137"/>
      <c r="F32" s="47"/>
      <c r="G32" s="61">
        <v>28</v>
      </c>
      <c r="H32" s="85">
        <f t="shared" si="0"/>
        <v>0</v>
      </c>
      <c r="I32" s="61">
        <v>28</v>
      </c>
      <c r="J32" s="121">
        <v>30</v>
      </c>
      <c r="K32" s="85">
        <f t="shared" si="1"/>
        <v>0</v>
      </c>
      <c r="L32" s="122">
        <v>30</v>
      </c>
      <c r="M32" s="61">
        <v>33</v>
      </c>
      <c r="N32" s="85">
        <f t="shared" si="2"/>
        <v>0</v>
      </c>
      <c r="O32" s="61">
        <v>33</v>
      </c>
      <c r="P32" s="154">
        <v>0.99</v>
      </c>
      <c r="Q32" s="142">
        <v>17</v>
      </c>
      <c r="R32" s="142"/>
      <c r="S32" s="114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114">
        <v>273</v>
      </c>
      <c r="AB32" s="61">
        <v>1170</v>
      </c>
      <c r="AC32" s="61">
        <v>10.5</v>
      </c>
      <c r="AD32" s="61">
        <v>57.3</v>
      </c>
      <c r="AE32" s="61">
        <v>52.1</v>
      </c>
      <c r="AF32" s="61">
        <v>42.5</v>
      </c>
      <c r="AG32" s="61">
        <v>308</v>
      </c>
      <c r="AH32" s="61">
        <v>1</v>
      </c>
      <c r="AI32" s="61">
        <v>14</v>
      </c>
      <c r="AJ32" s="114">
        <v>0</v>
      </c>
      <c r="AK32" s="61">
        <v>0</v>
      </c>
      <c r="AL32" s="116">
        <v>1.2</v>
      </c>
      <c r="AM32" s="61">
        <v>2.2000000000000002</v>
      </c>
      <c r="AN32" s="117">
        <v>1.1000000000000001</v>
      </c>
      <c r="AO32" s="118">
        <f t="shared" si="3"/>
        <v>217.00000000000003</v>
      </c>
    </row>
    <row r="33" spans="1:41" x14ac:dyDescent="0.2">
      <c r="A33" s="173" t="s">
        <v>287</v>
      </c>
      <c r="B33" s="45" t="s">
        <v>121</v>
      </c>
      <c r="C33" s="45" t="s">
        <v>185</v>
      </c>
      <c r="D33" s="45">
        <v>13</v>
      </c>
      <c r="E33" s="137"/>
      <c r="F33" s="47"/>
      <c r="G33" s="61">
        <v>29</v>
      </c>
      <c r="H33" s="85">
        <f t="shared" si="0"/>
        <v>0</v>
      </c>
      <c r="I33" s="61">
        <v>29</v>
      </c>
      <c r="J33" s="121">
        <v>34</v>
      </c>
      <c r="K33" s="85">
        <f t="shared" si="1"/>
        <v>0</v>
      </c>
      <c r="L33" s="122">
        <v>34</v>
      </c>
      <c r="M33" s="61">
        <v>31</v>
      </c>
      <c r="N33" s="85">
        <f t="shared" si="2"/>
        <v>0</v>
      </c>
      <c r="O33" s="61">
        <v>31</v>
      </c>
      <c r="P33" s="154">
        <v>0.99</v>
      </c>
      <c r="Q33" s="142">
        <v>17</v>
      </c>
      <c r="R33" s="142"/>
      <c r="S33" s="114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114">
        <v>14.3</v>
      </c>
      <c r="AB33" s="61">
        <v>80.2</v>
      </c>
      <c r="AC33" s="61">
        <v>0</v>
      </c>
      <c r="AD33" s="61">
        <v>3.8</v>
      </c>
      <c r="AE33" s="61">
        <v>138</v>
      </c>
      <c r="AF33" s="61">
        <v>80.2</v>
      </c>
      <c r="AG33" s="61">
        <v>1056</v>
      </c>
      <c r="AH33" s="61">
        <v>5.7</v>
      </c>
      <c r="AI33" s="61">
        <v>52.3</v>
      </c>
      <c r="AJ33" s="114">
        <v>0</v>
      </c>
      <c r="AK33" s="61">
        <v>0</v>
      </c>
      <c r="AL33" s="116">
        <v>1</v>
      </c>
      <c r="AM33" s="61">
        <v>1</v>
      </c>
      <c r="AN33" s="117">
        <v>1</v>
      </c>
      <c r="AO33" s="118">
        <f t="shared" si="3"/>
        <v>147.82</v>
      </c>
    </row>
    <row r="34" spans="1:41" x14ac:dyDescent="0.2">
      <c r="A34" s="173" t="s">
        <v>261</v>
      </c>
      <c r="B34" s="45" t="s">
        <v>121</v>
      </c>
      <c r="C34" s="45" t="s">
        <v>116</v>
      </c>
      <c r="D34" s="45">
        <v>8</v>
      </c>
      <c r="E34" s="137"/>
      <c r="F34" s="47"/>
      <c r="G34" s="61">
        <v>30</v>
      </c>
      <c r="H34" s="85">
        <f t="shared" si="0"/>
        <v>0</v>
      </c>
      <c r="I34" s="61">
        <v>30</v>
      </c>
      <c r="J34" s="121">
        <v>33</v>
      </c>
      <c r="K34" s="85">
        <f t="shared" si="1"/>
        <v>0</v>
      </c>
      <c r="L34" s="122">
        <v>33</v>
      </c>
      <c r="M34" s="61">
        <v>23</v>
      </c>
      <c r="N34" s="85">
        <f t="shared" si="2"/>
        <v>0</v>
      </c>
      <c r="O34" s="61">
        <v>23</v>
      </c>
      <c r="P34" s="154">
        <v>1</v>
      </c>
      <c r="Q34" s="142">
        <v>17</v>
      </c>
      <c r="R34" s="142"/>
      <c r="S34" s="114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114">
        <v>0</v>
      </c>
      <c r="AB34" s="61">
        <v>0</v>
      </c>
      <c r="AC34" s="61">
        <v>0</v>
      </c>
      <c r="AD34" s="61">
        <v>0</v>
      </c>
      <c r="AE34" s="61">
        <v>147</v>
      </c>
      <c r="AF34" s="61">
        <v>103</v>
      </c>
      <c r="AG34" s="61">
        <v>1121</v>
      </c>
      <c r="AH34" s="61">
        <v>7.2</v>
      </c>
      <c r="AI34" s="61">
        <v>61.7</v>
      </c>
      <c r="AJ34" s="114">
        <v>0</v>
      </c>
      <c r="AK34" s="61">
        <v>0</v>
      </c>
      <c r="AL34" s="116">
        <v>1</v>
      </c>
      <c r="AM34" s="61">
        <v>1</v>
      </c>
      <c r="AN34" s="117">
        <v>1</v>
      </c>
      <c r="AO34" s="118">
        <f t="shared" si="3"/>
        <v>155.30000000000001</v>
      </c>
    </row>
    <row r="35" spans="1:41" x14ac:dyDescent="0.2">
      <c r="A35" s="173" t="s">
        <v>120</v>
      </c>
      <c r="B35" s="45" t="s">
        <v>121</v>
      </c>
      <c r="C35" s="45" t="s">
        <v>192</v>
      </c>
      <c r="D35" s="45">
        <v>7</v>
      </c>
      <c r="E35" s="137"/>
      <c r="F35" s="47"/>
      <c r="G35" s="61">
        <v>31</v>
      </c>
      <c r="H35" s="85">
        <f t="shared" si="0"/>
        <v>0</v>
      </c>
      <c r="I35" s="61">
        <v>31</v>
      </c>
      <c r="J35" s="121">
        <v>27</v>
      </c>
      <c r="K35" s="85">
        <f t="shared" si="1"/>
        <v>0</v>
      </c>
      <c r="L35" s="122">
        <v>27</v>
      </c>
      <c r="M35" s="61">
        <v>28</v>
      </c>
      <c r="N35" s="85">
        <f t="shared" si="2"/>
        <v>0</v>
      </c>
      <c r="O35" s="61">
        <v>28</v>
      </c>
      <c r="P35" s="154">
        <v>0.99</v>
      </c>
      <c r="Q35" s="142">
        <v>17</v>
      </c>
      <c r="R35" s="142"/>
      <c r="S35" s="114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114">
        <v>8.1</v>
      </c>
      <c r="AB35" s="61">
        <v>42.6</v>
      </c>
      <c r="AC35" s="61">
        <v>0</v>
      </c>
      <c r="AD35" s="61">
        <v>2</v>
      </c>
      <c r="AE35" s="61">
        <v>128</v>
      </c>
      <c r="AF35" s="61">
        <v>83.2</v>
      </c>
      <c r="AG35" s="61">
        <v>1202</v>
      </c>
      <c r="AH35" s="61">
        <v>8.1</v>
      </c>
      <c r="AI35" s="61">
        <v>54.7</v>
      </c>
      <c r="AJ35" s="114">
        <v>0</v>
      </c>
      <c r="AK35" s="61">
        <v>0</v>
      </c>
      <c r="AL35" s="116">
        <v>1</v>
      </c>
      <c r="AM35" s="61">
        <v>1</v>
      </c>
      <c r="AN35" s="117">
        <v>1</v>
      </c>
      <c r="AO35" s="118">
        <f t="shared" si="3"/>
        <v>173.06</v>
      </c>
    </row>
    <row r="36" spans="1:41" x14ac:dyDescent="0.2">
      <c r="A36" s="173" t="s">
        <v>253</v>
      </c>
      <c r="B36" s="45" t="s">
        <v>127</v>
      </c>
      <c r="C36" s="45" t="s">
        <v>188</v>
      </c>
      <c r="D36" s="45">
        <v>7</v>
      </c>
      <c r="E36" s="137"/>
      <c r="F36" s="47"/>
      <c r="G36" s="61">
        <v>32</v>
      </c>
      <c r="H36" s="85">
        <f t="shared" si="0"/>
        <v>0</v>
      </c>
      <c r="I36" s="61">
        <v>32</v>
      </c>
      <c r="J36" s="121">
        <v>32</v>
      </c>
      <c r="K36" s="85">
        <f t="shared" si="1"/>
        <v>0</v>
      </c>
      <c r="L36" s="122">
        <v>32</v>
      </c>
      <c r="M36" s="61">
        <v>34</v>
      </c>
      <c r="N36" s="85">
        <f t="shared" si="2"/>
        <v>0</v>
      </c>
      <c r="O36" s="61">
        <v>34</v>
      </c>
      <c r="P36" s="154">
        <v>1</v>
      </c>
      <c r="Q36" s="142">
        <v>17</v>
      </c>
      <c r="R36" s="142"/>
      <c r="S36" s="114">
        <v>398</v>
      </c>
      <c r="T36" s="61">
        <v>199</v>
      </c>
      <c r="U36" s="61">
        <v>4723</v>
      </c>
      <c r="V36" s="61">
        <v>35.799999999999997</v>
      </c>
      <c r="W36" s="61">
        <v>14.9</v>
      </c>
      <c r="X36" s="61">
        <v>0</v>
      </c>
      <c r="Y36" s="61">
        <v>30.9</v>
      </c>
      <c r="Z36" s="61">
        <v>225</v>
      </c>
      <c r="AA36" s="114">
        <v>121</v>
      </c>
      <c r="AB36" s="61">
        <v>661</v>
      </c>
      <c r="AC36" s="61">
        <v>6.7</v>
      </c>
      <c r="AD36" s="61">
        <v>55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114">
        <v>0</v>
      </c>
      <c r="AK36" s="61">
        <v>0</v>
      </c>
      <c r="AL36" s="116">
        <v>2.1</v>
      </c>
      <c r="AM36" s="61">
        <v>10.7</v>
      </c>
      <c r="AN36" s="117">
        <v>5.3</v>
      </c>
      <c r="AO36" s="118">
        <f t="shared" si="3"/>
        <v>417.12</v>
      </c>
    </row>
    <row r="37" spans="1:41" x14ac:dyDescent="0.2">
      <c r="A37" s="173" t="s">
        <v>318</v>
      </c>
      <c r="B37" s="45" t="s">
        <v>118</v>
      </c>
      <c r="C37" s="45" t="s">
        <v>191</v>
      </c>
      <c r="D37" s="45">
        <v>13</v>
      </c>
      <c r="E37" s="137"/>
      <c r="F37" s="47"/>
      <c r="G37" s="61">
        <v>33</v>
      </c>
      <c r="H37" s="85">
        <f t="shared" si="0"/>
        <v>0</v>
      </c>
      <c r="I37" s="61">
        <v>33</v>
      </c>
      <c r="J37" s="121">
        <v>26</v>
      </c>
      <c r="K37" s="85">
        <f t="shared" si="1"/>
        <v>0</v>
      </c>
      <c r="L37" s="122">
        <v>26</v>
      </c>
      <c r="M37" s="61">
        <v>30</v>
      </c>
      <c r="N37" s="85">
        <f t="shared" si="2"/>
        <v>0</v>
      </c>
      <c r="O37" s="61">
        <v>30</v>
      </c>
      <c r="P37" s="154">
        <v>0.99</v>
      </c>
      <c r="Q37" s="142">
        <v>17</v>
      </c>
      <c r="R37" s="142"/>
      <c r="S37" s="114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114">
        <v>242</v>
      </c>
      <c r="AB37" s="61">
        <v>1062</v>
      </c>
      <c r="AC37" s="61">
        <v>9.9</v>
      </c>
      <c r="AD37" s="61">
        <v>45.3</v>
      </c>
      <c r="AE37" s="61">
        <v>66.900000000000006</v>
      </c>
      <c r="AF37" s="61">
        <v>52.5</v>
      </c>
      <c r="AG37" s="61">
        <v>398</v>
      </c>
      <c r="AH37" s="61">
        <v>2.2000000000000002</v>
      </c>
      <c r="AI37" s="61">
        <v>18.7</v>
      </c>
      <c r="AJ37" s="114">
        <v>0</v>
      </c>
      <c r="AK37" s="61">
        <v>0</v>
      </c>
      <c r="AL37" s="116">
        <v>1</v>
      </c>
      <c r="AM37" s="61">
        <v>2</v>
      </c>
      <c r="AN37" s="117">
        <v>1</v>
      </c>
      <c r="AO37" s="118">
        <f t="shared" si="3"/>
        <v>218.60000000000002</v>
      </c>
    </row>
    <row r="38" spans="1:41" x14ac:dyDescent="0.2">
      <c r="A38" s="173" t="s">
        <v>461</v>
      </c>
      <c r="B38" s="45" t="s">
        <v>118</v>
      </c>
      <c r="C38" s="45" t="s">
        <v>12</v>
      </c>
      <c r="D38" s="45">
        <v>10</v>
      </c>
      <c r="E38" s="137"/>
      <c r="F38" s="47"/>
      <c r="G38" s="61">
        <v>34</v>
      </c>
      <c r="H38" s="85">
        <f t="shared" si="0"/>
        <v>0</v>
      </c>
      <c r="I38" s="61">
        <v>34</v>
      </c>
      <c r="J38" s="121">
        <v>37</v>
      </c>
      <c r="K38" s="85">
        <f t="shared" si="1"/>
        <v>0</v>
      </c>
      <c r="L38" s="122">
        <v>37</v>
      </c>
      <c r="M38" s="61">
        <v>38</v>
      </c>
      <c r="N38" s="85">
        <f t="shared" si="2"/>
        <v>0</v>
      </c>
      <c r="O38" s="61">
        <v>38</v>
      </c>
      <c r="P38" s="154">
        <v>0.97</v>
      </c>
      <c r="Q38" s="142">
        <v>17</v>
      </c>
      <c r="R38" s="142"/>
      <c r="S38" s="114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114">
        <v>215</v>
      </c>
      <c r="AB38" s="61">
        <v>904</v>
      </c>
      <c r="AC38" s="61">
        <v>5.5</v>
      </c>
      <c r="AD38" s="61">
        <v>43.4</v>
      </c>
      <c r="AE38" s="61">
        <v>40.799999999999997</v>
      </c>
      <c r="AF38" s="61">
        <v>31.1</v>
      </c>
      <c r="AG38" s="61">
        <v>248</v>
      </c>
      <c r="AH38" s="61">
        <v>0.8</v>
      </c>
      <c r="AI38" s="61">
        <v>15.5</v>
      </c>
      <c r="AJ38" s="114">
        <v>0</v>
      </c>
      <c r="AK38" s="61">
        <v>0</v>
      </c>
      <c r="AL38" s="116">
        <v>0</v>
      </c>
      <c r="AM38" s="61">
        <v>1.7</v>
      </c>
      <c r="AN38" s="117">
        <v>0.8</v>
      </c>
      <c r="AO38" s="118">
        <f t="shared" si="3"/>
        <v>151.40000000000003</v>
      </c>
    </row>
    <row r="39" spans="1:41" x14ac:dyDescent="0.2">
      <c r="A39" s="173" t="s">
        <v>244</v>
      </c>
      <c r="B39" s="45" t="s">
        <v>118</v>
      </c>
      <c r="C39" s="45" t="s">
        <v>11</v>
      </c>
      <c r="D39" s="45">
        <v>9</v>
      </c>
      <c r="E39" s="137" t="s">
        <v>444</v>
      </c>
      <c r="F39" s="47"/>
      <c r="G39" s="61">
        <v>35</v>
      </c>
      <c r="H39" s="85">
        <f t="shared" si="0"/>
        <v>0</v>
      </c>
      <c r="I39" s="61">
        <v>35</v>
      </c>
      <c r="J39" s="121">
        <v>42</v>
      </c>
      <c r="K39" s="85">
        <f t="shared" si="1"/>
        <v>0</v>
      </c>
      <c r="L39" s="122">
        <v>42</v>
      </c>
      <c r="M39" s="61">
        <v>53</v>
      </c>
      <c r="N39" s="85">
        <f t="shared" si="2"/>
        <v>0</v>
      </c>
      <c r="O39" s="61">
        <v>53</v>
      </c>
      <c r="P39" s="154">
        <v>0.97</v>
      </c>
      <c r="Q39" s="142">
        <v>17</v>
      </c>
      <c r="R39" s="142"/>
      <c r="S39" s="114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114">
        <v>292</v>
      </c>
      <c r="AB39" s="61">
        <v>1360</v>
      </c>
      <c r="AC39" s="61">
        <v>9.1999999999999993</v>
      </c>
      <c r="AD39" s="61">
        <v>73.8</v>
      </c>
      <c r="AE39" s="61">
        <v>40.799999999999997</v>
      </c>
      <c r="AF39" s="61">
        <v>33</v>
      </c>
      <c r="AG39" s="61">
        <v>259</v>
      </c>
      <c r="AH39" s="61">
        <v>1.1000000000000001</v>
      </c>
      <c r="AI39" s="61">
        <v>14.9</v>
      </c>
      <c r="AJ39" s="114">
        <v>0</v>
      </c>
      <c r="AK39" s="61">
        <v>0</v>
      </c>
      <c r="AL39" s="116">
        <v>0</v>
      </c>
      <c r="AM39" s="61">
        <v>2.2999999999999998</v>
      </c>
      <c r="AN39" s="117">
        <v>1.1000000000000001</v>
      </c>
      <c r="AO39" s="118">
        <f t="shared" si="3"/>
        <v>221.5</v>
      </c>
    </row>
    <row r="40" spans="1:41" x14ac:dyDescent="0.2">
      <c r="A40" s="173" t="s">
        <v>273</v>
      </c>
      <c r="B40" s="45" t="s">
        <v>129</v>
      </c>
      <c r="C40" s="45" t="s">
        <v>180</v>
      </c>
      <c r="D40" s="45">
        <v>14</v>
      </c>
      <c r="E40" s="137"/>
      <c r="F40" s="47"/>
      <c r="G40" s="61">
        <v>36</v>
      </c>
      <c r="H40" s="85">
        <f t="shared" si="0"/>
        <v>0</v>
      </c>
      <c r="I40" s="61">
        <v>36</v>
      </c>
      <c r="J40" s="121">
        <v>28</v>
      </c>
      <c r="K40" s="85">
        <f t="shared" si="1"/>
        <v>0</v>
      </c>
      <c r="L40" s="122">
        <v>28</v>
      </c>
      <c r="M40" s="61">
        <v>32</v>
      </c>
      <c r="N40" s="85">
        <f t="shared" si="2"/>
        <v>0</v>
      </c>
      <c r="O40" s="61">
        <v>32</v>
      </c>
      <c r="P40" s="154">
        <v>1</v>
      </c>
      <c r="Q40" s="142">
        <v>17</v>
      </c>
      <c r="R40" s="142"/>
      <c r="S40" s="114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114">
        <v>0</v>
      </c>
      <c r="AB40" s="61">
        <v>0</v>
      </c>
      <c r="AC40" s="61">
        <v>0</v>
      </c>
      <c r="AD40" s="61">
        <v>0</v>
      </c>
      <c r="AE40" s="61">
        <v>141</v>
      </c>
      <c r="AF40" s="61">
        <v>82.7</v>
      </c>
      <c r="AG40" s="61">
        <v>1018</v>
      </c>
      <c r="AH40" s="61">
        <v>5.3</v>
      </c>
      <c r="AI40" s="61">
        <v>55.1</v>
      </c>
      <c r="AJ40" s="114">
        <v>0</v>
      </c>
      <c r="AK40" s="61">
        <v>0</v>
      </c>
      <c r="AL40" s="116">
        <v>1.1000000000000001</v>
      </c>
      <c r="AM40" s="61">
        <v>2.2000000000000002</v>
      </c>
      <c r="AN40" s="117">
        <v>1.1000000000000001</v>
      </c>
      <c r="AO40" s="118">
        <f t="shared" si="3"/>
        <v>133.6</v>
      </c>
    </row>
    <row r="41" spans="1:41" x14ac:dyDescent="0.2">
      <c r="A41" s="173" t="s">
        <v>334</v>
      </c>
      <c r="B41" s="45" t="s">
        <v>121</v>
      </c>
      <c r="C41" s="45" t="s">
        <v>116</v>
      </c>
      <c r="D41" s="45">
        <v>8</v>
      </c>
      <c r="E41" s="137"/>
      <c r="F41" s="47"/>
      <c r="G41" s="61">
        <v>37</v>
      </c>
      <c r="H41" s="85">
        <f t="shared" si="0"/>
        <v>0</v>
      </c>
      <c r="I41" s="61">
        <v>37</v>
      </c>
      <c r="J41" s="121">
        <v>35</v>
      </c>
      <c r="K41" s="85">
        <f t="shared" si="1"/>
        <v>0</v>
      </c>
      <c r="L41" s="122">
        <v>35</v>
      </c>
      <c r="M41" s="61">
        <v>40</v>
      </c>
      <c r="N41" s="85">
        <f t="shared" si="2"/>
        <v>0</v>
      </c>
      <c r="O41" s="61">
        <v>40</v>
      </c>
      <c r="P41" s="154">
        <v>0.98</v>
      </c>
      <c r="Q41" s="142">
        <v>17</v>
      </c>
      <c r="R41" s="142"/>
      <c r="S41" s="114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114">
        <v>0</v>
      </c>
      <c r="AB41" s="61">
        <v>0</v>
      </c>
      <c r="AC41" s="61">
        <v>0</v>
      </c>
      <c r="AD41" s="61">
        <v>0</v>
      </c>
      <c r="AE41" s="61">
        <v>121</v>
      </c>
      <c r="AF41" s="61">
        <v>78.5</v>
      </c>
      <c r="AG41" s="61">
        <v>1112</v>
      </c>
      <c r="AH41" s="61">
        <v>8.1</v>
      </c>
      <c r="AI41" s="61">
        <v>48.1</v>
      </c>
      <c r="AJ41" s="114">
        <v>0</v>
      </c>
      <c r="AK41" s="61">
        <v>0</v>
      </c>
      <c r="AL41" s="116">
        <v>1</v>
      </c>
      <c r="AM41" s="61">
        <v>1</v>
      </c>
      <c r="AN41" s="117">
        <v>1</v>
      </c>
      <c r="AO41" s="118">
        <f t="shared" si="3"/>
        <v>159.80000000000001</v>
      </c>
    </row>
    <row r="42" spans="1:41" x14ac:dyDescent="0.2">
      <c r="A42" s="173" t="s">
        <v>381</v>
      </c>
      <c r="B42" s="45" t="s">
        <v>118</v>
      </c>
      <c r="C42" s="45" t="s">
        <v>112</v>
      </c>
      <c r="D42" s="45">
        <v>7</v>
      </c>
      <c r="E42" s="137" t="s">
        <v>444</v>
      </c>
      <c r="F42" s="47"/>
      <c r="G42" s="61">
        <v>38</v>
      </c>
      <c r="H42" s="85">
        <f t="shared" si="0"/>
        <v>0</v>
      </c>
      <c r="I42" s="61">
        <v>38</v>
      </c>
      <c r="J42" s="121">
        <v>38</v>
      </c>
      <c r="K42" s="85">
        <f t="shared" si="1"/>
        <v>0</v>
      </c>
      <c r="L42" s="122">
        <v>38</v>
      </c>
      <c r="M42" s="61">
        <v>45</v>
      </c>
      <c r="N42" s="85">
        <f t="shared" si="2"/>
        <v>0</v>
      </c>
      <c r="O42" s="61">
        <v>45</v>
      </c>
      <c r="P42" s="154">
        <v>0.98</v>
      </c>
      <c r="Q42" s="142">
        <v>17</v>
      </c>
      <c r="R42" s="142"/>
      <c r="S42" s="114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114">
        <v>235</v>
      </c>
      <c r="AB42" s="61">
        <v>1052</v>
      </c>
      <c r="AC42" s="61">
        <v>8.6</v>
      </c>
      <c r="AD42" s="61">
        <v>48.4</v>
      </c>
      <c r="AE42" s="61">
        <v>50.4</v>
      </c>
      <c r="AF42" s="61">
        <v>42.3</v>
      </c>
      <c r="AG42" s="61">
        <v>315</v>
      </c>
      <c r="AH42" s="61">
        <v>1.2</v>
      </c>
      <c r="AI42" s="61">
        <v>18.5</v>
      </c>
      <c r="AJ42" s="114">
        <v>0</v>
      </c>
      <c r="AK42" s="61">
        <v>0</v>
      </c>
      <c r="AL42" s="116">
        <v>0</v>
      </c>
      <c r="AM42" s="61">
        <v>2</v>
      </c>
      <c r="AN42" s="117">
        <v>1</v>
      </c>
      <c r="AO42" s="118">
        <f t="shared" si="3"/>
        <v>193.5</v>
      </c>
    </row>
    <row r="43" spans="1:41" x14ac:dyDescent="0.2">
      <c r="A43" s="173" t="s">
        <v>462</v>
      </c>
      <c r="B43" s="45" t="s">
        <v>118</v>
      </c>
      <c r="C43" s="45" t="s">
        <v>189</v>
      </c>
      <c r="D43" s="45">
        <v>11</v>
      </c>
      <c r="E43" s="137"/>
      <c r="F43" s="47"/>
      <c r="G43" s="61">
        <v>39</v>
      </c>
      <c r="H43" s="85">
        <f t="shared" si="0"/>
        <v>0</v>
      </c>
      <c r="I43" s="61">
        <v>39</v>
      </c>
      <c r="J43" s="121">
        <v>43</v>
      </c>
      <c r="K43" s="85">
        <f t="shared" si="1"/>
        <v>0</v>
      </c>
      <c r="L43" s="122">
        <v>43</v>
      </c>
      <c r="M43" s="61">
        <v>36</v>
      </c>
      <c r="N43" s="85">
        <f t="shared" si="2"/>
        <v>0</v>
      </c>
      <c r="O43" s="61">
        <v>36</v>
      </c>
      <c r="P43" s="154">
        <v>0.96</v>
      </c>
      <c r="Q43" s="142">
        <v>17</v>
      </c>
      <c r="R43" s="142"/>
      <c r="S43" s="114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114">
        <v>175</v>
      </c>
      <c r="AB43" s="61">
        <v>731</v>
      </c>
      <c r="AC43" s="61">
        <v>3.9</v>
      </c>
      <c r="AD43" s="61">
        <v>34.6</v>
      </c>
      <c r="AE43" s="61">
        <v>73.599999999999994</v>
      </c>
      <c r="AF43" s="61">
        <v>54.7</v>
      </c>
      <c r="AG43" s="61">
        <v>441</v>
      </c>
      <c r="AH43" s="61">
        <v>2.4</v>
      </c>
      <c r="AI43" s="61">
        <v>27.8</v>
      </c>
      <c r="AJ43" s="114">
        <v>0</v>
      </c>
      <c r="AK43" s="61">
        <v>0</v>
      </c>
      <c r="AL43" s="116">
        <v>0</v>
      </c>
      <c r="AM43" s="61">
        <v>1.7</v>
      </c>
      <c r="AN43" s="117">
        <v>0.8</v>
      </c>
      <c r="AO43" s="118">
        <f t="shared" si="3"/>
        <v>153.4</v>
      </c>
    </row>
    <row r="44" spans="1:41" x14ac:dyDescent="0.2">
      <c r="A44" s="173" t="s">
        <v>280</v>
      </c>
      <c r="B44" s="45" t="s">
        <v>121</v>
      </c>
      <c r="C44" s="45" t="s">
        <v>112</v>
      </c>
      <c r="D44" s="45">
        <v>7</v>
      </c>
      <c r="E44" s="137"/>
      <c r="F44" s="47"/>
      <c r="G44" s="61">
        <v>40</v>
      </c>
      <c r="H44" s="85">
        <f t="shared" si="0"/>
        <v>0</v>
      </c>
      <c r="I44" s="61">
        <v>40</v>
      </c>
      <c r="J44" s="121">
        <v>54</v>
      </c>
      <c r="K44" s="85">
        <f t="shared" si="1"/>
        <v>0</v>
      </c>
      <c r="L44" s="122">
        <v>54</v>
      </c>
      <c r="M44" s="61">
        <v>47</v>
      </c>
      <c r="N44" s="85">
        <f t="shared" si="2"/>
        <v>0</v>
      </c>
      <c r="O44" s="61">
        <v>47</v>
      </c>
      <c r="P44" s="154">
        <v>0.97</v>
      </c>
      <c r="Q44" s="142">
        <v>17</v>
      </c>
      <c r="R44" s="142"/>
      <c r="S44" s="114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114">
        <v>0</v>
      </c>
      <c r="AB44" s="61">
        <v>0</v>
      </c>
      <c r="AC44" s="61">
        <v>0</v>
      </c>
      <c r="AD44" s="61">
        <v>0</v>
      </c>
      <c r="AE44" s="61">
        <v>119</v>
      </c>
      <c r="AF44" s="61">
        <v>84</v>
      </c>
      <c r="AG44" s="61">
        <v>1080</v>
      </c>
      <c r="AH44" s="61">
        <v>8</v>
      </c>
      <c r="AI44" s="61">
        <v>48.6</v>
      </c>
      <c r="AJ44" s="114">
        <v>0</v>
      </c>
      <c r="AK44" s="61">
        <v>0</v>
      </c>
      <c r="AL44" s="116">
        <v>1.1000000000000001</v>
      </c>
      <c r="AM44" s="61">
        <v>1.1000000000000001</v>
      </c>
      <c r="AN44" s="117">
        <v>1.1000000000000001</v>
      </c>
      <c r="AO44" s="118">
        <f t="shared" si="3"/>
        <v>156</v>
      </c>
    </row>
    <row r="45" spans="1:41" x14ac:dyDescent="0.2">
      <c r="A45" s="173" t="s">
        <v>265</v>
      </c>
      <c r="B45" s="45" t="s">
        <v>121</v>
      </c>
      <c r="C45" s="45" t="s">
        <v>182</v>
      </c>
      <c r="D45" s="45">
        <v>14</v>
      </c>
      <c r="E45" s="137"/>
      <c r="F45" s="47"/>
      <c r="G45" s="61">
        <v>41</v>
      </c>
      <c r="H45" s="85">
        <f t="shared" si="0"/>
        <v>0</v>
      </c>
      <c r="I45" s="61">
        <v>41</v>
      </c>
      <c r="J45" s="121">
        <v>39</v>
      </c>
      <c r="K45" s="85">
        <f t="shared" si="1"/>
        <v>0</v>
      </c>
      <c r="L45" s="122">
        <v>39</v>
      </c>
      <c r="M45" s="61">
        <v>42</v>
      </c>
      <c r="N45" s="85">
        <f t="shared" si="2"/>
        <v>0</v>
      </c>
      <c r="O45" s="61">
        <v>42</v>
      </c>
      <c r="P45" s="154">
        <v>0.98</v>
      </c>
      <c r="Q45" s="142">
        <v>17</v>
      </c>
      <c r="R45" s="142"/>
      <c r="S45" s="114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114">
        <v>3.9</v>
      </c>
      <c r="AB45" s="61">
        <v>20.399999999999999</v>
      </c>
      <c r="AC45" s="61">
        <v>0</v>
      </c>
      <c r="AD45" s="61">
        <v>1</v>
      </c>
      <c r="AE45" s="61">
        <v>138</v>
      </c>
      <c r="AF45" s="61">
        <v>82.8</v>
      </c>
      <c r="AG45" s="61">
        <v>1128</v>
      </c>
      <c r="AH45" s="61">
        <v>5.9</v>
      </c>
      <c r="AI45" s="61">
        <v>58.6</v>
      </c>
      <c r="AJ45" s="114">
        <v>0</v>
      </c>
      <c r="AK45" s="61">
        <v>0</v>
      </c>
      <c r="AL45" s="116">
        <v>1</v>
      </c>
      <c r="AM45" s="61">
        <v>1</v>
      </c>
      <c r="AN45" s="117">
        <v>1</v>
      </c>
      <c r="AO45" s="118">
        <f t="shared" si="3"/>
        <v>150.24</v>
      </c>
    </row>
    <row r="46" spans="1:41" x14ac:dyDescent="0.2">
      <c r="A46" s="173" t="s">
        <v>276</v>
      </c>
      <c r="B46" s="45" t="s">
        <v>118</v>
      </c>
      <c r="C46" s="45" t="s">
        <v>195</v>
      </c>
      <c r="D46" s="45">
        <v>14</v>
      </c>
      <c r="E46" s="137" t="s">
        <v>444</v>
      </c>
      <c r="F46" s="47"/>
      <c r="G46" s="61">
        <v>42</v>
      </c>
      <c r="H46" s="85">
        <f t="shared" si="0"/>
        <v>0</v>
      </c>
      <c r="I46" s="61">
        <v>42</v>
      </c>
      <c r="J46" s="121">
        <v>41</v>
      </c>
      <c r="K46" s="85">
        <f t="shared" si="1"/>
        <v>0</v>
      </c>
      <c r="L46" s="122">
        <v>41</v>
      </c>
      <c r="M46" s="61">
        <v>39</v>
      </c>
      <c r="N46" s="85">
        <f t="shared" si="2"/>
        <v>0</v>
      </c>
      <c r="O46" s="61">
        <v>39</v>
      </c>
      <c r="P46" s="154">
        <v>0.97</v>
      </c>
      <c r="Q46" s="142">
        <v>17</v>
      </c>
      <c r="R46" s="142"/>
      <c r="S46" s="114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114">
        <v>282</v>
      </c>
      <c r="AB46" s="61">
        <v>1147</v>
      </c>
      <c r="AC46" s="61">
        <v>7.2</v>
      </c>
      <c r="AD46" s="61">
        <v>55.4</v>
      </c>
      <c r="AE46" s="61">
        <v>67.5</v>
      </c>
      <c r="AF46" s="61">
        <v>48.6</v>
      </c>
      <c r="AG46" s="61">
        <v>361</v>
      </c>
      <c r="AH46" s="61">
        <v>1.1000000000000001</v>
      </c>
      <c r="AI46" s="61">
        <v>21.1</v>
      </c>
      <c r="AJ46" s="114">
        <v>0</v>
      </c>
      <c r="AK46" s="61">
        <v>0</v>
      </c>
      <c r="AL46" s="116">
        <v>0</v>
      </c>
      <c r="AM46" s="61">
        <v>2.4</v>
      </c>
      <c r="AN46" s="117">
        <v>1.2</v>
      </c>
      <c r="AO46" s="118">
        <f t="shared" si="3"/>
        <v>198.2</v>
      </c>
    </row>
    <row r="47" spans="1:41" x14ac:dyDescent="0.2">
      <c r="A47" s="173" t="s">
        <v>279</v>
      </c>
      <c r="B47" s="45" t="s">
        <v>118</v>
      </c>
      <c r="C47" s="45" t="s">
        <v>190</v>
      </c>
      <c r="D47" s="45">
        <v>10</v>
      </c>
      <c r="E47" s="137" t="s">
        <v>444</v>
      </c>
      <c r="F47" s="47"/>
      <c r="G47" s="61">
        <v>43</v>
      </c>
      <c r="H47" s="85">
        <f t="shared" si="0"/>
        <v>0</v>
      </c>
      <c r="I47" s="61">
        <v>43</v>
      </c>
      <c r="J47" s="121">
        <v>46</v>
      </c>
      <c r="K47" s="85">
        <f t="shared" si="1"/>
        <v>0</v>
      </c>
      <c r="L47" s="122">
        <v>46</v>
      </c>
      <c r="M47" s="61">
        <v>49</v>
      </c>
      <c r="N47" s="85">
        <f t="shared" si="2"/>
        <v>0</v>
      </c>
      <c r="O47" s="61">
        <v>49</v>
      </c>
      <c r="P47" s="154">
        <v>0.95</v>
      </c>
      <c r="Q47" s="142">
        <v>17</v>
      </c>
      <c r="R47" s="142"/>
      <c r="S47" s="114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114">
        <v>210</v>
      </c>
      <c r="AB47" s="61">
        <v>1004</v>
      </c>
      <c r="AC47" s="61">
        <v>7</v>
      </c>
      <c r="AD47" s="61">
        <v>49.8</v>
      </c>
      <c r="AE47" s="61">
        <v>43.6</v>
      </c>
      <c r="AF47" s="61">
        <v>36.1</v>
      </c>
      <c r="AG47" s="61">
        <v>267</v>
      </c>
      <c r="AH47" s="61">
        <v>1</v>
      </c>
      <c r="AI47" s="61">
        <v>16.600000000000001</v>
      </c>
      <c r="AJ47" s="114">
        <v>0</v>
      </c>
      <c r="AK47" s="61">
        <v>0</v>
      </c>
      <c r="AL47" s="116">
        <v>0</v>
      </c>
      <c r="AM47" s="61">
        <v>1.8</v>
      </c>
      <c r="AN47" s="117">
        <v>0.9</v>
      </c>
      <c r="AO47" s="118">
        <f t="shared" si="3"/>
        <v>173.29999999999998</v>
      </c>
    </row>
    <row r="48" spans="1:41" x14ac:dyDescent="0.2">
      <c r="A48" s="173" t="s">
        <v>338</v>
      </c>
      <c r="B48" s="45" t="s">
        <v>121</v>
      </c>
      <c r="C48" s="45" t="s">
        <v>196</v>
      </c>
      <c r="D48" s="45">
        <v>11</v>
      </c>
      <c r="E48" s="137" t="s">
        <v>444</v>
      </c>
      <c r="F48" s="47"/>
      <c r="G48" s="61">
        <v>44</v>
      </c>
      <c r="H48" s="85">
        <f t="shared" si="0"/>
        <v>0</v>
      </c>
      <c r="I48" s="61">
        <v>44</v>
      </c>
      <c r="J48" s="121">
        <v>44</v>
      </c>
      <c r="K48" s="85">
        <f t="shared" si="1"/>
        <v>0</v>
      </c>
      <c r="L48" s="122">
        <v>44</v>
      </c>
      <c r="M48" s="61">
        <v>37</v>
      </c>
      <c r="N48" s="85">
        <f t="shared" si="2"/>
        <v>0</v>
      </c>
      <c r="O48" s="61">
        <v>37</v>
      </c>
      <c r="P48" s="154">
        <v>0.98</v>
      </c>
      <c r="Q48" s="142">
        <v>17</v>
      </c>
      <c r="R48" s="142"/>
      <c r="S48" s="114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114">
        <v>6.4</v>
      </c>
      <c r="AB48" s="61">
        <v>31.2</v>
      </c>
      <c r="AC48" s="61">
        <v>0</v>
      </c>
      <c r="AD48" s="61">
        <v>1.8</v>
      </c>
      <c r="AE48" s="61">
        <v>119</v>
      </c>
      <c r="AF48" s="61">
        <v>78.900000000000006</v>
      </c>
      <c r="AG48" s="61">
        <v>1013</v>
      </c>
      <c r="AH48" s="61">
        <v>6.4</v>
      </c>
      <c r="AI48" s="61">
        <v>50.6</v>
      </c>
      <c r="AJ48" s="114">
        <v>627</v>
      </c>
      <c r="AK48" s="61">
        <v>0</v>
      </c>
      <c r="AL48" s="116">
        <v>0.9</v>
      </c>
      <c r="AM48" s="61">
        <v>1.8</v>
      </c>
      <c r="AN48" s="117">
        <v>0.9</v>
      </c>
      <c r="AO48" s="118">
        <f t="shared" si="3"/>
        <v>142.82</v>
      </c>
    </row>
    <row r="49" spans="1:41" x14ac:dyDescent="0.2">
      <c r="A49" s="173" t="s">
        <v>293</v>
      </c>
      <c r="B49" s="45" t="s">
        <v>121</v>
      </c>
      <c r="C49" s="45" t="s">
        <v>193</v>
      </c>
      <c r="D49" s="45">
        <v>9</v>
      </c>
      <c r="E49" s="137"/>
      <c r="F49" s="47"/>
      <c r="G49" s="61">
        <v>45</v>
      </c>
      <c r="H49" s="85">
        <f t="shared" si="0"/>
        <v>0</v>
      </c>
      <c r="I49" s="61">
        <v>45</v>
      </c>
      <c r="J49" s="121">
        <v>49</v>
      </c>
      <c r="K49" s="85">
        <f t="shared" si="1"/>
        <v>0</v>
      </c>
      <c r="L49" s="122">
        <v>49</v>
      </c>
      <c r="M49" s="61">
        <v>35</v>
      </c>
      <c r="N49" s="85">
        <f t="shared" si="2"/>
        <v>0</v>
      </c>
      <c r="O49" s="61">
        <v>35</v>
      </c>
      <c r="P49" s="154">
        <v>0.97</v>
      </c>
      <c r="Q49" s="142">
        <v>17</v>
      </c>
      <c r="R49" s="142"/>
      <c r="S49" s="114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114">
        <v>12.5</v>
      </c>
      <c r="AB49" s="61">
        <v>58.2</v>
      </c>
      <c r="AC49" s="61">
        <v>0</v>
      </c>
      <c r="AD49" s="61">
        <v>3.1</v>
      </c>
      <c r="AE49" s="61">
        <v>148</v>
      </c>
      <c r="AF49" s="61">
        <v>94.9</v>
      </c>
      <c r="AG49" s="61">
        <v>1037</v>
      </c>
      <c r="AH49" s="61">
        <v>6.2</v>
      </c>
      <c r="AI49" s="61">
        <v>58.2</v>
      </c>
      <c r="AJ49" s="114">
        <v>0</v>
      </c>
      <c r="AK49" s="61">
        <v>0</v>
      </c>
      <c r="AL49" s="116">
        <v>1.1000000000000001</v>
      </c>
      <c r="AM49" s="61">
        <v>2.1</v>
      </c>
      <c r="AN49" s="117">
        <v>1.1000000000000001</v>
      </c>
      <c r="AO49" s="118">
        <f t="shared" si="3"/>
        <v>146.72000000000003</v>
      </c>
    </row>
    <row r="50" spans="1:41" x14ac:dyDescent="0.2">
      <c r="A50" s="173" t="s">
        <v>230</v>
      </c>
      <c r="B50" s="45" t="s">
        <v>118</v>
      </c>
      <c r="C50" s="45" t="s">
        <v>15</v>
      </c>
      <c r="D50" s="45">
        <v>14</v>
      </c>
      <c r="E50" s="137"/>
      <c r="F50" s="47"/>
      <c r="G50" s="61">
        <v>46</v>
      </c>
      <c r="H50" s="85">
        <f t="shared" si="0"/>
        <v>0</v>
      </c>
      <c r="I50" s="61">
        <v>46</v>
      </c>
      <c r="J50" s="121">
        <v>53</v>
      </c>
      <c r="K50" s="85">
        <f t="shared" si="1"/>
        <v>0</v>
      </c>
      <c r="L50" s="122">
        <v>53</v>
      </c>
      <c r="M50" s="61">
        <v>50</v>
      </c>
      <c r="N50" s="85">
        <f t="shared" si="2"/>
        <v>0</v>
      </c>
      <c r="O50" s="61">
        <v>50</v>
      </c>
      <c r="P50" s="154">
        <v>0.96</v>
      </c>
      <c r="Q50" s="142">
        <v>17</v>
      </c>
      <c r="R50" s="142"/>
      <c r="S50" s="114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114">
        <v>186</v>
      </c>
      <c r="AB50" s="61">
        <v>884</v>
      </c>
      <c r="AC50" s="61">
        <v>6.4</v>
      </c>
      <c r="AD50" s="61">
        <v>44.6</v>
      </c>
      <c r="AE50" s="61">
        <v>40.799999999999997</v>
      </c>
      <c r="AF50" s="61">
        <v>34.1</v>
      </c>
      <c r="AG50" s="61">
        <v>264</v>
      </c>
      <c r="AH50" s="61">
        <v>1</v>
      </c>
      <c r="AI50" s="61">
        <v>16.2</v>
      </c>
      <c r="AJ50" s="114">
        <v>0</v>
      </c>
      <c r="AK50" s="61">
        <v>0</v>
      </c>
      <c r="AL50" s="116">
        <v>0.9</v>
      </c>
      <c r="AM50" s="61">
        <v>1.8</v>
      </c>
      <c r="AN50" s="117">
        <v>0.9</v>
      </c>
      <c r="AO50" s="118">
        <f t="shared" si="3"/>
        <v>159.20000000000002</v>
      </c>
    </row>
    <row r="51" spans="1:41" x14ac:dyDescent="0.2">
      <c r="A51" s="173" t="s">
        <v>259</v>
      </c>
      <c r="B51" s="45" t="s">
        <v>127</v>
      </c>
      <c r="C51" s="45" t="s">
        <v>190</v>
      </c>
      <c r="D51" s="45">
        <v>10</v>
      </c>
      <c r="E51" s="137"/>
      <c r="F51" s="47"/>
      <c r="G51" s="61">
        <v>47</v>
      </c>
      <c r="H51" s="85">
        <f t="shared" si="0"/>
        <v>0</v>
      </c>
      <c r="I51" s="61">
        <v>47</v>
      </c>
      <c r="J51" s="121">
        <v>55</v>
      </c>
      <c r="K51" s="85">
        <f t="shared" si="1"/>
        <v>0</v>
      </c>
      <c r="L51" s="122">
        <v>55</v>
      </c>
      <c r="M51" s="61">
        <v>51</v>
      </c>
      <c r="N51" s="85">
        <f t="shared" si="2"/>
        <v>0</v>
      </c>
      <c r="O51" s="61">
        <v>51</v>
      </c>
      <c r="P51" s="154">
        <v>1</v>
      </c>
      <c r="Q51" s="142">
        <v>17</v>
      </c>
      <c r="R51" s="142"/>
      <c r="S51" s="114">
        <v>323</v>
      </c>
      <c r="T51" s="61">
        <v>171</v>
      </c>
      <c r="U51" s="61">
        <v>3863</v>
      </c>
      <c r="V51" s="61">
        <v>25.4</v>
      </c>
      <c r="W51" s="61">
        <v>12.5</v>
      </c>
      <c r="X51" s="61">
        <v>0</v>
      </c>
      <c r="Y51" s="61">
        <v>37.5</v>
      </c>
      <c r="Z51" s="61">
        <v>173</v>
      </c>
      <c r="AA51" s="114">
        <v>157</v>
      </c>
      <c r="AB51" s="61">
        <v>890</v>
      </c>
      <c r="AC51" s="61">
        <v>5.4</v>
      </c>
      <c r="AD51" s="61">
        <v>55.2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114">
        <v>0</v>
      </c>
      <c r="AK51" s="61">
        <v>0</v>
      </c>
      <c r="AL51" s="116">
        <v>3</v>
      </c>
      <c r="AM51" s="61">
        <v>11</v>
      </c>
      <c r="AN51" s="117">
        <v>5</v>
      </c>
      <c r="AO51" s="118">
        <f t="shared" si="3"/>
        <v>361.02</v>
      </c>
    </row>
    <row r="52" spans="1:41" x14ac:dyDescent="0.2">
      <c r="A52" s="173" t="s">
        <v>314</v>
      </c>
      <c r="B52" s="45" t="s">
        <v>121</v>
      </c>
      <c r="C52" s="45" t="s">
        <v>199</v>
      </c>
      <c r="D52" s="45">
        <v>9</v>
      </c>
      <c r="E52" s="137"/>
      <c r="F52" s="47"/>
      <c r="G52" s="61">
        <v>48</v>
      </c>
      <c r="H52" s="85">
        <f t="shared" si="0"/>
        <v>0</v>
      </c>
      <c r="I52" s="61">
        <v>48</v>
      </c>
      <c r="J52" s="121">
        <v>36</v>
      </c>
      <c r="K52" s="85">
        <f t="shared" si="1"/>
        <v>0</v>
      </c>
      <c r="L52" s="122">
        <v>36</v>
      </c>
      <c r="M52" s="61">
        <v>41</v>
      </c>
      <c r="N52" s="85">
        <f t="shared" si="2"/>
        <v>0</v>
      </c>
      <c r="O52" s="61">
        <v>41</v>
      </c>
      <c r="P52" s="154">
        <v>0.97</v>
      </c>
      <c r="Q52" s="142">
        <v>17</v>
      </c>
      <c r="R52" s="142"/>
      <c r="S52" s="114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114">
        <v>0</v>
      </c>
      <c r="AB52" s="61">
        <v>0</v>
      </c>
      <c r="AC52" s="61">
        <v>0</v>
      </c>
      <c r="AD52" s="61">
        <v>0</v>
      </c>
      <c r="AE52" s="61">
        <v>133</v>
      </c>
      <c r="AF52" s="61">
        <v>83.8</v>
      </c>
      <c r="AG52" s="61">
        <v>1213</v>
      </c>
      <c r="AH52" s="61">
        <v>8.1999999999999993</v>
      </c>
      <c r="AI52" s="61">
        <v>56</v>
      </c>
      <c r="AJ52" s="114">
        <v>0</v>
      </c>
      <c r="AK52" s="61">
        <v>0</v>
      </c>
      <c r="AL52" s="116">
        <v>1.1000000000000001</v>
      </c>
      <c r="AM52" s="61">
        <v>1.1000000000000001</v>
      </c>
      <c r="AN52" s="117">
        <v>1.1000000000000001</v>
      </c>
      <c r="AO52" s="118">
        <f t="shared" si="3"/>
        <v>170.5</v>
      </c>
    </row>
    <row r="53" spans="1:41" x14ac:dyDescent="0.2">
      <c r="A53" s="173" t="s">
        <v>269</v>
      </c>
      <c r="B53" s="45" t="s">
        <v>127</v>
      </c>
      <c r="C53" s="45" t="s">
        <v>116</v>
      </c>
      <c r="D53" s="45">
        <v>8</v>
      </c>
      <c r="E53" s="137"/>
      <c r="F53" s="47"/>
      <c r="G53" s="61">
        <v>49</v>
      </c>
      <c r="H53" s="85">
        <f t="shared" si="0"/>
        <v>0</v>
      </c>
      <c r="I53" s="61">
        <v>49</v>
      </c>
      <c r="J53" s="121">
        <v>40</v>
      </c>
      <c r="K53" s="85">
        <f t="shared" si="1"/>
        <v>0</v>
      </c>
      <c r="L53" s="122">
        <v>40</v>
      </c>
      <c r="M53" s="61">
        <v>44</v>
      </c>
      <c r="N53" s="85">
        <f t="shared" si="2"/>
        <v>0</v>
      </c>
      <c r="O53" s="61">
        <v>44</v>
      </c>
      <c r="P53" s="154">
        <v>1</v>
      </c>
      <c r="Q53" s="142">
        <v>17</v>
      </c>
      <c r="R53" s="142"/>
      <c r="S53" s="114">
        <v>423</v>
      </c>
      <c r="T53" s="61">
        <v>190</v>
      </c>
      <c r="U53" s="61">
        <v>4837</v>
      </c>
      <c r="V53" s="61">
        <v>36.799999999999997</v>
      </c>
      <c r="W53" s="61">
        <v>12.1</v>
      </c>
      <c r="X53" s="61">
        <v>0</v>
      </c>
      <c r="Y53" s="61">
        <v>32.6</v>
      </c>
      <c r="Z53" s="61">
        <v>226</v>
      </c>
      <c r="AA53" s="114">
        <v>66.3</v>
      </c>
      <c r="AB53" s="61">
        <v>343</v>
      </c>
      <c r="AC53" s="61">
        <v>3.2</v>
      </c>
      <c r="AD53" s="61">
        <v>26.6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114">
        <v>0</v>
      </c>
      <c r="AK53" s="61">
        <v>0</v>
      </c>
      <c r="AL53" s="116">
        <v>4.0999999999999996</v>
      </c>
      <c r="AM53" s="61">
        <v>10.199999999999999</v>
      </c>
      <c r="AN53" s="117">
        <v>4.0999999999999996</v>
      </c>
      <c r="AO53" s="118">
        <f t="shared" si="3"/>
        <v>382.07999999999993</v>
      </c>
    </row>
    <row r="54" spans="1:41" x14ac:dyDescent="0.2">
      <c r="A54" s="173" t="s">
        <v>204</v>
      </c>
      <c r="B54" s="45" t="s">
        <v>118</v>
      </c>
      <c r="C54" s="45" t="s">
        <v>13</v>
      </c>
      <c r="D54" s="45">
        <v>10</v>
      </c>
      <c r="E54" s="137" t="s">
        <v>444</v>
      </c>
      <c r="F54" s="47"/>
      <c r="G54" s="61">
        <v>50</v>
      </c>
      <c r="H54" s="85">
        <f t="shared" si="0"/>
        <v>0</v>
      </c>
      <c r="I54" s="61">
        <v>50</v>
      </c>
      <c r="J54" s="121">
        <v>64</v>
      </c>
      <c r="K54" s="85">
        <f t="shared" si="1"/>
        <v>0</v>
      </c>
      <c r="L54" s="122">
        <v>64</v>
      </c>
      <c r="M54" s="61">
        <v>77</v>
      </c>
      <c r="N54" s="85">
        <f t="shared" si="2"/>
        <v>0</v>
      </c>
      <c r="O54" s="61">
        <v>77</v>
      </c>
      <c r="P54" s="154">
        <v>0.94</v>
      </c>
      <c r="Q54" s="142">
        <v>17</v>
      </c>
      <c r="R54" s="142"/>
      <c r="S54" s="114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114">
        <v>223</v>
      </c>
      <c r="AB54" s="61">
        <v>987</v>
      </c>
      <c r="AC54" s="61">
        <v>8.4</v>
      </c>
      <c r="AD54" s="61">
        <v>42.9</v>
      </c>
      <c r="AE54" s="61">
        <v>23.8</v>
      </c>
      <c r="AF54" s="61">
        <v>18.399999999999999</v>
      </c>
      <c r="AG54" s="61">
        <v>137</v>
      </c>
      <c r="AH54" s="61">
        <v>0.8</v>
      </c>
      <c r="AI54" s="61">
        <v>4.7</v>
      </c>
      <c r="AJ54" s="114">
        <v>0</v>
      </c>
      <c r="AK54" s="61">
        <v>0</v>
      </c>
      <c r="AL54" s="116">
        <v>1</v>
      </c>
      <c r="AM54" s="61">
        <v>2</v>
      </c>
      <c r="AN54" s="117">
        <v>1</v>
      </c>
      <c r="AO54" s="118">
        <f t="shared" si="3"/>
        <v>167.60000000000002</v>
      </c>
    </row>
    <row r="55" spans="1:41" x14ac:dyDescent="0.2">
      <c r="A55" s="173" t="s">
        <v>206</v>
      </c>
      <c r="B55" s="45" t="s">
        <v>129</v>
      </c>
      <c r="C55" s="45" t="s">
        <v>223</v>
      </c>
      <c r="D55" s="45">
        <v>6</v>
      </c>
      <c r="E55" s="137" t="s">
        <v>444</v>
      </c>
      <c r="F55" s="47"/>
      <c r="G55" s="61">
        <v>51</v>
      </c>
      <c r="H55" s="85">
        <f t="shared" si="0"/>
        <v>0</v>
      </c>
      <c r="I55" s="61">
        <v>51</v>
      </c>
      <c r="J55" s="121">
        <v>52</v>
      </c>
      <c r="K55" s="85">
        <f t="shared" si="1"/>
        <v>0</v>
      </c>
      <c r="L55" s="122">
        <v>52</v>
      </c>
      <c r="M55" s="61">
        <v>54</v>
      </c>
      <c r="N55" s="85">
        <f t="shared" si="2"/>
        <v>0</v>
      </c>
      <c r="O55" s="61">
        <v>54</v>
      </c>
      <c r="P55" s="154">
        <v>0.99</v>
      </c>
      <c r="Q55" s="142">
        <v>17</v>
      </c>
      <c r="R55" s="142"/>
      <c r="S55" s="114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114">
        <v>0</v>
      </c>
      <c r="AB55" s="61">
        <v>0</v>
      </c>
      <c r="AC55" s="61">
        <v>0</v>
      </c>
      <c r="AD55" s="61">
        <v>0</v>
      </c>
      <c r="AE55" s="61">
        <v>114</v>
      </c>
      <c r="AF55" s="61">
        <v>77.3</v>
      </c>
      <c r="AG55" s="61">
        <v>944</v>
      </c>
      <c r="AH55" s="61">
        <v>5.6</v>
      </c>
      <c r="AI55" s="61">
        <v>49.2</v>
      </c>
      <c r="AJ55" s="114">
        <v>0</v>
      </c>
      <c r="AK55" s="61">
        <v>0</v>
      </c>
      <c r="AL55" s="116">
        <v>1.1000000000000001</v>
      </c>
      <c r="AM55" s="61">
        <v>1.1000000000000001</v>
      </c>
      <c r="AN55" s="117">
        <v>1.1000000000000001</v>
      </c>
      <c r="AO55" s="118">
        <f t="shared" si="3"/>
        <v>127.99999999999999</v>
      </c>
    </row>
    <row r="56" spans="1:41" x14ac:dyDescent="0.2">
      <c r="A56" s="173" t="s">
        <v>208</v>
      </c>
      <c r="B56" s="45" t="s">
        <v>127</v>
      </c>
      <c r="C56" s="45" t="s">
        <v>16</v>
      </c>
      <c r="D56" s="45">
        <v>8</v>
      </c>
      <c r="E56" s="137"/>
      <c r="F56" s="47"/>
      <c r="G56" s="61">
        <v>52</v>
      </c>
      <c r="H56" s="85">
        <f t="shared" si="0"/>
        <v>0</v>
      </c>
      <c r="I56" s="61">
        <v>52</v>
      </c>
      <c r="J56" s="121">
        <v>50</v>
      </c>
      <c r="K56" s="85">
        <f t="shared" si="1"/>
        <v>0</v>
      </c>
      <c r="L56" s="122">
        <v>50</v>
      </c>
      <c r="M56" s="61">
        <v>46</v>
      </c>
      <c r="N56" s="85">
        <f t="shared" si="2"/>
        <v>0</v>
      </c>
      <c r="O56" s="61">
        <v>46</v>
      </c>
      <c r="P56" s="154">
        <v>1</v>
      </c>
      <c r="Q56" s="142">
        <v>17</v>
      </c>
      <c r="R56" s="142"/>
      <c r="S56" s="114">
        <v>410</v>
      </c>
      <c r="T56" s="61">
        <v>179</v>
      </c>
      <c r="U56" s="61">
        <v>4733</v>
      </c>
      <c r="V56" s="61">
        <v>36.799999999999997</v>
      </c>
      <c r="W56" s="61">
        <v>11.9</v>
      </c>
      <c r="X56" s="61">
        <v>0</v>
      </c>
      <c r="Y56" s="61">
        <v>24.3</v>
      </c>
      <c r="Z56" s="61">
        <v>219</v>
      </c>
      <c r="AA56" s="114">
        <v>66.3</v>
      </c>
      <c r="AB56" s="61">
        <v>340</v>
      </c>
      <c r="AC56" s="61">
        <v>3.1</v>
      </c>
      <c r="AD56" s="61">
        <v>27.9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114">
        <v>0</v>
      </c>
      <c r="AK56" s="61">
        <v>0</v>
      </c>
      <c r="AL56" s="116">
        <v>3</v>
      </c>
      <c r="AM56" s="61">
        <v>10.1</v>
      </c>
      <c r="AN56" s="117">
        <v>4</v>
      </c>
      <c r="AO56" s="118">
        <f t="shared" si="3"/>
        <v>375.22</v>
      </c>
    </row>
    <row r="57" spans="1:41" x14ac:dyDescent="0.2">
      <c r="A57" s="173" t="s">
        <v>203</v>
      </c>
      <c r="B57" s="45" t="s">
        <v>129</v>
      </c>
      <c r="C57" s="45" t="s">
        <v>11</v>
      </c>
      <c r="D57" s="45">
        <v>9</v>
      </c>
      <c r="E57" s="137"/>
      <c r="F57" s="47"/>
      <c r="G57" s="61">
        <v>53</v>
      </c>
      <c r="H57" s="85">
        <f t="shared" si="0"/>
        <v>0</v>
      </c>
      <c r="I57" s="61">
        <v>53</v>
      </c>
      <c r="J57" s="121">
        <v>48</v>
      </c>
      <c r="K57" s="85">
        <f t="shared" si="1"/>
        <v>0</v>
      </c>
      <c r="L57" s="122">
        <v>48</v>
      </c>
      <c r="M57" s="61">
        <v>48</v>
      </c>
      <c r="N57" s="85">
        <f t="shared" si="2"/>
        <v>0</v>
      </c>
      <c r="O57" s="61">
        <v>48</v>
      </c>
      <c r="P57" s="154">
        <v>1</v>
      </c>
      <c r="Q57" s="142">
        <v>17</v>
      </c>
      <c r="R57" s="142"/>
      <c r="S57" s="114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114">
        <v>0</v>
      </c>
      <c r="AB57" s="61">
        <v>0</v>
      </c>
      <c r="AC57" s="61">
        <v>0</v>
      </c>
      <c r="AD57" s="61">
        <v>0</v>
      </c>
      <c r="AE57" s="61">
        <v>98.6</v>
      </c>
      <c r="AF57" s="61">
        <v>70</v>
      </c>
      <c r="AG57" s="61">
        <v>912</v>
      </c>
      <c r="AH57" s="61">
        <v>5.7</v>
      </c>
      <c r="AI57" s="61">
        <v>42.7</v>
      </c>
      <c r="AJ57" s="114">
        <v>0</v>
      </c>
      <c r="AK57" s="61">
        <v>0</v>
      </c>
      <c r="AL57" s="116">
        <v>1.1000000000000001</v>
      </c>
      <c r="AM57" s="61">
        <v>1.1000000000000001</v>
      </c>
      <c r="AN57" s="117">
        <v>1.1000000000000001</v>
      </c>
      <c r="AO57" s="118">
        <f t="shared" si="3"/>
        <v>125.4</v>
      </c>
    </row>
    <row r="58" spans="1:41" x14ac:dyDescent="0.2">
      <c r="A58" s="173" t="s">
        <v>216</v>
      </c>
      <c r="B58" s="45" t="s">
        <v>118</v>
      </c>
      <c r="C58" s="45" t="s">
        <v>223</v>
      </c>
      <c r="D58" s="45">
        <v>6</v>
      </c>
      <c r="E58" s="137"/>
      <c r="F58" s="47"/>
      <c r="G58" s="61">
        <v>54</v>
      </c>
      <c r="H58" s="85">
        <f t="shared" si="0"/>
        <v>0</v>
      </c>
      <c r="I58" s="61">
        <v>54</v>
      </c>
      <c r="J58" s="121">
        <v>57</v>
      </c>
      <c r="K58" s="85">
        <f t="shared" si="1"/>
        <v>0</v>
      </c>
      <c r="L58" s="122">
        <v>57</v>
      </c>
      <c r="M58" s="61">
        <v>55</v>
      </c>
      <c r="N58" s="85">
        <f t="shared" si="2"/>
        <v>0</v>
      </c>
      <c r="O58" s="61">
        <v>55</v>
      </c>
      <c r="P58" s="154">
        <v>0.96</v>
      </c>
      <c r="Q58" s="142">
        <v>17</v>
      </c>
      <c r="R58" s="142"/>
      <c r="S58" s="114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114">
        <v>235</v>
      </c>
      <c r="AB58" s="61">
        <v>995</v>
      </c>
      <c r="AC58" s="61">
        <v>8.1</v>
      </c>
      <c r="AD58" s="61">
        <v>48</v>
      </c>
      <c r="AE58" s="61">
        <v>47.6</v>
      </c>
      <c r="AF58" s="61">
        <v>37.1</v>
      </c>
      <c r="AG58" s="61">
        <v>273</v>
      </c>
      <c r="AH58" s="61">
        <v>1.1000000000000001</v>
      </c>
      <c r="AI58" s="61">
        <v>21.9</v>
      </c>
      <c r="AJ58" s="114">
        <v>0</v>
      </c>
      <c r="AK58" s="61">
        <v>0</v>
      </c>
      <c r="AL58" s="116">
        <v>0</v>
      </c>
      <c r="AM58" s="61">
        <v>2.1</v>
      </c>
      <c r="AN58" s="117">
        <v>1</v>
      </c>
      <c r="AO58" s="118">
        <f t="shared" si="3"/>
        <v>180</v>
      </c>
    </row>
    <row r="59" spans="1:41" x14ac:dyDescent="0.2">
      <c r="A59" s="173" t="s">
        <v>319</v>
      </c>
      <c r="B59" s="45" t="s">
        <v>121</v>
      </c>
      <c r="C59" s="45" t="s">
        <v>197</v>
      </c>
      <c r="D59" s="45">
        <v>6</v>
      </c>
      <c r="E59" s="137"/>
      <c r="F59" s="47"/>
      <c r="G59" s="61">
        <v>55</v>
      </c>
      <c r="H59" s="85">
        <f t="shared" si="0"/>
        <v>0</v>
      </c>
      <c r="I59" s="61">
        <v>55</v>
      </c>
      <c r="J59" s="121">
        <v>47</v>
      </c>
      <c r="K59" s="85">
        <f t="shared" si="1"/>
        <v>0</v>
      </c>
      <c r="L59" s="122">
        <v>47</v>
      </c>
      <c r="M59" s="61">
        <v>43</v>
      </c>
      <c r="N59" s="85">
        <f t="shared" si="2"/>
        <v>0</v>
      </c>
      <c r="O59" s="61">
        <v>43</v>
      </c>
      <c r="P59" s="154">
        <v>0.95</v>
      </c>
      <c r="Q59" s="142">
        <v>17</v>
      </c>
      <c r="R59" s="142"/>
      <c r="S59" s="114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114">
        <v>4.9000000000000004</v>
      </c>
      <c r="AB59" s="61">
        <v>25.5</v>
      </c>
      <c r="AC59" s="61">
        <v>0</v>
      </c>
      <c r="AD59" s="61">
        <v>1</v>
      </c>
      <c r="AE59" s="61">
        <v>138</v>
      </c>
      <c r="AF59" s="61">
        <v>82.3</v>
      </c>
      <c r="AG59" s="61">
        <v>1014</v>
      </c>
      <c r="AH59" s="61">
        <v>4.9000000000000004</v>
      </c>
      <c r="AI59" s="61">
        <v>50.8</v>
      </c>
      <c r="AJ59" s="114">
        <v>0</v>
      </c>
      <c r="AK59" s="61">
        <v>0</v>
      </c>
      <c r="AL59" s="116">
        <v>1</v>
      </c>
      <c r="AM59" s="61">
        <v>1</v>
      </c>
      <c r="AN59" s="117">
        <v>1</v>
      </c>
      <c r="AO59" s="118">
        <f t="shared" si="3"/>
        <v>133.35</v>
      </c>
    </row>
    <row r="60" spans="1:41" x14ac:dyDescent="0.2">
      <c r="A60" s="173" t="s">
        <v>264</v>
      </c>
      <c r="B60" s="45" t="s">
        <v>118</v>
      </c>
      <c r="C60" s="45" t="s">
        <v>182</v>
      </c>
      <c r="D60" s="45">
        <v>14</v>
      </c>
      <c r="E60" s="137"/>
      <c r="F60" s="47"/>
      <c r="G60" s="61">
        <v>56</v>
      </c>
      <c r="H60" s="85">
        <f t="shared" si="0"/>
        <v>0</v>
      </c>
      <c r="I60" s="61">
        <v>56</v>
      </c>
      <c r="J60" s="121">
        <v>76</v>
      </c>
      <c r="K60" s="85">
        <f t="shared" si="1"/>
        <v>0</v>
      </c>
      <c r="L60" s="122">
        <v>76</v>
      </c>
      <c r="M60" s="61">
        <v>73</v>
      </c>
      <c r="N60" s="85">
        <f t="shared" si="2"/>
        <v>0</v>
      </c>
      <c r="O60" s="61">
        <v>73</v>
      </c>
      <c r="P60" s="154">
        <v>0.95</v>
      </c>
      <c r="Q60" s="142">
        <v>17</v>
      </c>
      <c r="R60" s="142"/>
      <c r="S60" s="114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114">
        <v>186</v>
      </c>
      <c r="AB60" s="61">
        <v>782</v>
      </c>
      <c r="AC60" s="61">
        <v>5.3</v>
      </c>
      <c r="AD60" s="61">
        <v>40.299999999999997</v>
      </c>
      <c r="AE60" s="61">
        <v>34.200000000000003</v>
      </c>
      <c r="AF60" s="61">
        <v>25.4</v>
      </c>
      <c r="AG60" s="61">
        <v>199</v>
      </c>
      <c r="AH60" s="61">
        <v>0.7</v>
      </c>
      <c r="AI60" s="61">
        <v>11.9</v>
      </c>
      <c r="AJ60" s="114">
        <v>0</v>
      </c>
      <c r="AK60" s="61">
        <v>0</v>
      </c>
      <c r="AL60" s="116">
        <v>0.9</v>
      </c>
      <c r="AM60" s="61">
        <v>1.7</v>
      </c>
      <c r="AN60" s="117">
        <v>0.8</v>
      </c>
      <c r="AO60" s="118">
        <f t="shared" si="3"/>
        <v>134.30000000000001</v>
      </c>
    </row>
    <row r="61" spans="1:41" x14ac:dyDescent="0.2">
      <c r="A61" s="173" t="s">
        <v>382</v>
      </c>
      <c r="B61" s="45" t="s">
        <v>121</v>
      </c>
      <c r="C61" s="45" t="s">
        <v>183</v>
      </c>
      <c r="D61" s="45">
        <v>6</v>
      </c>
      <c r="E61" s="137"/>
      <c r="F61" s="47"/>
      <c r="G61" s="61">
        <v>57</v>
      </c>
      <c r="H61" s="85">
        <f t="shared" si="0"/>
        <v>0</v>
      </c>
      <c r="I61" s="61">
        <v>57</v>
      </c>
      <c r="J61" s="121">
        <v>72</v>
      </c>
      <c r="K61" s="85">
        <f t="shared" si="1"/>
        <v>0</v>
      </c>
      <c r="L61" s="122">
        <v>72</v>
      </c>
      <c r="M61" s="61">
        <v>58</v>
      </c>
      <c r="N61" s="85">
        <f t="shared" si="2"/>
        <v>0</v>
      </c>
      <c r="O61" s="61">
        <v>58</v>
      </c>
      <c r="P61" s="154">
        <v>0.94</v>
      </c>
      <c r="Q61" s="142">
        <v>17</v>
      </c>
      <c r="R61" s="142"/>
      <c r="S61" s="114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114">
        <v>13.1</v>
      </c>
      <c r="AB61" s="61">
        <v>72.5</v>
      </c>
      <c r="AC61" s="61">
        <v>0</v>
      </c>
      <c r="AD61" s="61">
        <v>4</v>
      </c>
      <c r="AE61" s="61">
        <v>126</v>
      </c>
      <c r="AF61" s="61">
        <v>85.5</v>
      </c>
      <c r="AG61" s="61">
        <v>931</v>
      </c>
      <c r="AH61" s="61">
        <v>5.0999999999999996</v>
      </c>
      <c r="AI61" s="61">
        <v>56.2</v>
      </c>
      <c r="AJ61" s="114">
        <v>0</v>
      </c>
      <c r="AK61" s="61">
        <v>0</v>
      </c>
      <c r="AL61" s="116">
        <v>1</v>
      </c>
      <c r="AM61" s="61">
        <v>1</v>
      </c>
      <c r="AN61" s="117">
        <v>1</v>
      </c>
      <c r="AO61" s="118">
        <f t="shared" si="3"/>
        <v>130.94999999999999</v>
      </c>
    </row>
    <row r="62" spans="1:41" x14ac:dyDescent="0.2">
      <c r="A62" s="173" t="s">
        <v>267</v>
      </c>
      <c r="B62" s="45" t="s">
        <v>121</v>
      </c>
      <c r="C62" s="45" t="s">
        <v>181</v>
      </c>
      <c r="D62" s="45">
        <v>11</v>
      </c>
      <c r="E62" s="137"/>
      <c r="F62" s="47"/>
      <c r="G62" s="61">
        <v>58</v>
      </c>
      <c r="H62" s="85">
        <f t="shared" si="0"/>
        <v>0</v>
      </c>
      <c r="I62" s="61">
        <v>58</v>
      </c>
      <c r="J62" s="121">
        <v>45</v>
      </c>
      <c r="K62" s="85">
        <f t="shared" si="1"/>
        <v>0</v>
      </c>
      <c r="L62" s="122">
        <v>45</v>
      </c>
      <c r="M62" s="61">
        <v>52</v>
      </c>
      <c r="N62" s="85">
        <f t="shared" si="2"/>
        <v>0</v>
      </c>
      <c r="O62" s="61">
        <v>52</v>
      </c>
      <c r="P62" s="154">
        <v>0.96</v>
      </c>
      <c r="Q62" s="142">
        <v>17</v>
      </c>
      <c r="R62" s="142"/>
      <c r="S62" s="114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114">
        <v>3.9</v>
      </c>
      <c r="AB62" s="61">
        <v>17.3</v>
      </c>
      <c r="AC62" s="61">
        <v>0</v>
      </c>
      <c r="AD62" s="61">
        <v>1</v>
      </c>
      <c r="AE62" s="61">
        <v>121</v>
      </c>
      <c r="AF62" s="61">
        <v>69.3</v>
      </c>
      <c r="AG62" s="61">
        <v>1008</v>
      </c>
      <c r="AH62" s="61">
        <v>5.8</v>
      </c>
      <c r="AI62" s="61">
        <v>48.4</v>
      </c>
      <c r="AJ62" s="114">
        <v>0</v>
      </c>
      <c r="AK62" s="61">
        <v>0</v>
      </c>
      <c r="AL62" s="116">
        <v>1</v>
      </c>
      <c r="AM62" s="61">
        <v>1</v>
      </c>
      <c r="AN62" s="117">
        <v>1</v>
      </c>
      <c r="AO62" s="118">
        <f t="shared" si="3"/>
        <v>137.32999999999998</v>
      </c>
    </row>
    <row r="63" spans="1:41" x14ac:dyDescent="0.2">
      <c r="A63" s="173" t="s">
        <v>227</v>
      </c>
      <c r="B63" s="45" t="s">
        <v>118</v>
      </c>
      <c r="C63" s="45" t="s">
        <v>16</v>
      </c>
      <c r="D63" s="45">
        <v>8</v>
      </c>
      <c r="E63" s="137"/>
      <c r="F63" s="47"/>
      <c r="G63" s="61">
        <v>59</v>
      </c>
      <c r="H63" s="85">
        <f t="shared" si="0"/>
        <v>0</v>
      </c>
      <c r="I63" s="61">
        <v>59</v>
      </c>
      <c r="J63" s="121">
        <v>74</v>
      </c>
      <c r="K63" s="85">
        <f t="shared" si="1"/>
        <v>0</v>
      </c>
      <c r="L63" s="122">
        <v>74</v>
      </c>
      <c r="M63" s="61">
        <v>68</v>
      </c>
      <c r="N63" s="85">
        <f t="shared" si="2"/>
        <v>0</v>
      </c>
      <c r="O63" s="61">
        <v>68</v>
      </c>
      <c r="P63" s="154">
        <v>0.94</v>
      </c>
      <c r="Q63" s="142">
        <v>17</v>
      </c>
      <c r="R63" s="142"/>
      <c r="S63" s="114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114">
        <v>194</v>
      </c>
      <c r="AB63" s="61">
        <v>903</v>
      </c>
      <c r="AC63" s="61">
        <v>6.5</v>
      </c>
      <c r="AD63" s="61">
        <v>41</v>
      </c>
      <c r="AE63" s="61">
        <v>42.5</v>
      </c>
      <c r="AF63" s="61">
        <v>35.6</v>
      </c>
      <c r="AG63" s="61">
        <v>253</v>
      </c>
      <c r="AH63" s="61">
        <v>1</v>
      </c>
      <c r="AI63" s="61">
        <v>10.3</v>
      </c>
      <c r="AJ63" s="114">
        <v>0</v>
      </c>
      <c r="AK63" s="61">
        <v>0</v>
      </c>
      <c r="AL63" s="116">
        <v>0</v>
      </c>
      <c r="AM63" s="61">
        <v>1.8</v>
      </c>
      <c r="AN63" s="117">
        <v>0.9</v>
      </c>
      <c r="AO63" s="118">
        <f t="shared" si="3"/>
        <v>158.80000000000001</v>
      </c>
    </row>
    <row r="64" spans="1:41" x14ac:dyDescent="0.2">
      <c r="A64" s="173" t="s">
        <v>416</v>
      </c>
      <c r="B64" s="45" t="s">
        <v>129</v>
      </c>
      <c r="C64" s="45" t="s">
        <v>184</v>
      </c>
      <c r="D64" s="45">
        <v>9</v>
      </c>
      <c r="E64" s="137"/>
      <c r="F64" s="47"/>
      <c r="G64" s="61">
        <v>60</v>
      </c>
      <c r="H64" s="85">
        <f t="shared" si="0"/>
        <v>0</v>
      </c>
      <c r="I64" s="61">
        <v>60</v>
      </c>
      <c r="J64" s="121">
        <v>60</v>
      </c>
      <c r="K64" s="85">
        <f t="shared" si="1"/>
        <v>0</v>
      </c>
      <c r="L64" s="122">
        <v>60</v>
      </c>
      <c r="M64" s="61">
        <v>64</v>
      </c>
      <c r="N64" s="85">
        <f t="shared" si="2"/>
        <v>0</v>
      </c>
      <c r="O64" s="61">
        <v>64</v>
      </c>
      <c r="P64" s="154">
        <v>0.99</v>
      </c>
      <c r="Q64" s="142">
        <v>17</v>
      </c>
      <c r="R64" s="142"/>
      <c r="S64" s="114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114">
        <v>0</v>
      </c>
      <c r="AB64" s="61">
        <v>0</v>
      </c>
      <c r="AC64" s="61">
        <v>0</v>
      </c>
      <c r="AD64" s="61">
        <v>0</v>
      </c>
      <c r="AE64" s="61">
        <v>103</v>
      </c>
      <c r="AF64" s="61">
        <v>74.7</v>
      </c>
      <c r="AG64" s="61">
        <v>742</v>
      </c>
      <c r="AH64" s="61">
        <v>6.8</v>
      </c>
      <c r="AI64" s="61">
        <v>39.299999999999997</v>
      </c>
      <c r="AJ64" s="114">
        <v>0</v>
      </c>
      <c r="AK64" s="61">
        <v>0</v>
      </c>
      <c r="AL64" s="116">
        <v>1.1000000000000001</v>
      </c>
      <c r="AM64" s="61">
        <v>1.1000000000000001</v>
      </c>
      <c r="AN64" s="117">
        <v>1.1000000000000001</v>
      </c>
      <c r="AO64" s="118">
        <f t="shared" si="3"/>
        <v>115</v>
      </c>
    </row>
    <row r="65" spans="1:41" x14ac:dyDescent="0.2">
      <c r="A65" s="173" t="s">
        <v>310</v>
      </c>
      <c r="B65" s="45" t="s">
        <v>121</v>
      </c>
      <c r="C65" s="45" t="s">
        <v>199</v>
      </c>
      <c r="D65" s="45">
        <v>9</v>
      </c>
      <c r="E65" s="137"/>
      <c r="F65" s="47"/>
      <c r="G65" s="61">
        <v>61</v>
      </c>
      <c r="H65" s="85">
        <f t="shared" si="0"/>
        <v>0</v>
      </c>
      <c r="I65" s="61">
        <v>61</v>
      </c>
      <c r="J65" s="121">
        <v>59</v>
      </c>
      <c r="K65" s="85">
        <f t="shared" si="1"/>
        <v>0</v>
      </c>
      <c r="L65" s="122">
        <v>59</v>
      </c>
      <c r="M65" s="61">
        <v>61</v>
      </c>
      <c r="N65" s="85">
        <f t="shared" si="2"/>
        <v>0</v>
      </c>
      <c r="O65" s="61">
        <v>61</v>
      </c>
      <c r="P65" s="154">
        <v>0.95</v>
      </c>
      <c r="Q65" s="142">
        <v>17</v>
      </c>
      <c r="R65" s="142"/>
      <c r="S65" s="114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114">
        <v>5.5</v>
      </c>
      <c r="AB65" s="61">
        <v>29.6</v>
      </c>
      <c r="AC65" s="61">
        <v>0</v>
      </c>
      <c r="AD65" s="61">
        <v>1.1000000000000001</v>
      </c>
      <c r="AE65" s="61">
        <v>119</v>
      </c>
      <c r="AF65" s="61">
        <v>81</v>
      </c>
      <c r="AG65" s="61">
        <v>1039</v>
      </c>
      <c r="AH65" s="61">
        <v>7.6</v>
      </c>
      <c r="AI65" s="61">
        <v>50.4</v>
      </c>
      <c r="AJ65" s="114">
        <v>0</v>
      </c>
      <c r="AK65" s="61">
        <v>0</v>
      </c>
      <c r="AL65" s="116">
        <v>1.1000000000000001</v>
      </c>
      <c r="AM65" s="61">
        <v>1.1000000000000001</v>
      </c>
      <c r="AN65" s="117">
        <v>1.1000000000000001</v>
      </c>
      <c r="AO65" s="118">
        <f t="shared" si="3"/>
        <v>152.45999999999998</v>
      </c>
    </row>
    <row r="66" spans="1:41" x14ac:dyDescent="0.2">
      <c r="A66" s="173" t="s">
        <v>306</v>
      </c>
      <c r="B66" s="45" t="s">
        <v>121</v>
      </c>
      <c r="C66" s="45" t="s">
        <v>16</v>
      </c>
      <c r="D66" s="45">
        <v>8</v>
      </c>
      <c r="E66" s="137" t="s">
        <v>444</v>
      </c>
      <c r="F66" s="47"/>
      <c r="G66" s="61">
        <v>62</v>
      </c>
      <c r="H66" s="85">
        <f t="shared" si="0"/>
        <v>0</v>
      </c>
      <c r="I66" s="61">
        <v>62</v>
      </c>
      <c r="J66" s="121">
        <v>69</v>
      </c>
      <c r="K66" s="85">
        <f t="shared" si="1"/>
        <v>0</v>
      </c>
      <c r="L66" s="122">
        <v>69</v>
      </c>
      <c r="M66" s="61">
        <v>66</v>
      </c>
      <c r="N66" s="85">
        <f t="shared" si="2"/>
        <v>0</v>
      </c>
      <c r="O66" s="61">
        <v>66</v>
      </c>
      <c r="P66" s="154">
        <v>0.95</v>
      </c>
      <c r="Q66" s="142">
        <v>17</v>
      </c>
      <c r="R66" s="142"/>
      <c r="S66" s="114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114">
        <v>7.9</v>
      </c>
      <c r="AB66" s="61">
        <v>33.799999999999997</v>
      </c>
      <c r="AC66" s="61">
        <v>0</v>
      </c>
      <c r="AD66" s="61">
        <v>1.1000000000000001</v>
      </c>
      <c r="AE66" s="61">
        <v>126</v>
      </c>
      <c r="AF66" s="61">
        <v>89.6</v>
      </c>
      <c r="AG66" s="61">
        <v>976</v>
      </c>
      <c r="AH66" s="61">
        <v>7.8</v>
      </c>
      <c r="AI66" s="61">
        <v>51.7</v>
      </c>
      <c r="AJ66" s="114">
        <v>0</v>
      </c>
      <c r="AK66" s="61">
        <v>0</v>
      </c>
      <c r="AL66" s="116">
        <v>1.1000000000000001</v>
      </c>
      <c r="AM66" s="61">
        <v>1.1000000000000001</v>
      </c>
      <c r="AN66" s="117">
        <v>1.1000000000000001</v>
      </c>
      <c r="AO66" s="118">
        <f t="shared" si="3"/>
        <v>147.77999999999997</v>
      </c>
    </row>
    <row r="67" spans="1:41" x14ac:dyDescent="0.2">
      <c r="A67" s="173" t="s">
        <v>389</v>
      </c>
      <c r="B67" s="45" t="s">
        <v>121</v>
      </c>
      <c r="C67" s="45" t="s">
        <v>188</v>
      </c>
      <c r="D67" s="45">
        <v>7</v>
      </c>
      <c r="E67" s="137"/>
      <c r="F67" s="47"/>
      <c r="G67" s="61">
        <v>63</v>
      </c>
      <c r="H67" s="85">
        <f t="shared" si="0"/>
        <v>0</v>
      </c>
      <c r="I67" s="61">
        <v>63</v>
      </c>
      <c r="J67" s="121">
        <v>51</v>
      </c>
      <c r="K67" s="85">
        <f t="shared" si="1"/>
        <v>0</v>
      </c>
      <c r="L67" s="122">
        <v>51</v>
      </c>
      <c r="M67" s="61">
        <v>74</v>
      </c>
      <c r="N67" s="85">
        <f t="shared" si="2"/>
        <v>0</v>
      </c>
      <c r="O67" s="61">
        <v>74</v>
      </c>
      <c r="P67" s="154">
        <v>0.94</v>
      </c>
      <c r="Q67" s="142">
        <v>17</v>
      </c>
      <c r="R67" s="142"/>
      <c r="S67" s="114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114">
        <v>2.1</v>
      </c>
      <c r="AB67" s="61">
        <v>13.6</v>
      </c>
      <c r="AC67" s="61">
        <v>0</v>
      </c>
      <c r="AD67" s="61">
        <v>1.1000000000000001</v>
      </c>
      <c r="AE67" s="61">
        <v>104</v>
      </c>
      <c r="AF67" s="61">
        <v>72.400000000000006</v>
      </c>
      <c r="AG67" s="61">
        <v>1017</v>
      </c>
      <c r="AH67" s="61">
        <v>8.3000000000000007</v>
      </c>
      <c r="AI67" s="61">
        <v>50.4</v>
      </c>
      <c r="AJ67" s="114">
        <v>0</v>
      </c>
      <c r="AK67" s="61">
        <v>0</v>
      </c>
      <c r="AL67" s="116">
        <v>1</v>
      </c>
      <c r="AM67" s="61">
        <v>1</v>
      </c>
      <c r="AN67" s="117">
        <v>1</v>
      </c>
      <c r="AO67" s="118">
        <f t="shared" si="3"/>
        <v>152.86000000000001</v>
      </c>
    </row>
    <row r="68" spans="1:41" x14ac:dyDescent="0.2">
      <c r="A68" s="173" t="s">
        <v>328</v>
      </c>
      <c r="B68" s="45" t="s">
        <v>118</v>
      </c>
      <c r="C68" s="45" t="s">
        <v>188</v>
      </c>
      <c r="D68" s="45">
        <v>7</v>
      </c>
      <c r="E68" s="137"/>
      <c r="F68" s="47"/>
      <c r="G68" s="61">
        <v>64</v>
      </c>
      <c r="H68" s="85">
        <f t="shared" si="0"/>
        <v>0</v>
      </c>
      <c r="I68" s="61">
        <v>64</v>
      </c>
      <c r="J68" s="121">
        <v>90</v>
      </c>
      <c r="K68" s="85">
        <f t="shared" si="1"/>
        <v>0</v>
      </c>
      <c r="L68" s="122">
        <v>90</v>
      </c>
      <c r="M68" s="61">
        <v>85</v>
      </c>
      <c r="N68" s="85">
        <f t="shared" si="2"/>
        <v>0</v>
      </c>
      <c r="O68" s="61">
        <v>85</v>
      </c>
      <c r="P68" s="154">
        <v>0.92</v>
      </c>
      <c r="Q68" s="142">
        <v>17</v>
      </c>
      <c r="R68" s="142"/>
      <c r="S68" s="114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114">
        <v>204</v>
      </c>
      <c r="AB68" s="61">
        <v>910</v>
      </c>
      <c r="AC68" s="61">
        <v>5.9</v>
      </c>
      <c r="AD68" s="61">
        <v>43.5</v>
      </c>
      <c r="AE68" s="61">
        <v>44.2</v>
      </c>
      <c r="AF68" s="61">
        <v>36.9</v>
      </c>
      <c r="AG68" s="61">
        <v>268</v>
      </c>
      <c r="AH68" s="61">
        <v>1</v>
      </c>
      <c r="AI68" s="61">
        <v>16.399999999999999</v>
      </c>
      <c r="AJ68" s="114">
        <v>0</v>
      </c>
      <c r="AK68" s="61">
        <v>0</v>
      </c>
      <c r="AL68" s="116">
        <v>0</v>
      </c>
      <c r="AM68" s="61">
        <v>1.9</v>
      </c>
      <c r="AN68" s="117">
        <v>0.9</v>
      </c>
      <c r="AO68" s="118">
        <f t="shared" si="3"/>
        <v>157.4</v>
      </c>
    </row>
    <row r="69" spans="1:41" x14ac:dyDescent="0.2">
      <c r="A69" s="173" t="s">
        <v>298</v>
      </c>
      <c r="B69" s="45" t="s">
        <v>127</v>
      </c>
      <c r="C69" s="45" t="s">
        <v>192</v>
      </c>
      <c r="D69" s="45">
        <v>7</v>
      </c>
      <c r="E69" s="137"/>
      <c r="F69" s="47"/>
      <c r="G69" s="61">
        <v>65</v>
      </c>
      <c r="H69" s="85">
        <f t="shared" si="0"/>
        <v>0</v>
      </c>
      <c r="I69" s="61">
        <v>65</v>
      </c>
      <c r="J69" s="121">
        <v>63</v>
      </c>
      <c r="K69" s="85">
        <f t="shared" si="1"/>
        <v>0</v>
      </c>
      <c r="L69" s="122">
        <v>63</v>
      </c>
      <c r="M69" s="61">
        <v>67</v>
      </c>
      <c r="N69" s="85">
        <f t="shared" si="2"/>
        <v>0</v>
      </c>
      <c r="O69" s="61">
        <v>67</v>
      </c>
      <c r="P69" s="154">
        <v>0.99</v>
      </c>
      <c r="Q69" s="142">
        <v>17</v>
      </c>
      <c r="R69" s="142"/>
      <c r="S69" s="114">
        <v>302</v>
      </c>
      <c r="T69" s="61">
        <v>176</v>
      </c>
      <c r="U69" s="61">
        <v>3627</v>
      </c>
      <c r="V69" s="61">
        <v>23.5</v>
      </c>
      <c r="W69" s="61">
        <v>12.3</v>
      </c>
      <c r="X69" s="61">
        <v>0</v>
      </c>
      <c r="Y69" s="61">
        <v>28.6</v>
      </c>
      <c r="Z69" s="61">
        <v>167</v>
      </c>
      <c r="AA69" s="114">
        <v>130</v>
      </c>
      <c r="AB69" s="61">
        <v>724</v>
      </c>
      <c r="AC69" s="61">
        <v>6.7</v>
      </c>
      <c r="AD69" s="61">
        <v>46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114">
        <v>0</v>
      </c>
      <c r="AK69" s="61">
        <v>0</v>
      </c>
      <c r="AL69" s="116">
        <v>2.9</v>
      </c>
      <c r="AM69" s="61">
        <v>8.6</v>
      </c>
      <c r="AN69" s="117">
        <v>3.8</v>
      </c>
      <c r="AO69" s="118">
        <f t="shared" si="3"/>
        <v>337.58</v>
      </c>
    </row>
    <row r="70" spans="1:41" x14ac:dyDescent="0.2">
      <c r="A70" s="173" t="s">
        <v>284</v>
      </c>
      <c r="B70" s="45" t="s">
        <v>118</v>
      </c>
      <c r="C70" s="45" t="s">
        <v>192</v>
      </c>
      <c r="D70" s="45">
        <v>7</v>
      </c>
      <c r="E70" s="137" t="s">
        <v>444</v>
      </c>
      <c r="F70" s="47"/>
      <c r="G70" s="61">
        <v>66</v>
      </c>
      <c r="H70" s="85">
        <f t="shared" ref="H70:H133" si="4">I70-G70</f>
        <v>0</v>
      </c>
      <c r="I70" s="61">
        <v>66</v>
      </c>
      <c r="J70" s="121">
        <v>70</v>
      </c>
      <c r="K70" s="85">
        <f t="shared" ref="K70:K133" si="5">L70-J70</f>
        <v>0</v>
      </c>
      <c r="L70" s="122">
        <v>70</v>
      </c>
      <c r="M70" s="61">
        <v>75</v>
      </c>
      <c r="N70" s="85">
        <f t="shared" ref="N70:N133" si="6">O70-M70</f>
        <v>0</v>
      </c>
      <c r="O70" s="61">
        <v>75</v>
      </c>
      <c r="P70" s="154">
        <v>0.91</v>
      </c>
      <c r="Q70" s="142">
        <v>17</v>
      </c>
      <c r="R70" s="142"/>
      <c r="S70" s="114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114">
        <v>201</v>
      </c>
      <c r="AB70" s="61">
        <v>939</v>
      </c>
      <c r="AC70" s="61">
        <v>4.9000000000000004</v>
      </c>
      <c r="AD70" s="61">
        <v>46.3</v>
      </c>
      <c r="AE70" s="61">
        <v>45.9</v>
      </c>
      <c r="AF70" s="61">
        <v>33.700000000000003</v>
      </c>
      <c r="AG70" s="61">
        <v>250</v>
      </c>
      <c r="AH70" s="61">
        <v>1</v>
      </c>
      <c r="AI70" s="61">
        <v>15</v>
      </c>
      <c r="AJ70" s="114">
        <v>0</v>
      </c>
      <c r="AK70" s="61">
        <v>0</v>
      </c>
      <c r="AL70" s="116">
        <v>0</v>
      </c>
      <c r="AM70" s="61">
        <v>1.9</v>
      </c>
      <c r="AN70" s="117">
        <v>1</v>
      </c>
      <c r="AO70" s="118">
        <f t="shared" ref="AO70:AO133" si="7">IFERROR($S70*$S$2+$T70*$T$2+IF($U$2=0,0,$U70/$U$2)+$V70*$V$2+$W70*$W$2+$X70*$X$2+$Y70*$Y$2+$Z70*$Z$2+$AA70*$AA$2+IF($AB$2=0,0,$AB70/$AB$2)+$AC$2*$AC70+$AD$2*$AD70+$AE$2*$AE70+$AF70*$AF$2+IF($AG$2=0,0,$AG70/$AG$2)+$AH70*$AH$2+$AI70*$AI$2+IF($AJ$2=0,0,$AJ70/$AJ$2)+$AK70*$AK$2+$AL70*$AL$2+$AM70*$AM$2+$AN70*$AN$2,0)</f>
        <v>152.30000000000001</v>
      </c>
    </row>
    <row r="71" spans="1:41" x14ac:dyDescent="0.2">
      <c r="A71" s="173" t="s">
        <v>370</v>
      </c>
      <c r="B71" s="45" t="s">
        <v>121</v>
      </c>
      <c r="C71" s="45" t="s">
        <v>190</v>
      </c>
      <c r="D71" s="45">
        <v>10</v>
      </c>
      <c r="E71" s="137"/>
      <c r="F71" s="47"/>
      <c r="G71" s="61">
        <v>67</v>
      </c>
      <c r="H71" s="85">
        <f t="shared" si="4"/>
        <v>0</v>
      </c>
      <c r="I71" s="61">
        <v>67</v>
      </c>
      <c r="J71" s="121">
        <v>62</v>
      </c>
      <c r="K71" s="85">
        <f t="shared" si="5"/>
        <v>0</v>
      </c>
      <c r="L71" s="122">
        <v>62</v>
      </c>
      <c r="M71" s="61">
        <v>60</v>
      </c>
      <c r="N71" s="85">
        <f t="shared" si="6"/>
        <v>0</v>
      </c>
      <c r="O71" s="61">
        <v>60</v>
      </c>
      <c r="P71" s="154">
        <v>0.92</v>
      </c>
      <c r="Q71" s="142">
        <v>17</v>
      </c>
      <c r="R71" s="142"/>
      <c r="S71" s="114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114">
        <v>0</v>
      </c>
      <c r="AB71" s="61">
        <v>0</v>
      </c>
      <c r="AC71" s="61">
        <v>0</v>
      </c>
      <c r="AD71" s="61">
        <v>0</v>
      </c>
      <c r="AE71" s="61">
        <v>124</v>
      </c>
      <c r="AF71" s="61">
        <v>83.4</v>
      </c>
      <c r="AG71" s="61">
        <v>998</v>
      </c>
      <c r="AH71" s="61">
        <v>6.3</v>
      </c>
      <c r="AI71" s="61">
        <v>51.6</v>
      </c>
      <c r="AJ71" s="114">
        <v>0</v>
      </c>
      <c r="AK71" s="61">
        <v>0</v>
      </c>
      <c r="AL71" s="116">
        <v>1</v>
      </c>
      <c r="AM71" s="61">
        <v>1</v>
      </c>
      <c r="AN71" s="117">
        <v>1</v>
      </c>
      <c r="AO71" s="118">
        <f t="shared" si="7"/>
        <v>137.6</v>
      </c>
    </row>
    <row r="72" spans="1:41" x14ac:dyDescent="0.2">
      <c r="A72" s="173" t="s">
        <v>308</v>
      </c>
      <c r="B72" s="45" t="s">
        <v>118</v>
      </c>
      <c r="C72" s="45" t="s">
        <v>196</v>
      </c>
      <c r="D72" s="45">
        <v>11</v>
      </c>
      <c r="E72" s="137"/>
      <c r="F72" s="47"/>
      <c r="G72" s="61">
        <v>68</v>
      </c>
      <c r="H72" s="85">
        <f t="shared" si="4"/>
        <v>0</v>
      </c>
      <c r="I72" s="61">
        <v>68</v>
      </c>
      <c r="J72" s="121">
        <v>80</v>
      </c>
      <c r="K72" s="85">
        <f t="shared" si="5"/>
        <v>0</v>
      </c>
      <c r="L72" s="122">
        <v>80</v>
      </c>
      <c r="M72" s="61">
        <v>59</v>
      </c>
      <c r="N72" s="85">
        <f t="shared" si="6"/>
        <v>0</v>
      </c>
      <c r="O72" s="61">
        <v>59</v>
      </c>
      <c r="P72" s="154">
        <v>0.92</v>
      </c>
      <c r="Q72" s="142">
        <v>17</v>
      </c>
      <c r="R72" s="142"/>
      <c r="S72" s="114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114">
        <v>191</v>
      </c>
      <c r="AB72" s="61">
        <v>814</v>
      </c>
      <c r="AC72" s="61">
        <v>5.2</v>
      </c>
      <c r="AD72" s="61">
        <v>29.8</v>
      </c>
      <c r="AE72" s="61">
        <v>86.2</v>
      </c>
      <c r="AF72" s="61">
        <v>67.400000000000006</v>
      </c>
      <c r="AG72" s="61">
        <v>504</v>
      </c>
      <c r="AH72" s="61">
        <v>1.4</v>
      </c>
      <c r="AI72" s="61">
        <v>25.4</v>
      </c>
      <c r="AJ72" s="114">
        <v>0</v>
      </c>
      <c r="AK72" s="61">
        <v>0</v>
      </c>
      <c r="AL72" s="116">
        <v>0</v>
      </c>
      <c r="AM72" s="61">
        <v>2.2000000000000002</v>
      </c>
      <c r="AN72" s="117">
        <v>1.1000000000000001</v>
      </c>
      <c r="AO72" s="118">
        <f t="shared" si="7"/>
        <v>169.20000000000002</v>
      </c>
    </row>
    <row r="73" spans="1:41" x14ac:dyDescent="0.2">
      <c r="A73" s="173" t="s">
        <v>365</v>
      </c>
      <c r="B73" s="45" t="s">
        <v>118</v>
      </c>
      <c r="C73" s="45" t="s">
        <v>181</v>
      </c>
      <c r="D73" s="45">
        <v>11</v>
      </c>
      <c r="E73" s="137" t="s">
        <v>444</v>
      </c>
      <c r="F73" s="47"/>
      <c r="G73" s="61">
        <v>69</v>
      </c>
      <c r="H73" s="85">
        <f t="shared" si="4"/>
        <v>0</v>
      </c>
      <c r="I73" s="61">
        <v>69</v>
      </c>
      <c r="J73" s="121">
        <v>71</v>
      </c>
      <c r="K73" s="85">
        <f t="shared" si="5"/>
        <v>0</v>
      </c>
      <c r="L73" s="122">
        <v>71</v>
      </c>
      <c r="M73" s="61">
        <v>81</v>
      </c>
      <c r="N73" s="85">
        <f t="shared" si="6"/>
        <v>0</v>
      </c>
      <c r="O73" s="61">
        <v>81</v>
      </c>
      <c r="P73" s="154">
        <v>0.9</v>
      </c>
      <c r="Q73" s="142">
        <v>17</v>
      </c>
      <c r="R73" s="142"/>
      <c r="S73" s="114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114">
        <v>243</v>
      </c>
      <c r="AB73" s="61">
        <v>1045</v>
      </c>
      <c r="AC73" s="61">
        <v>6.2</v>
      </c>
      <c r="AD73" s="61">
        <v>37.4</v>
      </c>
      <c r="AE73" s="61">
        <v>30.6</v>
      </c>
      <c r="AF73" s="61">
        <v>22.2</v>
      </c>
      <c r="AG73" s="61">
        <v>164</v>
      </c>
      <c r="AH73" s="61">
        <v>0.7</v>
      </c>
      <c r="AI73" s="61">
        <v>6.6</v>
      </c>
      <c r="AJ73" s="114">
        <v>0</v>
      </c>
      <c r="AK73" s="61">
        <v>0</v>
      </c>
      <c r="AL73" s="116">
        <v>1</v>
      </c>
      <c r="AM73" s="61">
        <v>2</v>
      </c>
      <c r="AN73" s="117">
        <v>1</v>
      </c>
      <c r="AO73" s="118">
        <f t="shared" si="7"/>
        <v>162.29999999999998</v>
      </c>
    </row>
    <row r="74" spans="1:41" x14ac:dyDescent="0.2">
      <c r="A74" s="173" t="s">
        <v>316</v>
      </c>
      <c r="B74" s="45" t="s">
        <v>127</v>
      </c>
      <c r="C74" s="45" t="s">
        <v>187</v>
      </c>
      <c r="D74" s="45">
        <v>10</v>
      </c>
      <c r="E74" s="137" t="s">
        <v>444</v>
      </c>
      <c r="F74" s="47"/>
      <c r="G74" s="61">
        <v>70</v>
      </c>
      <c r="H74" s="85">
        <f t="shared" si="4"/>
        <v>0</v>
      </c>
      <c r="I74" s="61">
        <v>70</v>
      </c>
      <c r="J74" s="121">
        <v>75</v>
      </c>
      <c r="K74" s="85">
        <f t="shared" si="5"/>
        <v>0</v>
      </c>
      <c r="L74" s="122">
        <v>75</v>
      </c>
      <c r="M74" s="61">
        <v>76</v>
      </c>
      <c r="N74" s="85">
        <f t="shared" si="6"/>
        <v>0</v>
      </c>
      <c r="O74" s="61">
        <v>76</v>
      </c>
      <c r="P74" s="154">
        <v>0.99</v>
      </c>
      <c r="Q74" s="142">
        <v>17</v>
      </c>
      <c r="R74" s="142"/>
      <c r="S74" s="114">
        <v>405</v>
      </c>
      <c r="T74" s="61">
        <v>183</v>
      </c>
      <c r="U74" s="61">
        <v>4625</v>
      </c>
      <c r="V74" s="61">
        <v>34.799999999999997</v>
      </c>
      <c r="W74" s="61">
        <v>12.3</v>
      </c>
      <c r="X74" s="61">
        <v>0</v>
      </c>
      <c r="Y74" s="61">
        <v>40.200000000000003</v>
      </c>
      <c r="Z74" s="61">
        <v>207</v>
      </c>
      <c r="AA74" s="114">
        <v>47.6</v>
      </c>
      <c r="AB74" s="61">
        <v>191</v>
      </c>
      <c r="AC74" s="61">
        <v>3.1</v>
      </c>
      <c r="AD74" s="61">
        <v>19.100000000000001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114">
        <v>0</v>
      </c>
      <c r="AK74" s="61">
        <v>0</v>
      </c>
      <c r="AL74" s="116">
        <v>2.1</v>
      </c>
      <c r="AM74" s="61">
        <v>8.1999999999999993</v>
      </c>
      <c r="AN74" s="117">
        <v>3.1</v>
      </c>
      <c r="AO74" s="118">
        <f t="shared" si="7"/>
        <v>347.6</v>
      </c>
    </row>
    <row r="75" spans="1:41" x14ac:dyDescent="0.2">
      <c r="A75" s="173" t="s">
        <v>252</v>
      </c>
      <c r="B75" s="45" t="s">
        <v>127</v>
      </c>
      <c r="C75" s="45" t="s">
        <v>191</v>
      </c>
      <c r="D75" s="45">
        <v>13</v>
      </c>
      <c r="E75" s="137"/>
      <c r="F75" s="47"/>
      <c r="G75" s="61">
        <v>71</v>
      </c>
      <c r="H75" s="85">
        <f t="shared" si="4"/>
        <v>0</v>
      </c>
      <c r="I75" s="61">
        <v>71</v>
      </c>
      <c r="J75" s="121">
        <v>61</v>
      </c>
      <c r="K75" s="85">
        <f t="shared" si="5"/>
        <v>0</v>
      </c>
      <c r="L75" s="122">
        <v>61</v>
      </c>
      <c r="M75" s="61">
        <v>65</v>
      </c>
      <c r="N75" s="85">
        <f t="shared" si="6"/>
        <v>0</v>
      </c>
      <c r="O75" s="61">
        <v>65</v>
      </c>
      <c r="P75" s="154">
        <v>0.99</v>
      </c>
      <c r="Q75" s="142">
        <v>17</v>
      </c>
      <c r="R75" s="142"/>
      <c r="S75" s="114">
        <v>384</v>
      </c>
      <c r="T75" s="61">
        <v>178</v>
      </c>
      <c r="U75" s="61">
        <v>4138</v>
      </c>
      <c r="V75" s="61">
        <v>27.1</v>
      </c>
      <c r="W75" s="61">
        <v>11.9</v>
      </c>
      <c r="X75" s="61">
        <v>0</v>
      </c>
      <c r="Y75" s="61">
        <v>33.200000000000003</v>
      </c>
      <c r="Z75" s="61">
        <v>198</v>
      </c>
      <c r="AA75" s="114">
        <v>96.3</v>
      </c>
      <c r="AB75" s="61">
        <v>580</v>
      </c>
      <c r="AC75" s="61">
        <v>6</v>
      </c>
      <c r="AD75" s="61">
        <v>41.5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114">
        <v>0</v>
      </c>
      <c r="AK75" s="61">
        <v>0</v>
      </c>
      <c r="AL75" s="116">
        <v>3</v>
      </c>
      <c r="AM75" s="61">
        <v>10.1</v>
      </c>
      <c r="AN75" s="117">
        <v>4</v>
      </c>
      <c r="AO75" s="118">
        <f t="shared" si="7"/>
        <v>354.02000000000004</v>
      </c>
    </row>
    <row r="76" spans="1:41" x14ac:dyDescent="0.2">
      <c r="A76" s="173" t="s">
        <v>360</v>
      </c>
      <c r="B76" s="45" t="s">
        <v>121</v>
      </c>
      <c r="C76" s="45" t="s">
        <v>12</v>
      </c>
      <c r="D76" s="45">
        <v>10</v>
      </c>
      <c r="E76" s="137"/>
      <c r="F76" s="47"/>
      <c r="G76" s="61">
        <v>72</v>
      </c>
      <c r="H76" s="85">
        <f t="shared" si="4"/>
        <v>0</v>
      </c>
      <c r="I76" s="61">
        <v>72</v>
      </c>
      <c r="J76" s="121">
        <v>66</v>
      </c>
      <c r="K76" s="85">
        <f t="shared" si="5"/>
        <v>0</v>
      </c>
      <c r="L76" s="122">
        <v>66</v>
      </c>
      <c r="M76" s="61">
        <v>71</v>
      </c>
      <c r="N76" s="85">
        <f t="shared" si="6"/>
        <v>0</v>
      </c>
      <c r="O76" s="61">
        <v>71</v>
      </c>
      <c r="P76" s="154">
        <v>0.89</v>
      </c>
      <c r="Q76" s="142">
        <v>17</v>
      </c>
      <c r="R76" s="142"/>
      <c r="S76" s="114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114">
        <v>10.9</v>
      </c>
      <c r="AB76" s="61">
        <v>57.2</v>
      </c>
      <c r="AC76" s="61">
        <v>0</v>
      </c>
      <c r="AD76" s="61">
        <v>3.9</v>
      </c>
      <c r="AE76" s="61">
        <v>126</v>
      </c>
      <c r="AF76" s="61">
        <v>75</v>
      </c>
      <c r="AG76" s="61">
        <v>929</v>
      </c>
      <c r="AH76" s="61">
        <v>5.9</v>
      </c>
      <c r="AI76" s="61">
        <v>50.3</v>
      </c>
      <c r="AJ76" s="114">
        <v>0</v>
      </c>
      <c r="AK76" s="61">
        <v>0</v>
      </c>
      <c r="AL76" s="116">
        <v>1</v>
      </c>
      <c r="AM76" s="61">
        <v>1</v>
      </c>
      <c r="AN76" s="117">
        <v>1</v>
      </c>
      <c r="AO76" s="118">
        <f t="shared" si="7"/>
        <v>134.02000000000001</v>
      </c>
    </row>
    <row r="77" spans="1:41" x14ac:dyDescent="0.2">
      <c r="A77" s="173" t="s">
        <v>228</v>
      </c>
      <c r="B77" s="45" t="s">
        <v>121</v>
      </c>
      <c r="C77" s="45" t="s">
        <v>11</v>
      </c>
      <c r="D77" s="45">
        <v>9</v>
      </c>
      <c r="E77" s="137"/>
      <c r="F77" s="47"/>
      <c r="G77" s="61">
        <v>73</v>
      </c>
      <c r="H77" s="85">
        <f t="shared" si="4"/>
        <v>0</v>
      </c>
      <c r="I77" s="61">
        <v>73</v>
      </c>
      <c r="J77" s="121">
        <v>78</v>
      </c>
      <c r="K77" s="85">
        <f t="shared" si="5"/>
        <v>0</v>
      </c>
      <c r="L77" s="122">
        <v>78</v>
      </c>
      <c r="M77" s="61">
        <v>91</v>
      </c>
      <c r="N77" s="85">
        <f t="shared" si="6"/>
        <v>0</v>
      </c>
      <c r="O77" s="61">
        <v>91</v>
      </c>
      <c r="P77" s="154">
        <v>0.9</v>
      </c>
      <c r="Q77" s="142">
        <v>17</v>
      </c>
      <c r="R77" s="142"/>
      <c r="S77" s="114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114">
        <v>6.1</v>
      </c>
      <c r="AB77" s="61">
        <v>31.3</v>
      </c>
      <c r="AC77" s="61">
        <v>0</v>
      </c>
      <c r="AD77" s="61">
        <v>1</v>
      </c>
      <c r="AE77" s="61">
        <v>96.9</v>
      </c>
      <c r="AF77" s="61">
        <v>60.5</v>
      </c>
      <c r="AG77" s="61">
        <v>875</v>
      </c>
      <c r="AH77" s="61">
        <v>6.1</v>
      </c>
      <c r="AI77" s="61">
        <v>43.4</v>
      </c>
      <c r="AJ77" s="114">
        <v>31.9</v>
      </c>
      <c r="AK77" s="61">
        <v>0</v>
      </c>
      <c r="AL77" s="116">
        <v>1</v>
      </c>
      <c r="AM77" s="61">
        <v>1</v>
      </c>
      <c r="AN77" s="117">
        <v>1</v>
      </c>
      <c r="AO77" s="118">
        <f t="shared" si="7"/>
        <v>127.22999999999999</v>
      </c>
    </row>
    <row r="78" spans="1:41" x14ac:dyDescent="0.2">
      <c r="A78" s="173" t="s">
        <v>124</v>
      </c>
      <c r="B78" s="45" t="s">
        <v>121</v>
      </c>
      <c r="C78" s="45" t="s">
        <v>14</v>
      </c>
      <c r="D78" s="45">
        <v>14</v>
      </c>
      <c r="E78" s="137" t="s">
        <v>444</v>
      </c>
      <c r="F78" s="47"/>
      <c r="G78" s="61">
        <v>74</v>
      </c>
      <c r="H78" s="85">
        <f t="shared" si="4"/>
        <v>0</v>
      </c>
      <c r="I78" s="61">
        <v>74</v>
      </c>
      <c r="J78" s="121">
        <v>68</v>
      </c>
      <c r="K78" s="85">
        <f t="shared" si="5"/>
        <v>0</v>
      </c>
      <c r="L78" s="122">
        <v>68</v>
      </c>
      <c r="M78" s="61">
        <v>62</v>
      </c>
      <c r="N78" s="85">
        <f t="shared" si="6"/>
        <v>0</v>
      </c>
      <c r="O78" s="61">
        <v>62</v>
      </c>
      <c r="P78" s="154">
        <v>0.94</v>
      </c>
      <c r="Q78" s="142">
        <v>17</v>
      </c>
      <c r="R78" s="142"/>
      <c r="S78" s="114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114">
        <v>0</v>
      </c>
      <c r="AB78" s="61">
        <v>0</v>
      </c>
      <c r="AC78" s="61">
        <v>0</v>
      </c>
      <c r="AD78" s="61">
        <v>0</v>
      </c>
      <c r="AE78" s="61">
        <v>138</v>
      </c>
      <c r="AF78" s="61">
        <v>95.5</v>
      </c>
      <c r="AG78" s="61">
        <v>1078</v>
      </c>
      <c r="AH78" s="61">
        <v>6.9</v>
      </c>
      <c r="AI78" s="61">
        <v>51.5</v>
      </c>
      <c r="AJ78" s="114">
        <v>0</v>
      </c>
      <c r="AK78" s="61">
        <v>0</v>
      </c>
      <c r="AL78" s="116">
        <v>1.2</v>
      </c>
      <c r="AM78" s="61">
        <v>1.2</v>
      </c>
      <c r="AN78" s="117">
        <v>1.2</v>
      </c>
      <c r="AO78" s="118">
        <f t="shared" si="7"/>
        <v>149.19999999999999</v>
      </c>
    </row>
    <row r="79" spans="1:41" x14ac:dyDescent="0.2">
      <c r="A79" s="173" t="s">
        <v>302</v>
      </c>
      <c r="B79" s="45" t="s">
        <v>129</v>
      </c>
      <c r="C79" s="45" t="s">
        <v>192</v>
      </c>
      <c r="D79" s="45">
        <v>7</v>
      </c>
      <c r="E79" s="137"/>
      <c r="F79" s="47"/>
      <c r="G79" s="61">
        <v>75</v>
      </c>
      <c r="H79" s="85">
        <f t="shared" si="4"/>
        <v>0</v>
      </c>
      <c r="I79" s="61">
        <v>75</v>
      </c>
      <c r="J79" s="121">
        <v>73</v>
      </c>
      <c r="K79" s="85">
        <f t="shared" si="5"/>
        <v>0</v>
      </c>
      <c r="L79" s="122">
        <v>73</v>
      </c>
      <c r="M79" s="61">
        <v>80</v>
      </c>
      <c r="N79" s="85">
        <f t="shared" si="6"/>
        <v>0</v>
      </c>
      <c r="O79" s="61">
        <v>80</v>
      </c>
      <c r="P79" s="154">
        <v>0.98</v>
      </c>
      <c r="Q79" s="142">
        <v>17</v>
      </c>
      <c r="R79" s="142"/>
      <c r="S79" s="114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114">
        <v>0</v>
      </c>
      <c r="AB79" s="61">
        <v>0</v>
      </c>
      <c r="AC79" s="61">
        <v>0</v>
      </c>
      <c r="AD79" s="61">
        <v>0</v>
      </c>
      <c r="AE79" s="61">
        <v>102</v>
      </c>
      <c r="AF79" s="61">
        <v>73.2</v>
      </c>
      <c r="AG79" s="61">
        <v>855</v>
      </c>
      <c r="AH79" s="61">
        <v>6.3</v>
      </c>
      <c r="AI79" s="61">
        <v>45.5</v>
      </c>
      <c r="AJ79" s="114">
        <v>0</v>
      </c>
      <c r="AK79" s="61">
        <v>0</v>
      </c>
      <c r="AL79" s="116">
        <v>1.2</v>
      </c>
      <c r="AM79" s="61">
        <v>1.2</v>
      </c>
      <c r="AN79" s="117">
        <v>1.2</v>
      </c>
      <c r="AO79" s="118">
        <f t="shared" si="7"/>
        <v>123.3</v>
      </c>
    </row>
    <row r="80" spans="1:41" x14ac:dyDescent="0.2">
      <c r="A80" s="173" t="s">
        <v>131</v>
      </c>
      <c r="B80" s="45" t="s">
        <v>127</v>
      </c>
      <c r="C80" s="45" t="s">
        <v>19</v>
      </c>
      <c r="D80" s="45">
        <v>11</v>
      </c>
      <c r="E80" s="137"/>
      <c r="F80" s="47"/>
      <c r="G80" s="61">
        <v>76</v>
      </c>
      <c r="H80" s="85">
        <f t="shared" si="4"/>
        <v>0</v>
      </c>
      <c r="I80" s="61">
        <v>76</v>
      </c>
      <c r="J80" s="121">
        <v>83</v>
      </c>
      <c r="K80" s="85">
        <f t="shared" si="5"/>
        <v>0</v>
      </c>
      <c r="L80" s="122">
        <v>83</v>
      </c>
      <c r="M80" s="61">
        <v>84</v>
      </c>
      <c r="N80" s="85">
        <f t="shared" si="6"/>
        <v>0</v>
      </c>
      <c r="O80" s="61">
        <v>84</v>
      </c>
      <c r="P80" s="154">
        <v>0.99</v>
      </c>
      <c r="Q80" s="142">
        <v>17</v>
      </c>
      <c r="R80" s="142"/>
      <c r="S80" s="114">
        <v>434</v>
      </c>
      <c r="T80" s="61">
        <v>192</v>
      </c>
      <c r="U80" s="61">
        <v>4838</v>
      </c>
      <c r="V80" s="61">
        <v>38.5</v>
      </c>
      <c r="W80" s="61">
        <v>11.1</v>
      </c>
      <c r="X80" s="61">
        <v>0</v>
      </c>
      <c r="Y80" s="61">
        <v>26</v>
      </c>
      <c r="Z80" s="61">
        <v>230</v>
      </c>
      <c r="AA80" s="114">
        <v>25.5</v>
      </c>
      <c r="AB80" s="61">
        <v>34.6</v>
      </c>
      <c r="AC80" s="61">
        <v>1</v>
      </c>
      <c r="AD80" s="61">
        <v>4.0999999999999996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114">
        <v>0</v>
      </c>
      <c r="AK80" s="61">
        <v>0</v>
      </c>
      <c r="AL80" s="116">
        <v>3</v>
      </c>
      <c r="AM80" s="61">
        <v>5.4</v>
      </c>
      <c r="AN80" s="117">
        <v>2.2000000000000002</v>
      </c>
      <c r="AO80" s="118">
        <f t="shared" si="7"/>
        <v>347.47999999999996</v>
      </c>
    </row>
    <row r="81" spans="1:41" x14ac:dyDescent="0.2">
      <c r="A81" s="173" t="s">
        <v>345</v>
      </c>
      <c r="B81" s="45" t="s">
        <v>121</v>
      </c>
      <c r="C81" s="45" t="s">
        <v>195</v>
      </c>
      <c r="D81" s="45">
        <v>14</v>
      </c>
      <c r="E81" s="137"/>
      <c r="F81" s="47"/>
      <c r="G81" s="61">
        <v>77</v>
      </c>
      <c r="H81" s="85">
        <f t="shared" si="4"/>
        <v>0</v>
      </c>
      <c r="I81" s="61">
        <v>77</v>
      </c>
      <c r="J81" s="121">
        <v>58</v>
      </c>
      <c r="K81" s="85">
        <f t="shared" si="5"/>
        <v>0</v>
      </c>
      <c r="L81" s="122">
        <v>58</v>
      </c>
      <c r="M81" s="61">
        <v>56</v>
      </c>
      <c r="N81" s="85">
        <f t="shared" si="6"/>
        <v>0</v>
      </c>
      <c r="O81" s="61">
        <v>56</v>
      </c>
      <c r="P81" s="154">
        <v>0.9</v>
      </c>
      <c r="Q81" s="142">
        <v>17</v>
      </c>
      <c r="R81" s="142"/>
      <c r="S81" s="114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114">
        <v>7.9</v>
      </c>
      <c r="AB81" s="61">
        <v>41.5</v>
      </c>
      <c r="AC81" s="61">
        <v>0</v>
      </c>
      <c r="AD81" s="61">
        <v>2</v>
      </c>
      <c r="AE81" s="61">
        <v>133</v>
      </c>
      <c r="AF81" s="61">
        <v>73.3</v>
      </c>
      <c r="AG81" s="61">
        <v>1018</v>
      </c>
      <c r="AH81" s="61">
        <v>5</v>
      </c>
      <c r="AI81" s="61">
        <v>48.4</v>
      </c>
      <c r="AJ81" s="114">
        <v>0</v>
      </c>
      <c r="AK81" s="61">
        <v>0</v>
      </c>
      <c r="AL81" s="116">
        <v>1</v>
      </c>
      <c r="AM81" s="61">
        <v>1</v>
      </c>
      <c r="AN81" s="117">
        <v>1</v>
      </c>
      <c r="AO81" s="118">
        <f t="shared" si="7"/>
        <v>135.94999999999999</v>
      </c>
    </row>
    <row r="82" spans="1:41" x14ac:dyDescent="0.2">
      <c r="A82" s="173" t="s">
        <v>342</v>
      </c>
      <c r="B82" s="45" t="s">
        <v>118</v>
      </c>
      <c r="C82" s="45" t="s">
        <v>184</v>
      </c>
      <c r="D82" s="45">
        <v>9</v>
      </c>
      <c r="E82" s="137"/>
      <c r="F82" s="47"/>
      <c r="G82" s="61">
        <v>78</v>
      </c>
      <c r="H82" s="85">
        <f t="shared" si="4"/>
        <v>0</v>
      </c>
      <c r="I82" s="61">
        <v>78</v>
      </c>
      <c r="J82" s="121">
        <v>86</v>
      </c>
      <c r="K82" s="85">
        <f t="shared" si="5"/>
        <v>0</v>
      </c>
      <c r="L82" s="122">
        <v>86</v>
      </c>
      <c r="M82" s="61">
        <v>72</v>
      </c>
      <c r="N82" s="85">
        <f t="shared" si="6"/>
        <v>0</v>
      </c>
      <c r="O82" s="61">
        <v>72</v>
      </c>
      <c r="P82" s="154">
        <v>0.9</v>
      </c>
      <c r="Q82" s="142">
        <v>17</v>
      </c>
      <c r="R82" s="142"/>
      <c r="S82" s="114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114">
        <v>173</v>
      </c>
      <c r="AB82" s="61">
        <v>758</v>
      </c>
      <c r="AC82" s="61">
        <v>3.8</v>
      </c>
      <c r="AD82" s="61">
        <v>32.299999999999997</v>
      </c>
      <c r="AE82" s="61">
        <v>54.4</v>
      </c>
      <c r="AF82" s="61">
        <v>43.5</v>
      </c>
      <c r="AG82" s="61">
        <v>315</v>
      </c>
      <c r="AH82" s="61">
        <v>1</v>
      </c>
      <c r="AI82" s="61">
        <v>17.2</v>
      </c>
      <c r="AJ82" s="114">
        <v>562</v>
      </c>
      <c r="AK82" s="61">
        <v>0</v>
      </c>
      <c r="AL82" s="116">
        <v>0</v>
      </c>
      <c r="AM82" s="61">
        <v>1.9</v>
      </c>
      <c r="AN82" s="117">
        <v>0.9</v>
      </c>
      <c r="AO82" s="118">
        <f t="shared" si="7"/>
        <v>134.29999999999998</v>
      </c>
    </row>
    <row r="83" spans="1:41" x14ac:dyDescent="0.2">
      <c r="A83" s="173" t="s">
        <v>346</v>
      </c>
      <c r="B83" s="45" t="s">
        <v>121</v>
      </c>
      <c r="C83" s="45" t="s">
        <v>191</v>
      </c>
      <c r="D83" s="45">
        <v>13</v>
      </c>
      <c r="E83" s="137"/>
      <c r="F83" s="47"/>
      <c r="G83" s="61">
        <v>79</v>
      </c>
      <c r="H83" s="85">
        <f t="shared" si="4"/>
        <v>0</v>
      </c>
      <c r="I83" s="61">
        <v>79</v>
      </c>
      <c r="J83" s="121">
        <v>56</v>
      </c>
      <c r="K83" s="85">
        <f t="shared" si="5"/>
        <v>0</v>
      </c>
      <c r="L83" s="122">
        <v>56</v>
      </c>
      <c r="M83" s="61">
        <v>57</v>
      </c>
      <c r="N83" s="85">
        <f t="shared" si="6"/>
        <v>0</v>
      </c>
      <c r="O83" s="61">
        <v>57</v>
      </c>
      <c r="P83" s="154">
        <v>0.92</v>
      </c>
      <c r="Q83" s="142">
        <v>17</v>
      </c>
      <c r="R83" s="142"/>
      <c r="S83" s="114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114">
        <v>3.8</v>
      </c>
      <c r="AB83" s="61">
        <v>18.899999999999999</v>
      </c>
      <c r="AC83" s="61">
        <v>0</v>
      </c>
      <c r="AD83" s="61">
        <v>0.9</v>
      </c>
      <c r="AE83" s="61">
        <v>103</v>
      </c>
      <c r="AF83" s="61">
        <v>66.2</v>
      </c>
      <c r="AG83" s="61">
        <v>952</v>
      </c>
      <c r="AH83" s="61">
        <v>5.7</v>
      </c>
      <c r="AI83" s="61">
        <v>44.5</v>
      </c>
      <c r="AJ83" s="114">
        <v>0</v>
      </c>
      <c r="AK83" s="61">
        <v>0</v>
      </c>
      <c r="AL83" s="116">
        <v>0</v>
      </c>
      <c r="AM83" s="61">
        <v>0.9</v>
      </c>
      <c r="AN83" s="117">
        <v>0.9</v>
      </c>
      <c r="AO83" s="118">
        <f t="shared" si="7"/>
        <v>129.49</v>
      </c>
    </row>
    <row r="84" spans="1:41" x14ac:dyDescent="0.2">
      <c r="A84" s="173" t="s">
        <v>235</v>
      </c>
      <c r="B84" s="45" t="s">
        <v>118</v>
      </c>
      <c r="C84" s="45" t="s">
        <v>13</v>
      </c>
      <c r="D84" s="45">
        <v>10</v>
      </c>
      <c r="E84" s="137"/>
      <c r="F84" s="47"/>
      <c r="G84" s="61">
        <v>80</v>
      </c>
      <c r="H84" s="85">
        <f t="shared" si="4"/>
        <v>0</v>
      </c>
      <c r="I84" s="61">
        <v>80</v>
      </c>
      <c r="J84" s="121">
        <v>85</v>
      </c>
      <c r="K84" s="85">
        <f t="shared" si="5"/>
        <v>0</v>
      </c>
      <c r="L84" s="122">
        <v>85</v>
      </c>
      <c r="M84" s="61">
        <v>79</v>
      </c>
      <c r="N84" s="85">
        <f t="shared" si="6"/>
        <v>0</v>
      </c>
      <c r="O84" s="61">
        <v>79</v>
      </c>
      <c r="P84" s="154">
        <v>0.9</v>
      </c>
      <c r="Q84" s="142">
        <v>17</v>
      </c>
      <c r="R84" s="142"/>
      <c r="S84" s="114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114">
        <v>202</v>
      </c>
      <c r="AB84" s="61">
        <v>898</v>
      </c>
      <c r="AC84" s="61">
        <v>6.8</v>
      </c>
      <c r="AD84" s="61">
        <v>42.4</v>
      </c>
      <c r="AE84" s="61">
        <v>63.6</v>
      </c>
      <c r="AF84" s="61">
        <v>50.2</v>
      </c>
      <c r="AG84" s="61">
        <v>365</v>
      </c>
      <c r="AH84" s="61">
        <v>1.4</v>
      </c>
      <c r="AI84" s="61">
        <v>21.4</v>
      </c>
      <c r="AJ84" s="114">
        <v>0</v>
      </c>
      <c r="AK84" s="61">
        <v>0</v>
      </c>
      <c r="AL84" s="116">
        <v>1</v>
      </c>
      <c r="AM84" s="61">
        <v>2.2000000000000002</v>
      </c>
      <c r="AN84" s="117">
        <v>1.1000000000000001</v>
      </c>
      <c r="AO84" s="118">
        <f t="shared" si="7"/>
        <v>175.3</v>
      </c>
    </row>
    <row r="85" spans="1:41" x14ac:dyDescent="0.2">
      <c r="A85" s="173" t="s">
        <v>315</v>
      </c>
      <c r="B85" s="45" t="s">
        <v>118</v>
      </c>
      <c r="C85" s="45" t="s">
        <v>199</v>
      </c>
      <c r="D85" s="45">
        <v>9</v>
      </c>
      <c r="E85" s="137"/>
      <c r="F85" s="47"/>
      <c r="G85" s="61">
        <v>81</v>
      </c>
      <c r="H85" s="85">
        <f t="shared" si="4"/>
        <v>0</v>
      </c>
      <c r="I85" s="61">
        <v>81</v>
      </c>
      <c r="J85" s="121">
        <v>97</v>
      </c>
      <c r="K85" s="85">
        <f t="shared" si="5"/>
        <v>0</v>
      </c>
      <c r="L85" s="122">
        <v>97</v>
      </c>
      <c r="M85" s="61">
        <v>93</v>
      </c>
      <c r="N85" s="85">
        <f t="shared" si="6"/>
        <v>0</v>
      </c>
      <c r="O85" s="61">
        <v>93</v>
      </c>
      <c r="P85" s="154">
        <v>0.88</v>
      </c>
      <c r="Q85" s="142">
        <v>17</v>
      </c>
      <c r="R85" s="142"/>
      <c r="S85" s="114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114">
        <v>207</v>
      </c>
      <c r="AB85" s="61">
        <v>903</v>
      </c>
      <c r="AC85" s="61">
        <v>6.2</v>
      </c>
      <c r="AD85" s="61">
        <v>40.700000000000003</v>
      </c>
      <c r="AE85" s="61">
        <v>37.4</v>
      </c>
      <c r="AF85" s="61">
        <v>29.6</v>
      </c>
      <c r="AG85" s="61">
        <v>213</v>
      </c>
      <c r="AH85" s="61">
        <v>1</v>
      </c>
      <c r="AI85" s="61">
        <v>9.6</v>
      </c>
      <c r="AJ85" s="114">
        <v>0</v>
      </c>
      <c r="AK85" s="61">
        <v>0</v>
      </c>
      <c r="AL85" s="116">
        <v>0</v>
      </c>
      <c r="AM85" s="61">
        <v>2</v>
      </c>
      <c r="AN85" s="117">
        <v>1</v>
      </c>
      <c r="AO85" s="118">
        <f t="shared" si="7"/>
        <v>152.80000000000001</v>
      </c>
    </row>
    <row r="86" spans="1:41" x14ac:dyDescent="0.2">
      <c r="A86" s="173" t="s">
        <v>463</v>
      </c>
      <c r="B86" s="45" t="s">
        <v>118</v>
      </c>
      <c r="C86" s="45" t="s">
        <v>197</v>
      </c>
      <c r="D86" s="45">
        <v>6</v>
      </c>
      <c r="E86" s="137"/>
      <c r="F86" s="47"/>
      <c r="G86" s="61">
        <v>82</v>
      </c>
      <c r="H86" s="85">
        <f t="shared" si="4"/>
        <v>0</v>
      </c>
      <c r="I86" s="61">
        <v>82</v>
      </c>
      <c r="J86" s="121">
        <v>93</v>
      </c>
      <c r="K86" s="85">
        <f t="shared" si="5"/>
        <v>0</v>
      </c>
      <c r="L86" s="122">
        <v>93</v>
      </c>
      <c r="M86" s="61">
        <v>88</v>
      </c>
      <c r="N86" s="85">
        <f t="shared" si="6"/>
        <v>0</v>
      </c>
      <c r="O86" s="61">
        <v>88</v>
      </c>
      <c r="P86" s="154">
        <v>0.82</v>
      </c>
      <c r="Q86" s="142">
        <v>17</v>
      </c>
      <c r="R86" s="142"/>
      <c r="S86" s="114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114">
        <v>195</v>
      </c>
      <c r="AB86" s="61">
        <v>768</v>
      </c>
      <c r="AC86" s="61">
        <v>4.7</v>
      </c>
      <c r="AD86" s="61">
        <v>0</v>
      </c>
      <c r="AE86" s="61">
        <v>40.799999999999997</v>
      </c>
      <c r="AF86" s="61">
        <v>30.6</v>
      </c>
      <c r="AG86" s="61">
        <v>219</v>
      </c>
      <c r="AH86" s="61">
        <v>0.8</v>
      </c>
      <c r="AI86" s="61">
        <v>0</v>
      </c>
      <c r="AJ86" s="114">
        <v>0</v>
      </c>
      <c r="AK86" s="61">
        <v>0</v>
      </c>
      <c r="AL86" s="116">
        <v>0</v>
      </c>
      <c r="AM86" s="61">
        <v>0</v>
      </c>
      <c r="AN86" s="117">
        <v>0</v>
      </c>
      <c r="AO86" s="118">
        <f t="shared" si="7"/>
        <v>131.70000000000002</v>
      </c>
    </row>
    <row r="87" spans="1:41" x14ac:dyDescent="0.2">
      <c r="A87" s="173" t="s">
        <v>240</v>
      </c>
      <c r="B87" s="45" t="s">
        <v>121</v>
      </c>
      <c r="C87" s="45" t="s">
        <v>223</v>
      </c>
      <c r="D87" s="45">
        <v>6</v>
      </c>
      <c r="E87" s="137"/>
      <c r="F87" s="47"/>
      <c r="G87" s="61">
        <v>83</v>
      </c>
      <c r="H87" s="85">
        <f t="shared" si="4"/>
        <v>0</v>
      </c>
      <c r="I87" s="61">
        <v>83</v>
      </c>
      <c r="J87" s="121">
        <v>100</v>
      </c>
      <c r="K87" s="85">
        <f t="shared" si="5"/>
        <v>0</v>
      </c>
      <c r="L87" s="122">
        <v>100</v>
      </c>
      <c r="M87" s="61">
        <v>87</v>
      </c>
      <c r="N87" s="85">
        <f t="shared" si="6"/>
        <v>0</v>
      </c>
      <c r="O87" s="61">
        <v>87</v>
      </c>
      <c r="P87" s="154">
        <v>0.91</v>
      </c>
      <c r="Q87" s="142">
        <v>17</v>
      </c>
      <c r="R87" s="142"/>
      <c r="S87" s="114">
        <v>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114">
        <v>4.2</v>
      </c>
      <c r="AB87" s="61">
        <v>19.8</v>
      </c>
      <c r="AC87" s="61">
        <v>0</v>
      </c>
      <c r="AD87" s="61">
        <v>1</v>
      </c>
      <c r="AE87" s="61">
        <v>113</v>
      </c>
      <c r="AF87" s="61">
        <v>84.4</v>
      </c>
      <c r="AG87" s="61">
        <v>882</v>
      </c>
      <c r="AH87" s="61">
        <v>6.3</v>
      </c>
      <c r="AI87" s="61">
        <v>52</v>
      </c>
      <c r="AJ87" s="114">
        <v>291</v>
      </c>
      <c r="AK87" s="61">
        <v>0</v>
      </c>
      <c r="AL87" s="116">
        <v>1</v>
      </c>
      <c r="AM87" s="61">
        <v>1</v>
      </c>
      <c r="AN87" s="117">
        <v>1</v>
      </c>
      <c r="AO87" s="118">
        <f t="shared" si="7"/>
        <v>127.98000000000002</v>
      </c>
    </row>
    <row r="88" spans="1:41" x14ac:dyDescent="0.2">
      <c r="A88" s="173" t="s">
        <v>255</v>
      </c>
      <c r="B88" s="45" t="s">
        <v>127</v>
      </c>
      <c r="C88" s="45" t="s">
        <v>199</v>
      </c>
      <c r="D88" s="45">
        <v>9</v>
      </c>
      <c r="E88" s="137"/>
      <c r="F88" s="47"/>
      <c r="G88" s="61">
        <v>84</v>
      </c>
      <c r="H88" s="85">
        <f t="shared" si="4"/>
        <v>0</v>
      </c>
      <c r="I88" s="61">
        <v>84</v>
      </c>
      <c r="J88" s="121">
        <v>84</v>
      </c>
      <c r="K88" s="85">
        <f t="shared" si="5"/>
        <v>0</v>
      </c>
      <c r="L88" s="122">
        <v>84</v>
      </c>
      <c r="M88" s="61">
        <v>86</v>
      </c>
      <c r="N88" s="85">
        <f t="shared" si="6"/>
        <v>0</v>
      </c>
      <c r="O88" s="61">
        <v>86</v>
      </c>
      <c r="P88" s="154">
        <v>0.97</v>
      </c>
      <c r="Q88" s="142">
        <v>17</v>
      </c>
      <c r="R88" s="142"/>
      <c r="S88" s="114">
        <v>366</v>
      </c>
      <c r="T88" s="61">
        <v>182</v>
      </c>
      <c r="U88" s="61">
        <v>4278</v>
      </c>
      <c r="V88" s="61">
        <v>32.4</v>
      </c>
      <c r="W88" s="61">
        <v>11.1</v>
      </c>
      <c r="X88" s="61">
        <v>0</v>
      </c>
      <c r="Y88" s="61">
        <v>34</v>
      </c>
      <c r="Z88" s="61">
        <v>196</v>
      </c>
      <c r="AA88" s="114">
        <v>59.5</v>
      </c>
      <c r="AB88" s="61">
        <v>307</v>
      </c>
      <c r="AC88" s="61">
        <v>3.1</v>
      </c>
      <c r="AD88" s="61">
        <v>24.1</v>
      </c>
      <c r="AE88" s="61">
        <v>0</v>
      </c>
      <c r="AF88" s="61">
        <v>0</v>
      </c>
      <c r="AG88" s="61">
        <v>0</v>
      </c>
      <c r="AH88" s="61">
        <v>0</v>
      </c>
      <c r="AI88" s="61">
        <v>0</v>
      </c>
      <c r="AJ88" s="114">
        <v>0</v>
      </c>
      <c r="AK88" s="61">
        <v>0</v>
      </c>
      <c r="AL88" s="116">
        <v>2.1</v>
      </c>
      <c r="AM88" s="61">
        <v>9.3000000000000007</v>
      </c>
      <c r="AN88" s="117">
        <v>4.0999999999999996</v>
      </c>
      <c r="AO88" s="118">
        <f t="shared" si="7"/>
        <v>334.92</v>
      </c>
    </row>
    <row r="89" spans="1:41" x14ac:dyDescent="0.2">
      <c r="A89" s="173" t="s">
        <v>285</v>
      </c>
      <c r="B89" s="45" t="s">
        <v>121</v>
      </c>
      <c r="C89" s="45" t="s">
        <v>194</v>
      </c>
      <c r="D89" s="45">
        <v>7</v>
      </c>
      <c r="E89" s="137"/>
      <c r="F89" s="47"/>
      <c r="G89" s="61">
        <v>85</v>
      </c>
      <c r="H89" s="85">
        <f t="shared" si="4"/>
        <v>0</v>
      </c>
      <c r="I89" s="61">
        <v>85</v>
      </c>
      <c r="J89" s="121">
        <v>77</v>
      </c>
      <c r="K89" s="85">
        <f t="shared" si="5"/>
        <v>0</v>
      </c>
      <c r="L89" s="122">
        <v>77</v>
      </c>
      <c r="M89" s="61">
        <v>78</v>
      </c>
      <c r="N89" s="85">
        <f t="shared" si="6"/>
        <v>0</v>
      </c>
      <c r="O89" s="61">
        <v>78</v>
      </c>
      <c r="P89" s="154">
        <v>0.93</v>
      </c>
      <c r="Q89" s="142">
        <v>17</v>
      </c>
      <c r="R89" s="142"/>
      <c r="S89" s="114">
        <v>0</v>
      </c>
      <c r="T89" s="61">
        <v>0</v>
      </c>
      <c r="U89" s="61">
        <v>0</v>
      </c>
      <c r="V89" s="61">
        <v>0</v>
      </c>
      <c r="W89" s="61">
        <v>0</v>
      </c>
      <c r="X89" s="61">
        <v>0</v>
      </c>
      <c r="Y89" s="61">
        <v>0</v>
      </c>
      <c r="Z89" s="61">
        <v>0</v>
      </c>
      <c r="AA89" s="114">
        <v>0</v>
      </c>
      <c r="AB89" s="61">
        <v>0</v>
      </c>
      <c r="AC89" s="61">
        <v>0</v>
      </c>
      <c r="AD89" s="61">
        <v>0</v>
      </c>
      <c r="AE89" s="61">
        <v>124</v>
      </c>
      <c r="AF89" s="61">
        <v>85.1</v>
      </c>
      <c r="AG89" s="61">
        <v>990</v>
      </c>
      <c r="AH89" s="61">
        <v>7.9</v>
      </c>
      <c r="AI89" s="61">
        <v>54.2</v>
      </c>
      <c r="AJ89" s="114">
        <v>0</v>
      </c>
      <c r="AK89" s="61">
        <v>0</v>
      </c>
      <c r="AL89" s="116">
        <v>1.1000000000000001</v>
      </c>
      <c r="AM89" s="61">
        <v>1.1000000000000001</v>
      </c>
      <c r="AN89" s="117">
        <v>1.1000000000000001</v>
      </c>
      <c r="AO89" s="118">
        <f t="shared" si="7"/>
        <v>146.4</v>
      </c>
    </row>
    <row r="90" spans="1:41" x14ac:dyDescent="0.2">
      <c r="A90" s="173" t="s">
        <v>274</v>
      </c>
      <c r="B90" s="45" t="s">
        <v>129</v>
      </c>
      <c r="C90" s="45" t="s">
        <v>183</v>
      </c>
      <c r="D90" s="45">
        <v>6</v>
      </c>
      <c r="E90" s="137"/>
      <c r="F90" s="47"/>
      <c r="G90" s="61">
        <v>86</v>
      </c>
      <c r="H90" s="85">
        <f t="shared" si="4"/>
        <v>0</v>
      </c>
      <c r="I90" s="61">
        <v>86</v>
      </c>
      <c r="J90" s="121">
        <v>79</v>
      </c>
      <c r="K90" s="85">
        <f t="shared" si="5"/>
        <v>0</v>
      </c>
      <c r="L90" s="122">
        <v>79</v>
      </c>
      <c r="M90" s="61">
        <v>82</v>
      </c>
      <c r="N90" s="85">
        <f t="shared" si="6"/>
        <v>0</v>
      </c>
      <c r="O90" s="61">
        <v>82</v>
      </c>
      <c r="P90" s="154">
        <v>0.98</v>
      </c>
      <c r="Q90" s="142">
        <v>17</v>
      </c>
      <c r="R90" s="142"/>
      <c r="S90" s="114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114">
        <v>0</v>
      </c>
      <c r="AB90" s="61">
        <v>0</v>
      </c>
      <c r="AC90" s="61">
        <v>0</v>
      </c>
      <c r="AD90" s="61">
        <v>0</v>
      </c>
      <c r="AE90" s="61">
        <v>126</v>
      </c>
      <c r="AF90" s="61">
        <v>82</v>
      </c>
      <c r="AG90" s="61">
        <v>843</v>
      </c>
      <c r="AH90" s="61">
        <v>6.5</v>
      </c>
      <c r="AI90" s="61">
        <v>45.4</v>
      </c>
      <c r="AJ90" s="114">
        <v>0</v>
      </c>
      <c r="AK90" s="61">
        <v>0</v>
      </c>
      <c r="AL90" s="116">
        <v>1.3</v>
      </c>
      <c r="AM90" s="61">
        <v>1.3</v>
      </c>
      <c r="AN90" s="117">
        <v>1.3</v>
      </c>
      <c r="AO90" s="118">
        <f t="shared" si="7"/>
        <v>123.3</v>
      </c>
    </row>
    <row r="91" spans="1:41" x14ac:dyDescent="0.2">
      <c r="A91" s="173" t="s">
        <v>286</v>
      </c>
      <c r="B91" s="45" t="s">
        <v>121</v>
      </c>
      <c r="C91" s="45" t="s">
        <v>198</v>
      </c>
      <c r="D91" s="45">
        <v>9</v>
      </c>
      <c r="E91" s="137"/>
      <c r="F91" s="47"/>
      <c r="G91" s="61">
        <v>87</v>
      </c>
      <c r="H91" s="85">
        <f t="shared" si="4"/>
        <v>0</v>
      </c>
      <c r="I91" s="61">
        <v>87</v>
      </c>
      <c r="J91" s="121">
        <v>65</v>
      </c>
      <c r="K91" s="85">
        <f t="shared" si="5"/>
        <v>0</v>
      </c>
      <c r="L91" s="122">
        <v>65</v>
      </c>
      <c r="M91" s="61">
        <v>69</v>
      </c>
      <c r="N91" s="85">
        <f t="shared" si="6"/>
        <v>0</v>
      </c>
      <c r="O91" s="61">
        <v>69</v>
      </c>
      <c r="P91" s="154">
        <v>0.92</v>
      </c>
      <c r="Q91" s="142">
        <v>17</v>
      </c>
      <c r="R91" s="142"/>
      <c r="S91" s="114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114">
        <v>0</v>
      </c>
      <c r="AB91" s="61">
        <v>0</v>
      </c>
      <c r="AC91" s="61">
        <v>0</v>
      </c>
      <c r="AD91" s="61">
        <v>0</v>
      </c>
      <c r="AE91" s="61">
        <v>126</v>
      </c>
      <c r="AF91" s="61">
        <v>79.2</v>
      </c>
      <c r="AG91" s="61">
        <v>1015</v>
      </c>
      <c r="AH91" s="61">
        <v>7.2</v>
      </c>
      <c r="AI91" s="61">
        <v>50.3</v>
      </c>
      <c r="AJ91" s="114">
        <v>0</v>
      </c>
      <c r="AK91" s="61">
        <v>0</v>
      </c>
      <c r="AL91" s="116">
        <v>1.1000000000000001</v>
      </c>
      <c r="AM91" s="61">
        <v>1.1000000000000001</v>
      </c>
      <c r="AN91" s="117">
        <v>1.1000000000000001</v>
      </c>
      <c r="AO91" s="118">
        <f t="shared" si="7"/>
        <v>144.69999999999999</v>
      </c>
    </row>
    <row r="92" spans="1:41" x14ac:dyDescent="0.2">
      <c r="A92" s="173" t="s">
        <v>391</v>
      </c>
      <c r="B92" s="45" t="s">
        <v>129</v>
      </c>
      <c r="C92" s="45" t="s">
        <v>188</v>
      </c>
      <c r="D92" s="45">
        <v>7</v>
      </c>
      <c r="E92" s="137"/>
      <c r="F92" s="47"/>
      <c r="G92" s="61">
        <v>88</v>
      </c>
      <c r="H92" s="85">
        <f t="shared" si="4"/>
        <v>0</v>
      </c>
      <c r="I92" s="61">
        <v>88</v>
      </c>
      <c r="J92" s="121">
        <v>92</v>
      </c>
      <c r="K92" s="85">
        <f t="shared" si="5"/>
        <v>0</v>
      </c>
      <c r="L92" s="122">
        <v>92</v>
      </c>
      <c r="M92" s="61">
        <v>110</v>
      </c>
      <c r="N92" s="85">
        <f t="shared" si="6"/>
        <v>0</v>
      </c>
      <c r="O92" s="61">
        <v>110</v>
      </c>
      <c r="P92" s="154">
        <v>0.95</v>
      </c>
      <c r="Q92" s="142">
        <v>17</v>
      </c>
      <c r="R92" s="142"/>
      <c r="S92" s="114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114">
        <v>0</v>
      </c>
      <c r="AB92" s="61">
        <v>0</v>
      </c>
      <c r="AC92" s="61">
        <v>0</v>
      </c>
      <c r="AD92" s="61">
        <v>0</v>
      </c>
      <c r="AE92" s="61">
        <v>79.900000000000006</v>
      </c>
      <c r="AF92" s="61">
        <v>60.7</v>
      </c>
      <c r="AG92" s="61">
        <v>678</v>
      </c>
      <c r="AH92" s="61">
        <v>7.1</v>
      </c>
      <c r="AI92" s="61">
        <v>36.299999999999997</v>
      </c>
      <c r="AJ92" s="114">
        <v>0</v>
      </c>
      <c r="AK92" s="61">
        <v>0</v>
      </c>
      <c r="AL92" s="116">
        <v>1.1000000000000001</v>
      </c>
      <c r="AM92" s="61">
        <v>0</v>
      </c>
      <c r="AN92" s="117">
        <v>0</v>
      </c>
      <c r="AO92" s="118">
        <f t="shared" si="7"/>
        <v>112.6</v>
      </c>
    </row>
    <row r="93" spans="1:41" x14ac:dyDescent="0.2">
      <c r="A93" s="173" t="s">
        <v>232</v>
      </c>
      <c r="B93" s="45" t="s">
        <v>127</v>
      </c>
      <c r="C93" s="45" t="s">
        <v>11</v>
      </c>
      <c r="D93" s="45">
        <v>9</v>
      </c>
      <c r="E93" s="137"/>
      <c r="F93" s="47"/>
      <c r="G93" s="61">
        <v>89</v>
      </c>
      <c r="H93" s="85">
        <f t="shared" si="4"/>
        <v>0</v>
      </c>
      <c r="I93" s="61">
        <v>89</v>
      </c>
      <c r="J93" s="121">
        <v>95</v>
      </c>
      <c r="K93" s="85">
        <f t="shared" si="5"/>
        <v>0</v>
      </c>
      <c r="L93" s="122">
        <v>95</v>
      </c>
      <c r="M93" s="61">
        <v>97</v>
      </c>
      <c r="N93" s="85">
        <f t="shared" si="6"/>
        <v>0</v>
      </c>
      <c r="O93" s="61">
        <v>97</v>
      </c>
      <c r="P93" s="154">
        <v>0.93</v>
      </c>
      <c r="Q93" s="142">
        <v>17</v>
      </c>
      <c r="R93" s="142"/>
      <c r="S93" s="114">
        <v>278</v>
      </c>
      <c r="T93" s="61">
        <v>159</v>
      </c>
      <c r="U93" s="61">
        <v>3369</v>
      </c>
      <c r="V93" s="61">
        <v>21.2</v>
      </c>
      <c r="W93" s="61">
        <v>11.4</v>
      </c>
      <c r="X93" s="61">
        <v>0</v>
      </c>
      <c r="Y93" s="61">
        <v>30.1</v>
      </c>
      <c r="Z93" s="61">
        <v>156</v>
      </c>
      <c r="AA93" s="114">
        <v>140</v>
      </c>
      <c r="AB93" s="61">
        <v>761</v>
      </c>
      <c r="AC93" s="61">
        <v>5.8</v>
      </c>
      <c r="AD93" s="61">
        <v>42.5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114">
        <v>0</v>
      </c>
      <c r="AK93" s="61">
        <v>0</v>
      </c>
      <c r="AL93" s="116">
        <v>2.8</v>
      </c>
      <c r="AM93" s="61">
        <v>8.5</v>
      </c>
      <c r="AN93" s="117">
        <v>3.8</v>
      </c>
      <c r="AO93" s="118">
        <f t="shared" si="7"/>
        <v>317.06</v>
      </c>
    </row>
    <row r="94" spans="1:41" x14ac:dyDescent="0.2">
      <c r="A94" s="173" t="s">
        <v>290</v>
      </c>
      <c r="B94" s="45" t="s">
        <v>118</v>
      </c>
      <c r="C94" s="45" t="s">
        <v>198</v>
      </c>
      <c r="D94" s="45">
        <v>9</v>
      </c>
      <c r="E94" s="137"/>
      <c r="F94" s="47"/>
      <c r="G94" s="61">
        <v>90</v>
      </c>
      <c r="H94" s="85">
        <f t="shared" si="4"/>
        <v>0</v>
      </c>
      <c r="I94" s="61">
        <v>90</v>
      </c>
      <c r="J94" s="121">
        <v>88</v>
      </c>
      <c r="K94" s="85">
        <f t="shared" si="5"/>
        <v>0</v>
      </c>
      <c r="L94" s="122">
        <v>88</v>
      </c>
      <c r="M94" s="61">
        <v>70</v>
      </c>
      <c r="N94" s="85">
        <f t="shared" si="6"/>
        <v>0</v>
      </c>
      <c r="O94" s="61">
        <v>70</v>
      </c>
      <c r="P94" s="154">
        <v>0.89</v>
      </c>
      <c r="Q94" s="142">
        <v>17</v>
      </c>
      <c r="R94" s="142"/>
      <c r="S94" s="114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114">
        <v>156</v>
      </c>
      <c r="AB94" s="61">
        <v>683</v>
      </c>
      <c r="AC94" s="61">
        <v>4.4000000000000004</v>
      </c>
      <c r="AD94" s="61">
        <v>31.8</v>
      </c>
      <c r="AE94" s="61">
        <v>57.8</v>
      </c>
      <c r="AF94" s="61">
        <v>43.7</v>
      </c>
      <c r="AG94" s="61">
        <v>370</v>
      </c>
      <c r="AH94" s="61">
        <v>1.8</v>
      </c>
      <c r="AI94" s="61">
        <v>20.8</v>
      </c>
      <c r="AJ94" s="114">
        <v>0</v>
      </c>
      <c r="AK94" s="61">
        <v>0</v>
      </c>
      <c r="AL94" s="116">
        <v>0</v>
      </c>
      <c r="AM94" s="61">
        <v>2.1</v>
      </c>
      <c r="AN94" s="117">
        <v>1.1000000000000001</v>
      </c>
      <c r="AO94" s="118">
        <f t="shared" si="7"/>
        <v>140.30000000000001</v>
      </c>
    </row>
    <row r="95" spans="1:41" x14ac:dyDescent="0.2">
      <c r="A95" s="173" t="s">
        <v>412</v>
      </c>
      <c r="B95" s="45" t="s">
        <v>118</v>
      </c>
      <c r="C95" s="45" t="s">
        <v>180</v>
      </c>
      <c r="D95" s="45">
        <v>14</v>
      </c>
      <c r="E95" s="137"/>
      <c r="F95" s="47"/>
      <c r="G95" s="61">
        <v>91</v>
      </c>
      <c r="H95" s="85">
        <f t="shared" si="4"/>
        <v>0</v>
      </c>
      <c r="I95" s="61">
        <v>91</v>
      </c>
      <c r="J95" s="121">
        <v>98</v>
      </c>
      <c r="K95" s="85">
        <f t="shared" si="5"/>
        <v>0</v>
      </c>
      <c r="L95" s="122">
        <v>98</v>
      </c>
      <c r="M95" s="61">
        <v>83</v>
      </c>
      <c r="N95" s="85">
        <f t="shared" si="6"/>
        <v>0</v>
      </c>
      <c r="O95" s="61">
        <v>83</v>
      </c>
      <c r="P95" s="154">
        <v>0.89</v>
      </c>
      <c r="Q95" s="142">
        <v>17</v>
      </c>
      <c r="R95" s="142"/>
      <c r="S95" s="114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114">
        <v>155</v>
      </c>
      <c r="AB95" s="61">
        <v>613</v>
      </c>
      <c r="AC95" s="61">
        <v>3.7</v>
      </c>
      <c r="AD95" s="61">
        <v>31.3</v>
      </c>
      <c r="AE95" s="61">
        <v>61.2</v>
      </c>
      <c r="AF95" s="61">
        <v>42.6</v>
      </c>
      <c r="AG95" s="61">
        <v>352</v>
      </c>
      <c r="AH95" s="61">
        <v>1.8</v>
      </c>
      <c r="AI95" s="61">
        <v>21.8</v>
      </c>
      <c r="AJ95" s="114">
        <v>626</v>
      </c>
      <c r="AK95" s="61">
        <v>1.1000000000000001</v>
      </c>
      <c r="AL95" s="116">
        <v>0</v>
      </c>
      <c r="AM95" s="61">
        <v>2</v>
      </c>
      <c r="AN95" s="117">
        <v>1</v>
      </c>
      <c r="AO95" s="118">
        <f t="shared" si="7"/>
        <v>134.1</v>
      </c>
    </row>
    <row r="96" spans="1:41" x14ac:dyDescent="0.2">
      <c r="A96" s="173" t="s">
        <v>277</v>
      </c>
      <c r="B96" s="45" t="s">
        <v>127</v>
      </c>
      <c r="C96" s="45" t="s">
        <v>184</v>
      </c>
      <c r="D96" s="45">
        <v>9</v>
      </c>
      <c r="E96" s="137"/>
      <c r="F96" s="47"/>
      <c r="G96" s="61">
        <v>92</v>
      </c>
      <c r="H96" s="85">
        <f t="shared" si="4"/>
        <v>0</v>
      </c>
      <c r="I96" s="61">
        <v>92</v>
      </c>
      <c r="J96" s="121">
        <v>89</v>
      </c>
      <c r="K96" s="85">
        <f t="shared" si="5"/>
        <v>0</v>
      </c>
      <c r="L96" s="122">
        <v>89</v>
      </c>
      <c r="M96" s="61">
        <v>89</v>
      </c>
      <c r="N96" s="85">
        <f t="shared" si="6"/>
        <v>0</v>
      </c>
      <c r="O96" s="61">
        <v>89</v>
      </c>
      <c r="P96" s="154">
        <v>0.96</v>
      </c>
      <c r="Q96" s="142">
        <v>17</v>
      </c>
      <c r="R96" s="142"/>
      <c r="S96" s="114">
        <v>375</v>
      </c>
      <c r="T96" s="61">
        <v>175</v>
      </c>
      <c r="U96" s="61">
        <v>4267</v>
      </c>
      <c r="V96" s="61">
        <v>33.200000000000003</v>
      </c>
      <c r="W96" s="61">
        <v>12.2</v>
      </c>
      <c r="X96" s="61">
        <v>0</v>
      </c>
      <c r="Y96" s="61">
        <v>33.5</v>
      </c>
      <c r="Z96" s="61">
        <v>197</v>
      </c>
      <c r="AA96" s="114">
        <v>61.2</v>
      </c>
      <c r="AB96" s="61">
        <v>241</v>
      </c>
      <c r="AC96" s="61">
        <v>3.1</v>
      </c>
      <c r="AD96" s="61">
        <v>19.899999999999999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114">
        <v>0</v>
      </c>
      <c r="AK96" s="61">
        <v>0</v>
      </c>
      <c r="AL96" s="116">
        <v>2</v>
      </c>
      <c r="AM96" s="61">
        <v>10.1</v>
      </c>
      <c r="AN96" s="117">
        <v>4.0999999999999996</v>
      </c>
      <c r="AO96" s="118">
        <f t="shared" si="7"/>
        <v>329.78000000000009</v>
      </c>
    </row>
    <row r="97" spans="1:41" x14ac:dyDescent="0.2">
      <c r="A97" s="173" t="s">
        <v>294</v>
      </c>
      <c r="B97" s="45" t="s">
        <v>127</v>
      </c>
      <c r="C97" s="45" t="s">
        <v>112</v>
      </c>
      <c r="D97" s="45">
        <v>7</v>
      </c>
      <c r="E97" s="137" t="s">
        <v>444</v>
      </c>
      <c r="F97" s="47"/>
      <c r="G97" s="61">
        <v>93</v>
      </c>
      <c r="H97" s="85">
        <f t="shared" si="4"/>
        <v>0</v>
      </c>
      <c r="I97" s="61">
        <v>93</v>
      </c>
      <c r="J97" s="121">
        <v>102</v>
      </c>
      <c r="K97" s="85">
        <f t="shared" si="5"/>
        <v>0</v>
      </c>
      <c r="L97" s="122">
        <v>102</v>
      </c>
      <c r="M97" s="61">
        <v>101</v>
      </c>
      <c r="N97" s="85">
        <f t="shared" si="6"/>
        <v>0</v>
      </c>
      <c r="O97" s="61">
        <v>101</v>
      </c>
      <c r="P97" s="154">
        <v>0.94</v>
      </c>
      <c r="Q97" s="142">
        <v>17</v>
      </c>
      <c r="R97" s="142"/>
      <c r="S97" s="114">
        <v>407</v>
      </c>
      <c r="T97" s="61">
        <v>195</v>
      </c>
      <c r="U97" s="61">
        <v>4740</v>
      </c>
      <c r="V97" s="61">
        <v>35.299999999999997</v>
      </c>
      <c r="W97" s="61">
        <v>13.3</v>
      </c>
      <c r="X97" s="61">
        <v>0</v>
      </c>
      <c r="Y97" s="61">
        <v>36.9</v>
      </c>
      <c r="Z97" s="61">
        <v>220</v>
      </c>
      <c r="AA97" s="114">
        <v>17</v>
      </c>
      <c r="AB97" s="61">
        <v>68.900000000000006</v>
      </c>
      <c r="AC97" s="61">
        <v>0</v>
      </c>
      <c r="AD97" s="61">
        <v>5.2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114">
        <v>0</v>
      </c>
      <c r="AK97" s="61">
        <v>0</v>
      </c>
      <c r="AL97" s="116">
        <v>3.1</v>
      </c>
      <c r="AM97" s="61">
        <v>11.2</v>
      </c>
      <c r="AN97" s="117">
        <v>4.0999999999999996</v>
      </c>
      <c r="AO97" s="118">
        <f t="shared" si="7"/>
        <v>322.38999999999993</v>
      </c>
    </row>
    <row r="98" spans="1:41" x14ac:dyDescent="0.2">
      <c r="A98" s="173" t="s">
        <v>327</v>
      </c>
      <c r="B98" s="45" t="s">
        <v>121</v>
      </c>
      <c r="C98" s="45" t="s">
        <v>192</v>
      </c>
      <c r="D98" s="45">
        <v>7</v>
      </c>
      <c r="E98" s="137"/>
      <c r="F98" s="47"/>
      <c r="G98" s="61">
        <v>94</v>
      </c>
      <c r="H98" s="85">
        <f t="shared" si="4"/>
        <v>0</v>
      </c>
      <c r="I98" s="61">
        <v>94</v>
      </c>
      <c r="J98" s="121">
        <v>81</v>
      </c>
      <c r="K98" s="85">
        <f t="shared" si="5"/>
        <v>0</v>
      </c>
      <c r="L98" s="122">
        <v>81</v>
      </c>
      <c r="M98" s="61">
        <v>90</v>
      </c>
      <c r="N98" s="85">
        <f t="shared" si="6"/>
        <v>0</v>
      </c>
      <c r="O98" s="61">
        <v>90</v>
      </c>
      <c r="P98" s="154">
        <v>0.88</v>
      </c>
      <c r="Q98" s="142">
        <v>17</v>
      </c>
      <c r="R98" s="142"/>
      <c r="S98" s="114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114">
        <v>1</v>
      </c>
      <c r="AB98" s="61">
        <v>5.2</v>
      </c>
      <c r="AC98" s="61">
        <v>0</v>
      </c>
      <c r="AD98" s="61">
        <v>0</v>
      </c>
      <c r="AE98" s="61">
        <v>111</v>
      </c>
      <c r="AF98" s="61">
        <v>72.2</v>
      </c>
      <c r="AG98" s="61">
        <v>986</v>
      </c>
      <c r="AH98" s="61">
        <v>5.2</v>
      </c>
      <c r="AI98" s="61">
        <v>46.4</v>
      </c>
      <c r="AJ98" s="114">
        <v>0</v>
      </c>
      <c r="AK98" s="61">
        <v>0</v>
      </c>
      <c r="AL98" s="116">
        <v>1</v>
      </c>
      <c r="AM98" s="61">
        <v>1</v>
      </c>
      <c r="AN98" s="117">
        <v>1</v>
      </c>
      <c r="AO98" s="118">
        <f t="shared" si="7"/>
        <v>130.32</v>
      </c>
    </row>
    <row r="99" spans="1:41" x14ac:dyDescent="0.2">
      <c r="A99" s="173" t="s">
        <v>464</v>
      </c>
      <c r="B99" s="45" t="s">
        <v>118</v>
      </c>
      <c r="C99" s="45" t="s">
        <v>181</v>
      </c>
      <c r="D99" s="45">
        <v>11</v>
      </c>
      <c r="E99" s="137" t="s">
        <v>444</v>
      </c>
      <c r="F99" s="47"/>
      <c r="G99" s="61">
        <v>95</v>
      </c>
      <c r="H99" s="85">
        <f t="shared" si="4"/>
        <v>0</v>
      </c>
      <c r="I99" s="61">
        <v>95</v>
      </c>
      <c r="J99" s="121">
        <v>104</v>
      </c>
      <c r="K99" s="85">
        <f t="shared" si="5"/>
        <v>0</v>
      </c>
      <c r="L99" s="122">
        <v>104</v>
      </c>
      <c r="M99" s="61">
        <v>104</v>
      </c>
      <c r="N99" s="85">
        <f t="shared" si="6"/>
        <v>0</v>
      </c>
      <c r="O99" s="61">
        <v>104</v>
      </c>
      <c r="P99" s="154">
        <v>0.76</v>
      </c>
      <c r="Q99" s="142">
        <v>17</v>
      </c>
      <c r="R99" s="142"/>
      <c r="S99" s="114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114">
        <v>169</v>
      </c>
      <c r="AB99" s="61">
        <v>709</v>
      </c>
      <c r="AC99" s="61">
        <v>4.5</v>
      </c>
      <c r="AD99" s="61">
        <v>27.7</v>
      </c>
      <c r="AE99" s="61">
        <v>27.2</v>
      </c>
      <c r="AF99" s="61">
        <v>19</v>
      </c>
      <c r="AG99" s="61">
        <v>146</v>
      </c>
      <c r="AH99" s="61">
        <v>0.8</v>
      </c>
      <c r="AI99" s="61">
        <v>6.4</v>
      </c>
      <c r="AJ99" s="114">
        <v>70.2</v>
      </c>
      <c r="AK99" s="61">
        <v>0</v>
      </c>
      <c r="AL99" s="116">
        <v>0</v>
      </c>
      <c r="AM99" s="61">
        <v>1.6</v>
      </c>
      <c r="AN99" s="117">
        <v>0.8</v>
      </c>
      <c r="AO99" s="118">
        <f t="shared" si="7"/>
        <v>115.7</v>
      </c>
    </row>
    <row r="100" spans="1:41" x14ac:dyDescent="0.2">
      <c r="A100" s="173" t="s">
        <v>372</v>
      </c>
      <c r="B100" s="45" t="s">
        <v>121</v>
      </c>
      <c r="C100" s="45" t="s">
        <v>189</v>
      </c>
      <c r="D100" s="45">
        <v>11</v>
      </c>
      <c r="E100" s="137"/>
      <c r="F100" s="47"/>
      <c r="G100" s="61">
        <v>96</v>
      </c>
      <c r="H100" s="85">
        <f t="shared" si="4"/>
        <v>0</v>
      </c>
      <c r="I100" s="61">
        <v>96</v>
      </c>
      <c r="J100" s="121">
        <v>96</v>
      </c>
      <c r="K100" s="85">
        <f t="shared" si="5"/>
        <v>0</v>
      </c>
      <c r="L100" s="122">
        <v>96</v>
      </c>
      <c r="M100" s="61">
        <v>94</v>
      </c>
      <c r="N100" s="85">
        <f t="shared" si="6"/>
        <v>0</v>
      </c>
      <c r="O100" s="61">
        <v>94</v>
      </c>
      <c r="P100" s="154">
        <v>0.85</v>
      </c>
      <c r="Q100" s="142">
        <v>17</v>
      </c>
      <c r="R100" s="142"/>
      <c r="S100" s="114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114">
        <v>4.7</v>
      </c>
      <c r="AB100" s="61">
        <v>24.9</v>
      </c>
      <c r="AC100" s="61">
        <v>0</v>
      </c>
      <c r="AD100" s="61">
        <v>1.2</v>
      </c>
      <c r="AE100" s="61">
        <v>134</v>
      </c>
      <c r="AF100" s="61">
        <v>87.5</v>
      </c>
      <c r="AG100" s="61">
        <v>1015</v>
      </c>
      <c r="AH100" s="61">
        <v>5.9</v>
      </c>
      <c r="AI100" s="61">
        <v>54.9</v>
      </c>
      <c r="AJ100" s="114">
        <v>62.8</v>
      </c>
      <c r="AK100" s="61">
        <v>0</v>
      </c>
      <c r="AL100" s="116">
        <v>1.2</v>
      </c>
      <c r="AM100" s="61">
        <v>1.2</v>
      </c>
      <c r="AN100" s="117">
        <v>1.2</v>
      </c>
      <c r="AO100" s="118">
        <f t="shared" si="7"/>
        <v>139.38999999999999</v>
      </c>
    </row>
    <row r="101" spans="1:41" x14ac:dyDescent="0.2">
      <c r="A101" s="173" t="s">
        <v>291</v>
      </c>
      <c r="B101" s="45" t="s">
        <v>118</v>
      </c>
      <c r="C101" s="45" t="s">
        <v>112</v>
      </c>
      <c r="D101" s="45">
        <v>7</v>
      </c>
      <c r="E101" s="137" t="s">
        <v>444</v>
      </c>
      <c r="F101" s="47"/>
      <c r="G101" s="61">
        <v>97</v>
      </c>
      <c r="H101" s="85">
        <f t="shared" si="4"/>
        <v>0</v>
      </c>
      <c r="I101" s="61">
        <v>97</v>
      </c>
      <c r="J101" s="121">
        <v>114</v>
      </c>
      <c r="K101" s="85">
        <f t="shared" si="5"/>
        <v>0</v>
      </c>
      <c r="L101" s="122">
        <v>114</v>
      </c>
      <c r="M101" s="61">
        <v>113</v>
      </c>
      <c r="N101" s="85">
        <f t="shared" si="6"/>
        <v>0</v>
      </c>
      <c r="O101" s="61">
        <v>113</v>
      </c>
      <c r="P101" s="154">
        <v>0.69</v>
      </c>
      <c r="Q101" s="142">
        <v>17</v>
      </c>
      <c r="R101" s="142"/>
      <c r="S101" s="114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114">
        <v>100</v>
      </c>
      <c r="AB101" s="61">
        <v>468</v>
      </c>
      <c r="AC101" s="61">
        <v>2.5</v>
      </c>
      <c r="AD101" s="61">
        <v>20.100000000000001</v>
      </c>
      <c r="AE101" s="61">
        <v>34</v>
      </c>
      <c r="AF101" s="61">
        <v>30.3</v>
      </c>
      <c r="AG101" s="61">
        <v>210</v>
      </c>
      <c r="AH101" s="61">
        <v>0.6</v>
      </c>
      <c r="AI101" s="61">
        <v>9.6999999999999993</v>
      </c>
      <c r="AJ101" s="114">
        <v>0</v>
      </c>
      <c r="AK101" s="61">
        <v>0</v>
      </c>
      <c r="AL101" s="116">
        <v>0</v>
      </c>
      <c r="AM101" s="61">
        <v>0.6</v>
      </c>
      <c r="AN101" s="117">
        <v>0</v>
      </c>
      <c r="AO101" s="118">
        <f t="shared" si="7"/>
        <v>86.399999999999991</v>
      </c>
    </row>
    <row r="102" spans="1:41" x14ac:dyDescent="0.2">
      <c r="A102" s="173" t="s">
        <v>238</v>
      </c>
      <c r="B102" s="45" t="s">
        <v>121</v>
      </c>
      <c r="C102" s="45" t="s">
        <v>15</v>
      </c>
      <c r="D102" s="45">
        <v>14</v>
      </c>
      <c r="E102" s="137"/>
      <c r="F102" s="47"/>
      <c r="G102" s="61">
        <v>98</v>
      </c>
      <c r="H102" s="85">
        <f t="shared" si="4"/>
        <v>0</v>
      </c>
      <c r="I102" s="61">
        <v>98</v>
      </c>
      <c r="J102" s="121">
        <v>82</v>
      </c>
      <c r="K102" s="85">
        <f t="shared" si="5"/>
        <v>0</v>
      </c>
      <c r="L102" s="122">
        <v>82</v>
      </c>
      <c r="M102" s="61">
        <v>96</v>
      </c>
      <c r="N102" s="85">
        <f t="shared" si="6"/>
        <v>0</v>
      </c>
      <c r="O102" s="61">
        <v>96</v>
      </c>
      <c r="P102" s="154">
        <v>0.88</v>
      </c>
      <c r="Q102" s="142">
        <v>17</v>
      </c>
      <c r="R102" s="142"/>
      <c r="S102" s="114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114">
        <v>1.9</v>
      </c>
      <c r="AB102" s="61">
        <v>14.5</v>
      </c>
      <c r="AC102" s="61">
        <v>0</v>
      </c>
      <c r="AD102" s="61">
        <v>1</v>
      </c>
      <c r="AE102" s="61">
        <v>89.6</v>
      </c>
      <c r="AF102" s="61">
        <v>59.9</v>
      </c>
      <c r="AG102" s="61">
        <v>822</v>
      </c>
      <c r="AH102" s="61">
        <v>6.7</v>
      </c>
      <c r="AI102" s="61">
        <v>27</v>
      </c>
      <c r="AJ102" s="114">
        <v>0</v>
      </c>
      <c r="AK102" s="61">
        <v>0</v>
      </c>
      <c r="AL102" s="116">
        <v>0</v>
      </c>
      <c r="AM102" s="61">
        <v>0</v>
      </c>
      <c r="AN102" s="117">
        <v>0</v>
      </c>
      <c r="AO102" s="118">
        <f t="shared" si="7"/>
        <v>123.85000000000001</v>
      </c>
    </row>
    <row r="103" spans="1:41" x14ac:dyDescent="0.2">
      <c r="A103" s="173" t="s">
        <v>367</v>
      </c>
      <c r="B103" s="45" t="s">
        <v>129</v>
      </c>
      <c r="C103" s="45" t="s">
        <v>191</v>
      </c>
      <c r="D103" s="45">
        <v>13</v>
      </c>
      <c r="E103" s="137" t="s">
        <v>444</v>
      </c>
      <c r="F103" s="47"/>
      <c r="G103" s="61">
        <v>99</v>
      </c>
      <c r="H103" s="85">
        <f t="shared" si="4"/>
        <v>0</v>
      </c>
      <c r="I103" s="61">
        <v>99</v>
      </c>
      <c r="J103" s="121">
        <v>99</v>
      </c>
      <c r="K103" s="85">
        <f t="shared" si="5"/>
        <v>0</v>
      </c>
      <c r="L103" s="122">
        <v>99</v>
      </c>
      <c r="M103" s="61">
        <v>95</v>
      </c>
      <c r="N103" s="85">
        <f t="shared" si="6"/>
        <v>0</v>
      </c>
      <c r="O103" s="61">
        <v>95</v>
      </c>
      <c r="P103" s="154">
        <v>0.94</v>
      </c>
      <c r="Q103" s="142">
        <v>17</v>
      </c>
      <c r="R103" s="142"/>
      <c r="S103" s="114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114">
        <v>0</v>
      </c>
      <c r="AB103" s="61">
        <v>0</v>
      </c>
      <c r="AC103" s="61">
        <v>0</v>
      </c>
      <c r="AD103" s="61">
        <v>0</v>
      </c>
      <c r="AE103" s="61">
        <v>109</v>
      </c>
      <c r="AF103" s="61">
        <v>77.8</v>
      </c>
      <c r="AG103" s="61">
        <v>783</v>
      </c>
      <c r="AH103" s="61">
        <v>6.2</v>
      </c>
      <c r="AI103" s="61">
        <v>42.3</v>
      </c>
      <c r="AJ103" s="114">
        <v>0</v>
      </c>
      <c r="AK103" s="61">
        <v>0</v>
      </c>
      <c r="AL103" s="116">
        <v>1.2</v>
      </c>
      <c r="AM103" s="61">
        <v>1.2</v>
      </c>
      <c r="AN103" s="117">
        <v>1.2</v>
      </c>
      <c r="AO103" s="118">
        <f t="shared" si="7"/>
        <v>115.5</v>
      </c>
    </row>
    <row r="104" spans="1:41" x14ac:dyDescent="0.2">
      <c r="A104" s="173" t="s">
        <v>283</v>
      </c>
      <c r="B104" s="45" t="s">
        <v>121</v>
      </c>
      <c r="C104" s="45" t="s">
        <v>181</v>
      </c>
      <c r="D104" s="45">
        <v>11</v>
      </c>
      <c r="E104" s="137"/>
      <c r="F104" s="47"/>
      <c r="G104" s="61">
        <v>100</v>
      </c>
      <c r="H104" s="85">
        <f t="shared" si="4"/>
        <v>0</v>
      </c>
      <c r="I104" s="61">
        <v>100</v>
      </c>
      <c r="J104" s="121">
        <v>87</v>
      </c>
      <c r="K104" s="85">
        <f t="shared" si="5"/>
        <v>0</v>
      </c>
      <c r="L104" s="122">
        <v>87</v>
      </c>
      <c r="M104" s="61">
        <v>98</v>
      </c>
      <c r="N104" s="85">
        <f t="shared" si="6"/>
        <v>0</v>
      </c>
      <c r="O104" s="61">
        <v>98</v>
      </c>
      <c r="P104" s="154">
        <v>0.86</v>
      </c>
      <c r="Q104" s="142">
        <v>17</v>
      </c>
      <c r="R104" s="142"/>
      <c r="S104" s="114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114">
        <v>0</v>
      </c>
      <c r="AB104" s="61">
        <v>0</v>
      </c>
      <c r="AC104" s="61">
        <v>0</v>
      </c>
      <c r="AD104" s="61">
        <v>0</v>
      </c>
      <c r="AE104" s="61">
        <v>121</v>
      </c>
      <c r="AF104" s="61">
        <v>72.5</v>
      </c>
      <c r="AG104" s="61">
        <v>955</v>
      </c>
      <c r="AH104" s="61">
        <v>5.2</v>
      </c>
      <c r="AI104" s="61">
        <v>47.5</v>
      </c>
      <c r="AJ104" s="114">
        <v>0</v>
      </c>
      <c r="AK104" s="61">
        <v>0</v>
      </c>
      <c r="AL104" s="116">
        <v>1.1000000000000001</v>
      </c>
      <c r="AM104" s="61">
        <v>1.1000000000000001</v>
      </c>
      <c r="AN104" s="117">
        <v>1.1000000000000001</v>
      </c>
      <c r="AO104" s="118">
        <f t="shared" si="7"/>
        <v>126.7</v>
      </c>
    </row>
    <row r="105" spans="1:41" x14ac:dyDescent="0.2">
      <c r="A105" s="173" t="s">
        <v>147</v>
      </c>
      <c r="B105" s="45" t="s">
        <v>121</v>
      </c>
      <c r="C105" s="45" t="s">
        <v>19</v>
      </c>
      <c r="D105" s="45">
        <v>11</v>
      </c>
      <c r="E105" s="137" t="s">
        <v>444</v>
      </c>
      <c r="F105" s="47"/>
      <c r="G105" s="61">
        <v>101</v>
      </c>
      <c r="H105" s="85">
        <f t="shared" si="4"/>
        <v>0</v>
      </c>
      <c r="I105" s="61">
        <v>101</v>
      </c>
      <c r="J105" s="121">
        <v>67</v>
      </c>
      <c r="K105" s="85">
        <f t="shared" si="5"/>
        <v>0</v>
      </c>
      <c r="L105" s="122">
        <v>67</v>
      </c>
      <c r="M105" s="61">
        <v>63</v>
      </c>
      <c r="N105" s="85">
        <f t="shared" si="6"/>
        <v>0</v>
      </c>
      <c r="O105" s="61">
        <v>63</v>
      </c>
      <c r="P105" s="154">
        <v>0.88</v>
      </c>
      <c r="Q105" s="142">
        <v>17</v>
      </c>
      <c r="R105" s="142"/>
      <c r="S105" s="114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114">
        <v>2</v>
      </c>
      <c r="AB105" s="61">
        <v>10.9</v>
      </c>
      <c r="AC105" s="61">
        <v>0</v>
      </c>
      <c r="AD105" s="61">
        <v>1</v>
      </c>
      <c r="AE105" s="61">
        <v>103</v>
      </c>
      <c r="AF105" s="61">
        <v>75.3</v>
      </c>
      <c r="AG105" s="61">
        <v>947</v>
      </c>
      <c r="AH105" s="61">
        <v>6.9</v>
      </c>
      <c r="AI105" s="61">
        <v>44.9</v>
      </c>
      <c r="AJ105" s="114">
        <v>0</v>
      </c>
      <c r="AK105" s="61">
        <v>0</v>
      </c>
      <c r="AL105" s="116">
        <v>1</v>
      </c>
      <c r="AM105" s="61">
        <v>1</v>
      </c>
      <c r="AN105" s="117">
        <v>0.9</v>
      </c>
      <c r="AO105" s="118">
        <f t="shared" si="7"/>
        <v>137.38999999999999</v>
      </c>
    </row>
    <row r="106" spans="1:41" x14ac:dyDescent="0.2">
      <c r="A106" s="173" t="s">
        <v>362</v>
      </c>
      <c r="B106" s="45" t="s">
        <v>118</v>
      </c>
      <c r="C106" s="45" t="s">
        <v>188</v>
      </c>
      <c r="D106" s="45">
        <v>7</v>
      </c>
      <c r="E106" s="137"/>
      <c r="F106" s="47"/>
      <c r="G106" s="61">
        <v>102</v>
      </c>
      <c r="H106" s="85">
        <f t="shared" si="4"/>
        <v>0</v>
      </c>
      <c r="I106" s="61">
        <v>102</v>
      </c>
      <c r="J106" s="121">
        <v>111</v>
      </c>
      <c r="K106" s="85">
        <f t="shared" si="5"/>
        <v>0</v>
      </c>
      <c r="L106" s="122">
        <v>111</v>
      </c>
      <c r="M106" s="61">
        <v>99</v>
      </c>
      <c r="N106" s="85">
        <f t="shared" si="6"/>
        <v>0</v>
      </c>
      <c r="O106" s="61">
        <v>99</v>
      </c>
      <c r="P106" s="154">
        <v>0.8</v>
      </c>
      <c r="Q106" s="142">
        <v>17</v>
      </c>
      <c r="R106" s="142"/>
      <c r="S106" s="114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114">
        <v>120</v>
      </c>
      <c r="AB106" s="61">
        <v>551</v>
      </c>
      <c r="AC106" s="61">
        <v>4.4000000000000004</v>
      </c>
      <c r="AD106" s="61">
        <v>0</v>
      </c>
      <c r="AE106" s="61">
        <v>44.2</v>
      </c>
      <c r="AF106" s="61">
        <v>35.5</v>
      </c>
      <c r="AG106" s="61">
        <v>251</v>
      </c>
      <c r="AH106" s="61">
        <v>0.8</v>
      </c>
      <c r="AI106" s="61">
        <v>0</v>
      </c>
      <c r="AJ106" s="114">
        <v>0</v>
      </c>
      <c r="AK106" s="61">
        <v>0</v>
      </c>
      <c r="AL106" s="116">
        <v>0</v>
      </c>
      <c r="AM106" s="61">
        <v>0</v>
      </c>
      <c r="AN106" s="117">
        <v>0</v>
      </c>
      <c r="AO106" s="118">
        <f t="shared" si="7"/>
        <v>111.39999999999999</v>
      </c>
    </row>
    <row r="107" spans="1:41" x14ac:dyDescent="0.2">
      <c r="A107" s="173" t="s">
        <v>337</v>
      </c>
      <c r="B107" s="45" t="s">
        <v>118</v>
      </c>
      <c r="C107" s="45" t="s">
        <v>179</v>
      </c>
      <c r="D107" s="45">
        <v>14</v>
      </c>
      <c r="E107" s="137"/>
      <c r="F107" s="47"/>
      <c r="G107" s="61">
        <v>103</v>
      </c>
      <c r="H107" s="85">
        <f t="shared" si="4"/>
        <v>0</v>
      </c>
      <c r="I107" s="61">
        <v>103</v>
      </c>
      <c r="J107" s="121">
        <v>139</v>
      </c>
      <c r="K107" s="85">
        <f t="shared" si="5"/>
        <v>0</v>
      </c>
      <c r="L107" s="122">
        <v>139</v>
      </c>
      <c r="M107" s="61">
        <v>106</v>
      </c>
      <c r="N107" s="85">
        <f t="shared" si="6"/>
        <v>0</v>
      </c>
      <c r="O107" s="61">
        <v>106</v>
      </c>
      <c r="P107" s="154">
        <v>0.65</v>
      </c>
      <c r="Q107" s="142">
        <v>17</v>
      </c>
      <c r="R107" s="142"/>
      <c r="S107" s="114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114">
        <v>57.8</v>
      </c>
      <c r="AB107" s="61">
        <v>265</v>
      </c>
      <c r="AC107" s="61">
        <v>1.4</v>
      </c>
      <c r="AD107" s="61">
        <v>9.1</v>
      </c>
      <c r="AE107" s="61">
        <v>73.099999999999994</v>
      </c>
      <c r="AF107" s="61">
        <v>58.2</v>
      </c>
      <c r="AG107" s="61">
        <v>446</v>
      </c>
      <c r="AH107" s="61">
        <v>2.9</v>
      </c>
      <c r="AI107" s="61">
        <v>22</v>
      </c>
      <c r="AJ107" s="114">
        <v>628</v>
      </c>
      <c r="AK107" s="61">
        <v>1.1000000000000001</v>
      </c>
      <c r="AL107" s="116">
        <v>0</v>
      </c>
      <c r="AM107" s="61">
        <v>0</v>
      </c>
      <c r="AN107" s="117">
        <v>0</v>
      </c>
      <c r="AO107" s="118">
        <f t="shared" si="7"/>
        <v>103.5</v>
      </c>
    </row>
    <row r="108" spans="1:41" x14ac:dyDescent="0.2">
      <c r="A108" s="173" t="s">
        <v>331</v>
      </c>
      <c r="B108" s="45" t="s">
        <v>127</v>
      </c>
      <c r="C108" s="45" t="s">
        <v>194</v>
      </c>
      <c r="D108" s="45">
        <v>7</v>
      </c>
      <c r="E108" s="137"/>
      <c r="F108" s="47"/>
      <c r="G108" s="61">
        <v>104</v>
      </c>
      <c r="H108" s="85">
        <f t="shared" si="4"/>
        <v>0</v>
      </c>
      <c r="I108" s="61">
        <v>104</v>
      </c>
      <c r="J108" s="121">
        <v>105</v>
      </c>
      <c r="K108" s="85">
        <f t="shared" si="5"/>
        <v>0</v>
      </c>
      <c r="L108" s="122">
        <v>105</v>
      </c>
      <c r="M108" s="61">
        <v>111</v>
      </c>
      <c r="N108" s="85">
        <f t="shared" si="6"/>
        <v>0</v>
      </c>
      <c r="O108" s="61">
        <v>111</v>
      </c>
      <c r="P108" s="154">
        <v>0.85</v>
      </c>
      <c r="Q108" s="142">
        <v>17</v>
      </c>
      <c r="R108" s="142"/>
      <c r="S108" s="114">
        <v>369</v>
      </c>
      <c r="T108" s="61">
        <v>194</v>
      </c>
      <c r="U108" s="61">
        <v>4265</v>
      </c>
      <c r="V108" s="61">
        <v>33.299999999999997</v>
      </c>
      <c r="W108" s="61">
        <v>11.1</v>
      </c>
      <c r="X108" s="61">
        <v>0</v>
      </c>
      <c r="Y108" s="61">
        <v>22.1</v>
      </c>
      <c r="Z108" s="61">
        <v>198</v>
      </c>
      <c r="AA108" s="114">
        <v>34</v>
      </c>
      <c r="AB108" s="61">
        <v>101</v>
      </c>
      <c r="AC108" s="61">
        <v>0.8</v>
      </c>
      <c r="AD108" s="61">
        <v>8</v>
      </c>
      <c r="AE108" s="61">
        <v>0</v>
      </c>
      <c r="AF108" s="61">
        <v>0</v>
      </c>
      <c r="AG108" s="61">
        <v>0</v>
      </c>
      <c r="AH108" s="61">
        <v>0</v>
      </c>
      <c r="AI108" s="61">
        <v>0</v>
      </c>
      <c r="AJ108" s="114">
        <v>0</v>
      </c>
      <c r="AK108" s="61">
        <v>0</v>
      </c>
      <c r="AL108" s="116">
        <v>2</v>
      </c>
      <c r="AM108" s="61">
        <v>11</v>
      </c>
      <c r="AN108" s="117">
        <v>5</v>
      </c>
      <c r="AO108" s="118">
        <f t="shared" si="7"/>
        <v>301.59999999999997</v>
      </c>
    </row>
    <row r="109" spans="1:41" x14ac:dyDescent="0.2">
      <c r="A109" s="173" t="s">
        <v>126</v>
      </c>
      <c r="B109" s="45" t="s">
        <v>127</v>
      </c>
      <c r="C109" s="45" t="s">
        <v>15</v>
      </c>
      <c r="D109" s="45">
        <v>14</v>
      </c>
      <c r="E109" s="137"/>
      <c r="F109" s="47"/>
      <c r="G109" s="61">
        <v>105</v>
      </c>
      <c r="H109" s="85">
        <f t="shared" si="4"/>
        <v>0</v>
      </c>
      <c r="I109" s="61">
        <v>105</v>
      </c>
      <c r="J109" s="121">
        <v>103</v>
      </c>
      <c r="K109" s="85">
        <f t="shared" si="5"/>
        <v>0</v>
      </c>
      <c r="L109" s="122">
        <v>103</v>
      </c>
      <c r="M109" s="61">
        <v>100</v>
      </c>
      <c r="N109" s="85">
        <f t="shared" si="6"/>
        <v>0</v>
      </c>
      <c r="O109" s="61">
        <v>100</v>
      </c>
      <c r="P109" s="154">
        <v>0.95</v>
      </c>
      <c r="Q109" s="142">
        <v>17</v>
      </c>
      <c r="R109" s="142"/>
      <c r="S109" s="114">
        <v>389</v>
      </c>
      <c r="T109" s="61">
        <v>175</v>
      </c>
      <c r="U109" s="61">
        <v>4377</v>
      </c>
      <c r="V109" s="61">
        <v>34.700000000000003</v>
      </c>
      <c r="W109" s="61">
        <v>6.2</v>
      </c>
      <c r="X109" s="61">
        <v>0</v>
      </c>
      <c r="Y109" s="61">
        <v>23.4</v>
      </c>
      <c r="Z109" s="61">
        <v>206</v>
      </c>
      <c r="AA109" s="114">
        <v>30.6</v>
      </c>
      <c r="AB109" s="61">
        <v>123</v>
      </c>
      <c r="AC109" s="61">
        <v>2</v>
      </c>
      <c r="AD109" s="61">
        <v>7.2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114">
        <v>0</v>
      </c>
      <c r="AK109" s="61">
        <v>0</v>
      </c>
      <c r="AL109" s="116">
        <v>3.1</v>
      </c>
      <c r="AM109" s="61">
        <v>6.5</v>
      </c>
      <c r="AN109" s="117">
        <v>3</v>
      </c>
      <c r="AO109" s="118">
        <f t="shared" si="7"/>
        <v>332.18</v>
      </c>
    </row>
    <row r="110" spans="1:41" x14ac:dyDescent="0.2">
      <c r="A110" s="173" t="s">
        <v>137</v>
      </c>
      <c r="B110" s="45" t="s">
        <v>127</v>
      </c>
      <c r="C110" s="45" t="s">
        <v>223</v>
      </c>
      <c r="D110" s="45">
        <v>6</v>
      </c>
      <c r="E110" s="137"/>
      <c r="F110" s="47"/>
      <c r="G110" s="61">
        <v>106</v>
      </c>
      <c r="H110" s="85">
        <f t="shared" si="4"/>
        <v>0</v>
      </c>
      <c r="I110" s="61">
        <v>106</v>
      </c>
      <c r="J110" s="121">
        <v>107</v>
      </c>
      <c r="K110" s="85">
        <f t="shared" si="5"/>
        <v>0</v>
      </c>
      <c r="L110" s="122">
        <v>107</v>
      </c>
      <c r="M110" s="61">
        <v>112</v>
      </c>
      <c r="N110" s="85">
        <f t="shared" si="6"/>
        <v>0</v>
      </c>
      <c r="O110" s="61">
        <v>112</v>
      </c>
      <c r="P110" s="154">
        <v>0.89</v>
      </c>
      <c r="Q110" s="142">
        <v>17</v>
      </c>
      <c r="R110" s="142"/>
      <c r="S110" s="114">
        <v>412</v>
      </c>
      <c r="T110" s="61">
        <v>195</v>
      </c>
      <c r="U110" s="61">
        <v>4548</v>
      </c>
      <c r="V110" s="61">
        <v>32.200000000000003</v>
      </c>
      <c r="W110" s="61">
        <v>12.3</v>
      </c>
      <c r="X110" s="61">
        <v>0</v>
      </c>
      <c r="Y110" s="61">
        <v>38.1</v>
      </c>
      <c r="Z110" s="61">
        <v>218</v>
      </c>
      <c r="AA110" s="114">
        <v>13.6</v>
      </c>
      <c r="AB110" s="61">
        <v>64.900000000000006</v>
      </c>
      <c r="AC110" s="61">
        <v>0.8</v>
      </c>
      <c r="AD110" s="61">
        <v>4.9000000000000004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114">
        <v>0</v>
      </c>
      <c r="AK110" s="61">
        <v>0</v>
      </c>
      <c r="AL110" s="116">
        <v>2.1</v>
      </c>
      <c r="AM110" s="61">
        <v>10.3</v>
      </c>
      <c r="AN110" s="117">
        <v>4.0999999999999996</v>
      </c>
      <c r="AO110" s="118">
        <f t="shared" si="7"/>
        <v>305.71000000000004</v>
      </c>
    </row>
    <row r="111" spans="1:41" x14ac:dyDescent="0.2">
      <c r="A111" s="173" t="s">
        <v>288</v>
      </c>
      <c r="B111" s="45" t="s">
        <v>121</v>
      </c>
      <c r="C111" s="45" t="s">
        <v>186</v>
      </c>
      <c r="D111" s="45">
        <v>6</v>
      </c>
      <c r="E111" s="137"/>
      <c r="F111" s="47"/>
      <c r="G111" s="61">
        <v>107</v>
      </c>
      <c r="H111" s="85">
        <f t="shared" si="4"/>
        <v>0</v>
      </c>
      <c r="I111" s="61">
        <v>107</v>
      </c>
      <c r="J111" s="121">
        <v>101</v>
      </c>
      <c r="K111" s="85">
        <f t="shared" si="5"/>
        <v>0</v>
      </c>
      <c r="L111" s="122">
        <v>101</v>
      </c>
      <c r="M111" s="61">
        <v>102</v>
      </c>
      <c r="N111" s="85">
        <f t="shared" si="6"/>
        <v>0</v>
      </c>
      <c r="O111" s="61">
        <v>102</v>
      </c>
      <c r="P111" s="154">
        <v>0.75</v>
      </c>
      <c r="Q111" s="142">
        <v>17</v>
      </c>
      <c r="R111" s="142"/>
      <c r="S111" s="114">
        <v>0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114">
        <v>7.8</v>
      </c>
      <c r="AB111" s="61">
        <v>47.2</v>
      </c>
      <c r="AC111" s="61">
        <v>1.1000000000000001</v>
      </c>
      <c r="AD111" s="61">
        <v>2.2000000000000002</v>
      </c>
      <c r="AE111" s="61">
        <v>108</v>
      </c>
      <c r="AF111" s="61">
        <v>72</v>
      </c>
      <c r="AG111" s="61">
        <v>852</v>
      </c>
      <c r="AH111" s="61">
        <v>5.6</v>
      </c>
      <c r="AI111" s="61">
        <v>43.6</v>
      </c>
      <c r="AJ111" s="114">
        <v>0</v>
      </c>
      <c r="AK111" s="61">
        <v>0</v>
      </c>
      <c r="AL111" s="116">
        <v>0</v>
      </c>
      <c r="AM111" s="61">
        <v>1.1000000000000001</v>
      </c>
      <c r="AN111" s="117">
        <v>1.1000000000000001</v>
      </c>
      <c r="AO111" s="118">
        <f t="shared" si="7"/>
        <v>127.92</v>
      </c>
    </row>
    <row r="112" spans="1:41" x14ac:dyDescent="0.2">
      <c r="A112" s="173" t="s">
        <v>368</v>
      </c>
      <c r="B112" s="45" t="s">
        <v>121</v>
      </c>
      <c r="C112" s="45" t="s">
        <v>19</v>
      </c>
      <c r="D112" s="45">
        <v>11</v>
      </c>
      <c r="E112" s="137" t="s">
        <v>444</v>
      </c>
      <c r="F112" s="47"/>
      <c r="G112" s="61">
        <v>108</v>
      </c>
      <c r="H112" s="85">
        <f t="shared" si="4"/>
        <v>0</v>
      </c>
      <c r="I112" s="61">
        <v>108</v>
      </c>
      <c r="J112" s="121">
        <v>127</v>
      </c>
      <c r="K112" s="85">
        <f t="shared" si="5"/>
        <v>0</v>
      </c>
      <c r="L112" s="122">
        <v>127</v>
      </c>
      <c r="M112" s="61">
        <v>122</v>
      </c>
      <c r="N112" s="85">
        <f t="shared" si="6"/>
        <v>0</v>
      </c>
      <c r="O112" s="61">
        <v>122</v>
      </c>
      <c r="P112" s="154">
        <v>0.53</v>
      </c>
      <c r="Q112" s="142">
        <v>17</v>
      </c>
      <c r="R112" s="142"/>
      <c r="S112" s="114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114">
        <v>0</v>
      </c>
      <c r="AB112" s="61">
        <v>0</v>
      </c>
      <c r="AC112" s="61">
        <v>0</v>
      </c>
      <c r="AD112" s="61">
        <v>0</v>
      </c>
      <c r="AE112" s="61">
        <v>54.7</v>
      </c>
      <c r="AF112" s="61">
        <v>38.799999999999997</v>
      </c>
      <c r="AG112" s="61">
        <v>455</v>
      </c>
      <c r="AH112" s="61">
        <v>2.9</v>
      </c>
      <c r="AI112" s="61">
        <v>24</v>
      </c>
      <c r="AJ112" s="114">
        <v>0</v>
      </c>
      <c r="AK112" s="61">
        <v>0</v>
      </c>
      <c r="AL112" s="116">
        <v>0</v>
      </c>
      <c r="AM112" s="61">
        <v>0.5</v>
      </c>
      <c r="AN112" s="117">
        <v>0.6</v>
      </c>
      <c r="AO112" s="118">
        <f t="shared" si="7"/>
        <v>61.699999999999996</v>
      </c>
    </row>
    <row r="113" spans="1:41" x14ac:dyDescent="0.2">
      <c r="A113" s="173" t="s">
        <v>401</v>
      </c>
      <c r="B113" s="45" t="s">
        <v>121</v>
      </c>
      <c r="C113" s="45" t="s">
        <v>17</v>
      </c>
      <c r="D113" s="45">
        <v>9</v>
      </c>
      <c r="E113" s="137" t="s">
        <v>444</v>
      </c>
      <c r="F113" s="47"/>
      <c r="G113" s="61">
        <v>109</v>
      </c>
      <c r="H113" s="85">
        <f t="shared" si="4"/>
        <v>0</v>
      </c>
      <c r="I113" s="61">
        <v>109</v>
      </c>
      <c r="J113" s="121">
        <v>106</v>
      </c>
      <c r="K113" s="85">
        <f t="shared" si="5"/>
        <v>0</v>
      </c>
      <c r="L113" s="122">
        <v>106</v>
      </c>
      <c r="M113" s="61">
        <v>107</v>
      </c>
      <c r="N113" s="85">
        <f t="shared" si="6"/>
        <v>0</v>
      </c>
      <c r="O113" s="61">
        <v>107</v>
      </c>
      <c r="P113" s="154">
        <v>0.6</v>
      </c>
      <c r="Q113" s="142">
        <v>17</v>
      </c>
      <c r="R113" s="142"/>
      <c r="S113" s="114">
        <v>1.1000000000000001</v>
      </c>
      <c r="T113" s="61">
        <v>1.1000000000000001</v>
      </c>
      <c r="U113" s="61">
        <v>21.8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114">
        <v>20.6</v>
      </c>
      <c r="AB113" s="61">
        <v>110</v>
      </c>
      <c r="AC113" s="61">
        <v>1.2</v>
      </c>
      <c r="AD113" s="61">
        <v>5.7</v>
      </c>
      <c r="AE113" s="61">
        <v>113</v>
      </c>
      <c r="AF113" s="61">
        <v>78.7</v>
      </c>
      <c r="AG113" s="61">
        <v>903</v>
      </c>
      <c r="AH113" s="61">
        <v>4.5999999999999996</v>
      </c>
      <c r="AI113" s="61">
        <v>46.9</v>
      </c>
      <c r="AJ113" s="114">
        <v>0</v>
      </c>
      <c r="AK113" s="61">
        <v>0</v>
      </c>
      <c r="AL113" s="116">
        <v>1.2</v>
      </c>
      <c r="AM113" s="61">
        <v>1.2</v>
      </c>
      <c r="AN113" s="117">
        <v>1.2</v>
      </c>
      <c r="AO113" s="118">
        <f t="shared" si="7"/>
        <v>136.97200000000001</v>
      </c>
    </row>
    <row r="114" spans="1:41" x14ac:dyDescent="0.2">
      <c r="A114" s="173" t="s">
        <v>465</v>
      </c>
      <c r="B114" s="45" t="s">
        <v>121</v>
      </c>
      <c r="C114" s="45" t="s">
        <v>180</v>
      </c>
      <c r="D114" s="45">
        <v>14</v>
      </c>
      <c r="E114" s="137" t="s">
        <v>444</v>
      </c>
      <c r="F114" s="47"/>
      <c r="G114" s="61">
        <v>110</v>
      </c>
      <c r="H114" s="85">
        <f t="shared" si="4"/>
        <v>0</v>
      </c>
      <c r="I114" s="61">
        <v>110</v>
      </c>
      <c r="J114" s="121">
        <v>91</v>
      </c>
      <c r="K114" s="85">
        <f t="shared" si="5"/>
        <v>0</v>
      </c>
      <c r="L114" s="122">
        <v>91</v>
      </c>
      <c r="M114" s="61">
        <v>92</v>
      </c>
      <c r="N114" s="85">
        <f t="shared" si="6"/>
        <v>0</v>
      </c>
      <c r="O114" s="61">
        <v>92</v>
      </c>
      <c r="P114" s="154">
        <v>0.73</v>
      </c>
      <c r="Q114" s="142">
        <v>17</v>
      </c>
      <c r="R114" s="142"/>
      <c r="S114" s="114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114">
        <v>0</v>
      </c>
      <c r="AB114" s="61">
        <v>0</v>
      </c>
      <c r="AC114" s="61">
        <v>0</v>
      </c>
      <c r="AD114" s="61">
        <v>0</v>
      </c>
      <c r="AE114" s="61">
        <v>141</v>
      </c>
      <c r="AF114" s="61">
        <v>83.3</v>
      </c>
      <c r="AG114" s="61">
        <v>1002</v>
      </c>
      <c r="AH114" s="61">
        <v>5.6</v>
      </c>
      <c r="AI114" s="61">
        <v>50.2</v>
      </c>
      <c r="AJ114" s="114">
        <v>0</v>
      </c>
      <c r="AK114" s="61">
        <v>0</v>
      </c>
      <c r="AL114" s="116">
        <v>1.2</v>
      </c>
      <c r="AM114" s="61">
        <v>1.2</v>
      </c>
      <c r="AN114" s="117">
        <v>1.2</v>
      </c>
      <c r="AO114" s="118">
        <f t="shared" si="7"/>
        <v>133.80000000000001</v>
      </c>
    </row>
    <row r="115" spans="1:41" x14ac:dyDescent="0.2">
      <c r="A115" s="173" t="s">
        <v>297</v>
      </c>
      <c r="B115" s="45" t="s">
        <v>118</v>
      </c>
      <c r="C115" s="45" t="s">
        <v>189</v>
      </c>
      <c r="D115" s="45">
        <v>11</v>
      </c>
      <c r="E115" s="137" t="s">
        <v>444</v>
      </c>
      <c r="F115" s="47"/>
      <c r="G115" s="61">
        <v>111</v>
      </c>
      <c r="H115" s="85">
        <f t="shared" si="4"/>
        <v>0</v>
      </c>
      <c r="I115" s="61">
        <v>111</v>
      </c>
      <c r="J115" s="121">
        <v>117</v>
      </c>
      <c r="K115" s="85">
        <f t="shared" si="5"/>
        <v>0</v>
      </c>
      <c r="L115" s="122">
        <v>117</v>
      </c>
      <c r="M115" s="61">
        <v>117</v>
      </c>
      <c r="N115" s="85">
        <f t="shared" si="6"/>
        <v>0</v>
      </c>
      <c r="O115" s="61">
        <v>117</v>
      </c>
      <c r="P115" s="154">
        <v>0.65</v>
      </c>
      <c r="Q115" s="142">
        <v>17</v>
      </c>
      <c r="R115" s="142"/>
      <c r="S115" s="114">
        <v>0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114">
        <v>123</v>
      </c>
      <c r="AB115" s="61">
        <v>505</v>
      </c>
      <c r="AC115" s="61">
        <v>2.5</v>
      </c>
      <c r="AD115" s="61">
        <v>24.1</v>
      </c>
      <c r="AE115" s="61">
        <v>23.8</v>
      </c>
      <c r="AF115" s="61">
        <v>17.8</v>
      </c>
      <c r="AG115" s="61">
        <v>134</v>
      </c>
      <c r="AH115" s="61">
        <v>0.6</v>
      </c>
      <c r="AI115" s="61">
        <v>7.1</v>
      </c>
      <c r="AJ115" s="114">
        <v>0</v>
      </c>
      <c r="AK115" s="61">
        <v>0</v>
      </c>
      <c r="AL115" s="116">
        <v>0</v>
      </c>
      <c r="AM115" s="61">
        <v>1.3</v>
      </c>
      <c r="AN115" s="117">
        <v>0.7</v>
      </c>
      <c r="AO115" s="118">
        <f t="shared" si="7"/>
        <v>81.099999999999994</v>
      </c>
    </row>
    <row r="116" spans="1:41" x14ac:dyDescent="0.2">
      <c r="A116" s="173" t="s">
        <v>466</v>
      </c>
      <c r="B116" s="45" t="s">
        <v>129</v>
      </c>
      <c r="C116" s="45" t="s">
        <v>199</v>
      </c>
      <c r="D116" s="45">
        <v>9</v>
      </c>
      <c r="E116" s="137"/>
      <c r="F116" s="47"/>
      <c r="G116" s="61">
        <v>112</v>
      </c>
      <c r="H116" s="85">
        <f t="shared" si="4"/>
        <v>0</v>
      </c>
      <c r="I116" s="61">
        <v>112</v>
      </c>
      <c r="J116" s="121">
        <v>130</v>
      </c>
      <c r="K116" s="85">
        <f t="shared" si="5"/>
        <v>0</v>
      </c>
      <c r="L116" s="122">
        <v>130</v>
      </c>
      <c r="M116" s="61">
        <v>141</v>
      </c>
      <c r="N116" s="85">
        <f t="shared" si="6"/>
        <v>0</v>
      </c>
      <c r="O116" s="61">
        <v>141</v>
      </c>
      <c r="P116" s="154">
        <v>0.78</v>
      </c>
      <c r="Q116" s="142">
        <v>17</v>
      </c>
      <c r="R116" s="142"/>
      <c r="S116" s="114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114">
        <v>0</v>
      </c>
      <c r="AB116" s="61">
        <v>0</v>
      </c>
      <c r="AC116" s="61">
        <v>0</v>
      </c>
      <c r="AD116" s="61">
        <v>0</v>
      </c>
      <c r="AE116" s="61">
        <v>83.2</v>
      </c>
      <c r="AF116" s="61">
        <v>58.8</v>
      </c>
      <c r="AG116" s="61">
        <v>671</v>
      </c>
      <c r="AH116" s="61">
        <v>5.9</v>
      </c>
      <c r="AI116" s="61">
        <v>32.6</v>
      </c>
      <c r="AJ116" s="114">
        <v>0</v>
      </c>
      <c r="AK116" s="61">
        <v>0</v>
      </c>
      <c r="AL116" s="116">
        <v>0</v>
      </c>
      <c r="AM116" s="61">
        <v>0</v>
      </c>
      <c r="AN116" s="117">
        <v>0</v>
      </c>
      <c r="AO116" s="118">
        <f t="shared" si="7"/>
        <v>102.5</v>
      </c>
    </row>
    <row r="117" spans="1:41" x14ac:dyDescent="0.2">
      <c r="A117" s="173" t="s">
        <v>330</v>
      </c>
      <c r="B117" s="45" t="s">
        <v>118</v>
      </c>
      <c r="C117" s="45" t="s">
        <v>12</v>
      </c>
      <c r="D117" s="45">
        <v>10</v>
      </c>
      <c r="E117" s="137"/>
      <c r="F117" s="47"/>
      <c r="G117" s="61">
        <v>113</v>
      </c>
      <c r="H117" s="85">
        <f t="shared" si="4"/>
        <v>0</v>
      </c>
      <c r="I117" s="61">
        <v>113</v>
      </c>
      <c r="J117" s="121">
        <v>116</v>
      </c>
      <c r="K117" s="85">
        <f t="shared" si="5"/>
        <v>0</v>
      </c>
      <c r="L117" s="122">
        <v>116</v>
      </c>
      <c r="M117" s="61">
        <v>105</v>
      </c>
      <c r="N117" s="85">
        <f t="shared" si="6"/>
        <v>0</v>
      </c>
      <c r="O117" s="61">
        <v>105</v>
      </c>
      <c r="P117" s="154">
        <v>0.68</v>
      </c>
      <c r="Q117" s="142">
        <v>17</v>
      </c>
      <c r="R117" s="142"/>
      <c r="S117" s="114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114">
        <v>174</v>
      </c>
      <c r="AB117" s="61">
        <v>704</v>
      </c>
      <c r="AC117" s="61">
        <v>3.8</v>
      </c>
      <c r="AD117" s="61">
        <v>42</v>
      </c>
      <c r="AE117" s="61">
        <v>59.1</v>
      </c>
      <c r="AF117" s="61">
        <v>43</v>
      </c>
      <c r="AG117" s="61">
        <v>332</v>
      </c>
      <c r="AH117" s="61">
        <v>2</v>
      </c>
      <c r="AI117" s="61">
        <v>22.9</v>
      </c>
      <c r="AJ117" s="114">
        <v>0</v>
      </c>
      <c r="AK117" s="61">
        <v>0</v>
      </c>
      <c r="AL117" s="116">
        <v>0</v>
      </c>
      <c r="AM117" s="61">
        <v>2</v>
      </c>
      <c r="AN117" s="117">
        <v>1</v>
      </c>
      <c r="AO117" s="118">
        <f t="shared" si="7"/>
        <v>136.4</v>
      </c>
    </row>
    <row r="118" spans="1:41" x14ac:dyDescent="0.2">
      <c r="A118" s="173" t="s">
        <v>393</v>
      </c>
      <c r="B118" s="45" t="s">
        <v>129</v>
      </c>
      <c r="C118" s="45" t="s">
        <v>193</v>
      </c>
      <c r="D118" s="45">
        <v>9</v>
      </c>
      <c r="E118" s="137"/>
      <c r="F118" s="47"/>
      <c r="G118" s="61">
        <v>114</v>
      </c>
      <c r="H118" s="85">
        <f t="shared" si="4"/>
        <v>0</v>
      </c>
      <c r="I118" s="61">
        <v>114</v>
      </c>
      <c r="J118" s="121">
        <v>113</v>
      </c>
      <c r="K118" s="85">
        <f t="shared" si="5"/>
        <v>0</v>
      </c>
      <c r="L118" s="122">
        <v>113</v>
      </c>
      <c r="M118" s="61">
        <v>109</v>
      </c>
      <c r="N118" s="85">
        <f t="shared" si="6"/>
        <v>0</v>
      </c>
      <c r="O118" s="61">
        <v>109</v>
      </c>
      <c r="P118" s="154">
        <v>0.86</v>
      </c>
      <c r="Q118" s="142">
        <v>17</v>
      </c>
      <c r="R118" s="142"/>
      <c r="S118" s="114">
        <v>0</v>
      </c>
      <c r="T118" s="61">
        <v>0</v>
      </c>
      <c r="U118" s="61">
        <v>0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114">
        <v>0</v>
      </c>
      <c r="AB118" s="61">
        <v>0</v>
      </c>
      <c r="AC118" s="61">
        <v>0</v>
      </c>
      <c r="AD118" s="61">
        <v>0</v>
      </c>
      <c r="AE118" s="61">
        <v>96</v>
      </c>
      <c r="AF118" s="61">
        <v>65</v>
      </c>
      <c r="AG118" s="61">
        <v>650</v>
      </c>
      <c r="AH118" s="61">
        <v>5.2</v>
      </c>
      <c r="AI118" s="61">
        <v>38.4</v>
      </c>
      <c r="AJ118" s="114">
        <v>0</v>
      </c>
      <c r="AK118" s="61">
        <v>0</v>
      </c>
      <c r="AL118" s="116">
        <v>1.1000000000000001</v>
      </c>
      <c r="AM118" s="61">
        <v>1.1000000000000001</v>
      </c>
      <c r="AN118" s="117">
        <v>1.1000000000000001</v>
      </c>
      <c r="AO118" s="118">
        <f t="shared" si="7"/>
        <v>96.2</v>
      </c>
    </row>
    <row r="119" spans="1:41" x14ac:dyDescent="0.2">
      <c r="A119" s="173" t="s">
        <v>355</v>
      </c>
      <c r="B119" s="45" t="s">
        <v>118</v>
      </c>
      <c r="C119" s="45" t="s">
        <v>194</v>
      </c>
      <c r="D119" s="45">
        <v>7</v>
      </c>
      <c r="E119" s="137"/>
      <c r="F119" s="47"/>
      <c r="G119" s="61">
        <v>115</v>
      </c>
      <c r="H119" s="85">
        <f t="shared" si="4"/>
        <v>0</v>
      </c>
      <c r="I119" s="61">
        <v>115</v>
      </c>
      <c r="J119" s="121">
        <v>123</v>
      </c>
      <c r="K119" s="85">
        <f t="shared" si="5"/>
        <v>0</v>
      </c>
      <c r="L119" s="122">
        <v>123</v>
      </c>
      <c r="M119" s="61">
        <v>120</v>
      </c>
      <c r="N119" s="85">
        <f t="shared" si="6"/>
        <v>0</v>
      </c>
      <c r="O119" s="61">
        <v>120</v>
      </c>
      <c r="P119" s="154">
        <v>0.62</v>
      </c>
      <c r="Q119" s="142">
        <v>17</v>
      </c>
      <c r="R119" s="142"/>
      <c r="S119" s="114">
        <v>0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114">
        <v>122</v>
      </c>
      <c r="AB119" s="61">
        <v>516</v>
      </c>
      <c r="AC119" s="61">
        <v>2.9</v>
      </c>
      <c r="AD119" s="61">
        <v>21.4</v>
      </c>
      <c r="AE119" s="61">
        <v>32.299999999999997</v>
      </c>
      <c r="AF119" s="61">
        <v>26.1</v>
      </c>
      <c r="AG119" s="61">
        <v>197</v>
      </c>
      <c r="AH119" s="61">
        <v>0.7</v>
      </c>
      <c r="AI119" s="61">
        <v>9.9</v>
      </c>
      <c r="AJ119" s="114">
        <v>0</v>
      </c>
      <c r="AK119" s="61">
        <v>0</v>
      </c>
      <c r="AL119" s="116">
        <v>0</v>
      </c>
      <c r="AM119" s="61">
        <v>0.7</v>
      </c>
      <c r="AN119" s="117">
        <v>0</v>
      </c>
      <c r="AO119" s="118">
        <f t="shared" si="7"/>
        <v>92.9</v>
      </c>
    </row>
    <row r="120" spans="1:41" x14ac:dyDescent="0.2">
      <c r="A120" s="173" t="s">
        <v>364</v>
      </c>
      <c r="B120" s="45" t="s">
        <v>129</v>
      </c>
      <c r="C120" s="45" t="s">
        <v>195</v>
      </c>
      <c r="D120" s="45">
        <v>14</v>
      </c>
      <c r="E120" s="137"/>
      <c r="F120" s="47"/>
      <c r="G120" s="61">
        <v>116</v>
      </c>
      <c r="H120" s="85">
        <f t="shared" si="4"/>
        <v>0</v>
      </c>
      <c r="I120" s="61">
        <v>116</v>
      </c>
      <c r="J120" s="121">
        <v>112</v>
      </c>
      <c r="K120" s="85">
        <f t="shared" si="5"/>
        <v>0</v>
      </c>
      <c r="L120" s="122">
        <v>112</v>
      </c>
      <c r="M120" s="61">
        <v>108</v>
      </c>
      <c r="N120" s="85">
        <f t="shared" si="6"/>
        <v>0</v>
      </c>
      <c r="O120" s="61">
        <v>108</v>
      </c>
      <c r="P120" s="154">
        <v>0.79</v>
      </c>
      <c r="Q120" s="142">
        <v>17</v>
      </c>
      <c r="R120" s="142"/>
      <c r="S120" s="114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114">
        <v>0</v>
      </c>
      <c r="AB120" s="61">
        <v>0</v>
      </c>
      <c r="AC120" s="61">
        <v>0</v>
      </c>
      <c r="AD120" s="61">
        <v>0</v>
      </c>
      <c r="AE120" s="61">
        <v>112</v>
      </c>
      <c r="AF120" s="61">
        <v>74.099999999999994</v>
      </c>
      <c r="AG120" s="61">
        <v>741</v>
      </c>
      <c r="AH120" s="61">
        <v>4.9000000000000004</v>
      </c>
      <c r="AI120" s="61">
        <v>44.3</v>
      </c>
      <c r="AJ120" s="114">
        <v>0</v>
      </c>
      <c r="AK120" s="61">
        <v>0</v>
      </c>
      <c r="AL120" s="116">
        <v>0</v>
      </c>
      <c r="AM120" s="61">
        <v>1.3</v>
      </c>
      <c r="AN120" s="117">
        <v>1.3</v>
      </c>
      <c r="AO120" s="118">
        <f t="shared" si="7"/>
        <v>100.9</v>
      </c>
    </row>
    <row r="121" spans="1:41" x14ac:dyDescent="0.2">
      <c r="A121" s="173" t="s">
        <v>260</v>
      </c>
      <c r="B121" s="45" t="s">
        <v>121</v>
      </c>
      <c r="C121" s="45" t="s">
        <v>191</v>
      </c>
      <c r="D121" s="45">
        <v>13</v>
      </c>
      <c r="E121" s="137" t="s">
        <v>447</v>
      </c>
      <c r="F121" s="47"/>
      <c r="G121" s="61">
        <v>117</v>
      </c>
      <c r="H121" s="85">
        <f t="shared" si="4"/>
        <v>0</v>
      </c>
      <c r="I121" s="61">
        <v>117</v>
      </c>
      <c r="J121" s="121">
        <v>94</v>
      </c>
      <c r="K121" s="85">
        <f t="shared" si="5"/>
        <v>0</v>
      </c>
      <c r="L121" s="122">
        <v>94</v>
      </c>
      <c r="M121" s="61">
        <v>103</v>
      </c>
      <c r="N121" s="85">
        <f t="shared" si="6"/>
        <v>0</v>
      </c>
      <c r="O121" s="61">
        <v>103</v>
      </c>
      <c r="P121" s="154">
        <v>0.83</v>
      </c>
      <c r="Q121" s="142">
        <v>11</v>
      </c>
      <c r="R121" s="142"/>
      <c r="S121" s="114">
        <v>0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114">
        <v>0</v>
      </c>
      <c r="AB121" s="61">
        <v>0</v>
      </c>
      <c r="AC121" s="61">
        <v>0</v>
      </c>
      <c r="AD121" s="61">
        <v>0</v>
      </c>
      <c r="AE121" s="61">
        <v>81.400000000000006</v>
      </c>
      <c r="AF121" s="61">
        <v>56.1</v>
      </c>
      <c r="AG121" s="61">
        <v>680</v>
      </c>
      <c r="AH121" s="61">
        <v>5</v>
      </c>
      <c r="AI121" s="61">
        <v>36</v>
      </c>
      <c r="AJ121" s="114">
        <v>0</v>
      </c>
      <c r="AK121" s="61">
        <v>0</v>
      </c>
      <c r="AL121" s="116">
        <v>0</v>
      </c>
      <c r="AM121" s="61">
        <v>0.8</v>
      </c>
      <c r="AN121" s="117">
        <v>0.8</v>
      </c>
      <c r="AO121" s="118">
        <f t="shared" si="7"/>
        <v>96.4</v>
      </c>
    </row>
    <row r="122" spans="1:41" x14ac:dyDescent="0.2">
      <c r="A122" s="173" t="s">
        <v>312</v>
      </c>
      <c r="B122" s="45" t="s">
        <v>118</v>
      </c>
      <c r="C122" s="45" t="s">
        <v>183</v>
      </c>
      <c r="D122" s="45">
        <v>6</v>
      </c>
      <c r="E122" s="137"/>
      <c r="F122" s="47"/>
      <c r="G122" s="61">
        <v>118</v>
      </c>
      <c r="H122" s="85">
        <f t="shared" si="4"/>
        <v>0</v>
      </c>
      <c r="I122" s="61">
        <v>118</v>
      </c>
      <c r="J122" s="121">
        <v>135</v>
      </c>
      <c r="K122" s="85">
        <f t="shared" si="5"/>
        <v>0</v>
      </c>
      <c r="L122" s="122">
        <v>135</v>
      </c>
      <c r="M122" s="61">
        <v>133</v>
      </c>
      <c r="N122" s="85">
        <f t="shared" si="6"/>
        <v>0</v>
      </c>
      <c r="O122" s="61">
        <v>133</v>
      </c>
      <c r="P122" s="154">
        <v>0.41</v>
      </c>
      <c r="Q122" s="142">
        <v>17</v>
      </c>
      <c r="R122" s="142"/>
      <c r="S122" s="114">
        <v>0</v>
      </c>
      <c r="T122" s="61">
        <v>0</v>
      </c>
      <c r="U122" s="61">
        <v>0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114">
        <v>129</v>
      </c>
      <c r="AB122" s="61">
        <v>512</v>
      </c>
      <c r="AC122" s="61">
        <v>2</v>
      </c>
      <c r="AD122" s="61">
        <v>27</v>
      </c>
      <c r="AE122" s="61">
        <v>30.6</v>
      </c>
      <c r="AF122" s="61">
        <v>23</v>
      </c>
      <c r="AG122" s="61">
        <v>155</v>
      </c>
      <c r="AH122" s="61">
        <v>0.7</v>
      </c>
      <c r="AI122" s="61">
        <v>9.5</v>
      </c>
      <c r="AJ122" s="114">
        <v>0</v>
      </c>
      <c r="AK122" s="61">
        <v>0</v>
      </c>
      <c r="AL122" s="116">
        <v>0</v>
      </c>
      <c r="AM122" s="61">
        <v>0.7</v>
      </c>
      <c r="AN122" s="117">
        <v>0.7</v>
      </c>
      <c r="AO122" s="118">
        <f t="shared" si="7"/>
        <v>81.5</v>
      </c>
    </row>
    <row r="123" spans="1:41" x14ac:dyDescent="0.2">
      <c r="A123" s="173" t="s">
        <v>467</v>
      </c>
      <c r="B123" s="45" t="s">
        <v>121</v>
      </c>
      <c r="C123" s="45" t="s">
        <v>14</v>
      </c>
      <c r="D123" s="45">
        <v>14</v>
      </c>
      <c r="E123" s="137"/>
      <c r="F123" s="47"/>
      <c r="G123" s="61">
        <v>119</v>
      </c>
      <c r="H123" s="85">
        <f t="shared" si="4"/>
        <v>0</v>
      </c>
      <c r="I123" s="61">
        <v>119</v>
      </c>
      <c r="J123" s="121">
        <v>108</v>
      </c>
      <c r="K123" s="85">
        <f t="shared" si="5"/>
        <v>0</v>
      </c>
      <c r="L123" s="122">
        <v>108</v>
      </c>
      <c r="M123" s="61">
        <v>114</v>
      </c>
      <c r="N123" s="85">
        <f t="shared" si="6"/>
        <v>0</v>
      </c>
      <c r="O123" s="61">
        <v>114</v>
      </c>
      <c r="P123" s="154">
        <v>0.65</v>
      </c>
      <c r="Q123" s="142">
        <v>17</v>
      </c>
      <c r="R123" s="142"/>
      <c r="S123" s="114">
        <v>0</v>
      </c>
      <c r="T123" s="61">
        <v>0</v>
      </c>
      <c r="U123" s="61">
        <v>0</v>
      </c>
      <c r="V123" s="61">
        <v>0</v>
      </c>
      <c r="W123" s="61">
        <v>0</v>
      </c>
      <c r="X123" s="61">
        <v>0</v>
      </c>
      <c r="Y123" s="61">
        <v>0</v>
      </c>
      <c r="Z123" s="61">
        <v>0</v>
      </c>
      <c r="AA123" s="114">
        <v>0</v>
      </c>
      <c r="AB123" s="61">
        <v>0</v>
      </c>
      <c r="AC123" s="61">
        <v>0</v>
      </c>
      <c r="AD123" s="61">
        <v>0</v>
      </c>
      <c r="AE123" s="61">
        <v>91.6</v>
      </c>
      <c r="AF123" s="61">
        <v>55.7</v>
      </c>
      <c r="AG123" s="61">
        <v>787</v>
      </c>
      <c r="AH123" s="61">
        <v>4.5</v>
      </c>
      <c r="AI123" s="61">
        <v>39.6</v>
      </c>
      <c r="AJ123" s="114">
        <v>0</v>
      </c>
      <c r="AK123" s="61">
        <v>0</v>
      </c>
      <c r="AL123" s="116">
        <v>0.9</v>
      </c>
      <c r="AM123" s="61">
        <v>0.9</v>
      </c>
      <c r="AN123" s="117">
        <v>0.9</v>
      </c>
      <c r="AO123" s="118">
        <f t="shared" si="7"/>
        <v>105.7</v>
      </c>
    </row>
    <row r="124" spans="1:41" x14ac:dyDescent="0.2">
      <c r="A124" s="173" t="s">
        <v>347</v>
      </c>
      <c r="B124" s="45" t="s">
        <v>127</v>
      </c>
      <c r="C124" s="45" t="s">
        <v>195</v>
      </c>
      <c r="D124" s="45">
        <v>14</v>
      </c>
      <c r="E124" s="137"/>
      <c r="F124" s="47"/>
      <c r="G124" s="61">
        <v>120</v>
      </c>
      <c r="H124" s="85">
        <f t="shared" si="4"/>
        <v>0</v>
      </c>
      <c r="I124" s="61">
        <v>120</v>
      </c>
      <c r="J124" s="121">
        <v>120</v>
      </c>
      <c r="K124" s="85">
        <f t="shared" si="5"/>
        <v>0</v>
      </c>
      <c r="L124" s="122">
        <v>120</v>
      </c>
      <c r="M124" s="61">
        <v>136</v>
      </c>
      <c r="N124" s="85">
        <f t="shared" si="6"/>
        <v>0</v>
      </c>
      <c r="O124" s="61">
        <v>136</v>
      </c>
      <c r="P124" s="154">
        <v>0.65</v>
      </c>
      <c r="Q124" s="142">
        <v>17</v>
      </c>
      <c r="R124" s="142"/>
      <c r="S124" s="114">
        <v>290</v>
      </c>
      <c r="T124" s="61">
        <v>203</v>
      </c>
      <c r="U124" s="61">
        <v>3424</v>
      </c>
      <c r="V124" s="61">
        <v>19.600000000000001</v>
      </c>
      <c r="W124" s="61">
        <v>13.1</v>
      </c>
      <c r="X124" s="61">
        <v>0</v>
      </c>
      <c r="Y124" s="61">
        <v>40.1</v>
      </c>
      <c r="Z124" s="61">
        <v>162</v>
      </c>
      <c r="AA124" s="114">
        <v>128</v>
      </c>
      <c r="AB124" s="61">
        <v>659</v>
      </c>
      <c r="AC124" s="61">
        <v>5.2</v>
      </c>
      <c r="AD124" s="61">
        <v>43</v>
      </c>
      <c r="AE124" s="61">
        <v>0</v>
      </c>
      <c r="AF124" s="61">
        <v>0</v>
      </c>
      <c r="AG124" s="61">
        <v>0</v>
      </c>
      <c r="AH124" s="61">
        <v>0</v>
      </c>
      <c r="AI124" s="61">
        <v>0</v>
      </c>
      <c r="AJ124" s="114">
        <v>0</v>
      </c>
      <c r="AK124" s="61">
        <v>0</v>
      </c>
      <c r="AL124" s="116">
        <v>2.1</v>
      </c>
      <c r="AM124" s="61">
        <v>9.1999999999999993</v>
      </c>
      <c r="AN124" s="117">
        <v>3.1</v>
      </c>
      <c r="AO124" s="118">
        <f t="shared" si="7"/>
        <v>297.36</v>
      </c>
    </row>
    <row r="125" spans="1:41" x14ac:dyDescent="0.2">
      <c r="A125" s="173" t="s">
        <v>468</v>
      </c>
      <c r="B125" s="45" t="s">
        <v>118</v>
      </c>
      <c r="C125" s="45" t="s">
        <v>182</v>
      </c>
      <c r="D125" s="45">
        <v>14</v>
      </c>
      <c r="E125" s="137"/>
      <c r="F125" s="47"/>
      <c r="G125" s="61">
        <v>121</v>
      </c>
      <c r="H125" s="85">
        <f t="shared" si="4"/>
        <v>0</v>
      </c>
      <c r="I125" s="61">
        <v>121</v>
      </c>
      <c r="J125" s="121">
        <v>133</v>
      </c>
      <c r="K125" s="85">
        <f t="shared" si="5"/>
        <v>0</v>
      </c>
      <c r="L125" s="122">
        <v>133</v>
      </c>
      <c r="M125" s="61">
        <v>138</v>
      </c>
      <c r="N125" s="85">
        <f t="shared" si="6"/>
        <v>0</v>
      </c>
      <c r="O125" s="61">
        <v>138</v>
      </c>
      <c r="P125" s="154">
        <v>0.53</v>
      </c>
      <c r="Q125" s="142">
        <v>17</v>
      </c>
      <c r="R125" s="142"/>
      <c r="S125" s="114">
        <v>0</v>
      </c>
      <c r="T125" s="61">
        <v>0</v>
      </c>
      <c r="U125" s="61">
        <v>0</v>
      </c>
      <c r="V125" s="61">
        <v>0</v>
      </c>
      <c r="W125" s="61">
        <v>0</v>
      </c>
      <c r="X125" s="61">
        <v>0</v>
      </c>
      <c r="Y125" s="61">
        <v>0</v>
      </c>
      <c r="Z125" s="61">
        <v>0</v>
      </c>
      <c r="AA125" s="114">
        <v>150</v>
      </c>
      <c r="AB125" s="61">
        <v>625</v>
      </c>
      <c r="AC125" s="61">
        <v>3.9</v>
      </c>
      <c r="AD125" s="61">
        <v>29.3</v>
      </c>
      <c r="AE125" s="61">
        <v>14.5</v>
      </c>
      <c r="AF125" s="61">
        <v>12.5</v>
      </c>
      <c r="AG125" s="61">
        <v>90.6</v>
      </c>
      <c r="AH125" s="61">
        <v>0.4</v>
      </c>
      <c r="AI125" s="61">
        <v>4.4000000000000004</v>
      </c>
      <c r="AJ125" s="114">
        <v>0</v>
      </c>
      <c r="AK125" s="61">
        <v>0</v>
      </c>
      <c r="AL125" s="116">
        <v>0</v>
      </c>
      <c r="AM125" s="61">
        <v>0</v>
      </c>
      <c r="AN125" s="117">
        <v>0</v>
      </c>
      <c r="AO125" s="118">
        <f t="shared" si="7"/>
        <v>97.360000000000014</v>
      </c>
    </row>
    <row r="126" spans="1:41" x14ac:dyDescent="0.2">
      <c r="A126" s="173" t="s">
        <v>359</v>
      </c>
      <c r="B126" s="45" t="s">
        <v>127</v>
      </c>
      <c r="C126" s="45" t="s">
        <v>196</v>
      </c>
      <c r="D126" s="45">
        <v>11</v>
      </c>
      <c r="E126" s="137"/>
      <c r="F126" s="47"/>
      <c r="G126" s="61">
        <v>122</v>
      </c>
      <c r="H126" s="85">
        <f t="shared" si="4"/>
        <v>0</v>
      </c>
      <c r="I126" s="61">
        <v>122</v>
      </c>
      <c r="J126" s="121">
        <v>118</v>
      </c>
      <c r="K126" s="85">
        <f t="shared" si="5"/>
        <v>0</v>
      </c>
      <c r="L126" s="122">
        <v>118</v>
      </c>
      <c r="M126" s="61">
        <v>126</v>
      </c>
      <c r="N126" s="85">
        <f t="shared" si="6"/>
        <v>0</v>
      </c>
      <c r="O126" s="61">
        <v>126</v>
      </c>
      <c r="P126" s="154">
        <v>0.69</v>
      </c>
      <c r="Q126" s="142">
        <v>17</v>
      </c>
      <c r="R126" s="142"/>
      <c r="S126" s="114">
        <v>365</v>
      </c>
      <c r="T126" s="61">
        <v>185</v>
      </c>
      <c r="U126" s="61">
        <v>4084</v>
      </c>
      <c r="V126" s="61">
        <v>27.8</v>
      </c>
      <c r="W126" s="61">
        <v>12.8</v>
      </c>
      <c r="X126" s="61">
        <v>0</v>
      </c>
      <c r="Y126" s="61">
        <v>19.899999999999999</v>
      </c>
      <c r="Z126" s="61">
        <v>193</v>
      </c>
      <c r="AA126" s="114">
        <v>47.6</v>
      </c>
      <c r="AB126" s="61">
        <v>214</v>
      </c>
      <c r="AC126" s="61">
        <v>1.9</v>
      </c>
      <c r="AD126" s="61">
        <v>13.6</v>
      </c>
      <c r="AE126" s="61">
        <v>0</v>
      </c>
      <c r="AF126" s="61">
        <v>0</v>
      </c>
      <c r="AG126" s="61">
        <v>0</v>
      </c>
      <c r="AH126" s="61">
        <v>0</v>
      </c>
      <c r="AI126" s="61">
        <v>0</v>
      </c>
      <c r="AJ126" s="114">
        <v>0</v>
      </c>
      <c r="AK126" s="61">
        <v>0</v>
      </c>
      <c r="AL126" s="116">
        <v>1</v>
      </c>
      <c r="AM126" s="61">
        <v>7.9</v>
      </c>
      <c r="AN126" s="117">
        <v>3</v>
      </c>
      <c r="AO126" s="118">
        <f t="shared" si="7"/>
        <v>290.55999999999995</v>
      </c>
    </row>
    <row r="127" spans="1:41" x14ac:dyDescent="0.2">
      <c r="A127" s="173" t="s">
        <v>325</v>
      </c>
      <c r="B127" s="45" t="s">
        <v>127</v>
      </c>
      <c r="C127" s="45" t="s">
        <v>189</v>
      </c>
      <c r="D127" s="45">
        <v>11</v>
      </c>
      <c r="E127" s="137"/>
      <c r="F127" s="47"/>
      <c r="G127" s="61">
        <v>123</v>
      </c>
      <c r="H127" s="85">
        <f t="shared" si="4"/>
        <v>0</v>
      </c>
      <c r="I127" s="61">
        <v>123</v>
      </c>
      <c r="J127" s="121">
        <v>122</v>
      </c>
      <c r="K127" s="85">
        <f t="shared" si="5"/>
        <v>0</v>
      </c>
      <c r="L127" s="122">
        <v>122</v>
      </c>
      <c r="M127" s="61">
        <v>144</v>
      </c>
      <c r="N127" s="85">
        <f t="shared" si="6"/>
        <v>0</v>
      </c>
      <c r="O127" s="61">
        <v>144</v>
      </c>
      <c r="P127" s="154">
        <v>0.56999999999999995</v>
      </c>
      <c r="Q127" s="142">
        <v>17</v>
      </c>
      <c r="R127" s="142"/>
      <c r="S127" s="114">
        <v>342</v>
      </c>
      <c r="T127" s="61">
        <v>239</v>
      </c>
      <c r="U127" s="61">
        <v>3951</v>
      </c>
      <c r="V127" s="61">
        <v>23.1</v>
      </c>
      <c r="W127" s="61">
        <v>14.4</v>
      </c>
      <c r="X127" s="61">
        <v>0</v>
      </c>
      <c r="Y127" s="61">
        <v>35.299999999999997</v>
      </c>
      <c r="Z127" s="61">
        <v>196</v>
      </c>
      <c r="AA127" s="114">
        <v>98.6</v>
      </c>
      <c r="AB127" s="61">
        <v>379</v>
      </c>
      <c r="AC127" s="61">
        <v>3</v>
      </c>
      <c r="AD127" s="61">
        <v>29.7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114">
        <v>0</v>
      </c>
      <c r="AK127" s="61">
        <v>0</v>
      </c>
      <c r="AL127" s="116">
        <v>2.1</v>
      </c>
      <c r="AM127" s="61">
        <v>11.4</v>
      </c>
      <c r="AN127" s="117">
        <v>5.2</v>
      </c>
      <c r="AO127" s="118">
        <f t="shared" si="7"/>
        <v>285.74</v>
      </c>
    </row>
    <row r="128" spans="1:41" x14ac:dyDescent="0.2">
      <c r="A128" s="173" t="s">
        <v>304</v>
      </c>
      <c r="B128" s="45" t="s">
        <v>121</v>
      </c>
      <c r="C128" s="45" t="s">
        <v>193</v>
      </c>
      <c r="D128" s="45">
        <v>9</v>
      </c>
      <c r="E128" s="137"/>
      <c r="F128" s="47"/>
      <c r="G128" s="61">
        <v>124</v>
      </c>
      <c r="H128" s="85">
        <f t="shared" si="4"/>
        <v>0</v>
      </c>
      <c r="I128" s="61">
        <v>124</v>
      </c>
      <c r="J128" s="121">
        <v>110</v>
      </c>
      <c r="K128" s="85">
        <f t="shared" si="5"/>
        <v>0</v>
      </c>
      <c r="L128" s="122">
        <v>110</v>
      </c>
      <c r="M128" s="61">
        <v>115</v>
      </c>
      <c r="N128" s="85">
        <f t="shared" si="6"/>
        <v>0</v>
      </c>
      <c r="O128" s="61">
        <v>115</v>
      </c>
      <c r="P128" s="154">
        <v>0.7</v>
      </c>
      <c r="Q128" s="142">
        <v>17</v>
      </c>
      <c r="R128" s="142"/>
      <c r="S128" s="114">
        <v>0</v>
      </c>
      <c r="T128" s="61">
        <v>0</v>
      </c>
      <c r="U128" s="61">
        <v>0</v>
      </c>
      <c r="V128" s="61">
        <v>0</v>
      </c>
      <c r="W128" s="61">
        <v>0</v>
      </c>
      <c r="X128" s="61">
        <v>0</v>
      </c>
      <c r="Y128" s="61">
        <v>0</v>
      </c>
      <c r="Z128" s="61">
        <v>0</v>
      </c>
      <c r="AA128" s="114">
        <v>13.6</v>
      </c>
      <c r="AB128" s="61">
        <v>70.7</v>
      </c>
      <c r="AC128" s="61">
        <v>0</v>
      </c>
      <c r="AD128" s="61">
        <v>4.2</v>
      </c>
      <c r="AE128" s="61">
        <v>109</v>
      </c>
      <c r="AF128" s="61">
        <v>66.400000000000006</v>
      </c>
      <c r="AG128" s="61">
        <v>847</v>
      </c>
      <c r="AH128" s="61">
        <v>5.2</v>
      </c>
      <c r="AI128" s="61">
        <v>47.3</v>
      </c>
      <c r="AJ128" s="114">
        <v>0</v>
      </c>
      <c r="AK128" s="61">
        <v>0</v>
      </c>
      <c r="AL128" s="116">
        <v>1.1000000000000001</v>
      </c>
      <c r="AM128" s="61">
        <v>1.1000000000000001</v>
      </c>
      <c r="AN128" s="117">
        <v>1.1000000000000001</v>
      </c>
      <c r="AO128" s="118">
        <f t="shared" si="7"/>
        <v>122.97000000000001</v>
      </c>
    </row>
    <row r="129" spans="1:41" x14ac:dyDescent="0.2">
      <c r="A129" s="173" t="s">
        <v>317</v>
      </c>
      <c r="B129" s="45" t="s">
        <v>121</v>
      </c>
      <c r="C129" s="45" t="s">
        <v>187</v>
      </c>
      <c r="D129" s="45">
        <v>10</v>
      </c>
      <c r="E129" s="137"/>
      <c r="F129" s="47"/>
      <c r="G129" s="61">
        <v>125</v>
      </c>
      <c r="H129" s="85">
        <f t="shared" si="4"/>
        <v>0</v>
      </c>
      <c r="I129" s="61">
        <v>125</v>
      </c>
      <c r="J129" s="121">
        <v>124</v>
      </c>
      <c r="K129" s="85">
        <f t="shared" si="5"/>
        <v>0</v>
      </c>
      <c r="L129" s="122">
        <v>124</v>
      </c>
      <c r="M129" s="61">
        <v>121</v>
      </c>
      <c r="N129" s="85">
        <f t="shared" si="6"/>
        <v>0</v>
      </c>
      <c r="O129" s="61">
        <v>121</v>
      </c>
      <c r="P129" s="154">
        <v>0.56999999999999995</v>
      </c>
      <c r="Q129" s="142">
        <v>17</v>
      </c>
      <c r="R129" s="142"/>
      <c r="S129" s="114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114">
        <v>2.9</v>
      </c>
      <c r="AB129" s="61">
        <v>16.600000000000001</v>
      </c>
      <c r="AC129" s="61">
        <v>0</v>
      </c>
      <c r="AD129" s="61">
        <v>1</v>
      </c>
      <c r="AE129" s="61">
        <v>90.8</v>
      </c>
      <c r="AF129" s="61">
        <v>65.5</v>
      </c>
      <c r="AG129" s="61">
        <v>748</v>
      </c>
      <c r="AH129" s="61">
        <v>4.9000000000000004</v>
      </c>
      <c r="AI129" s="61">
        <v>41</v>
      </c>
      <c r="AJ129" s="114">
        <v>0</v>
      </c>
      <c r="AK129" s="61">
        <v>0</v>
      </c>
      <c r="AL129" s="116">
        <v>0</v>
      </c>
      <c r="AM129" s="61">
        <v>1</v>
      </c>
      <c r="AN129" s="117">
        <v>1</v>
      </c>
      <c r="AO129" s="118">
        <f t="shared" si="7"/>
        <v>103.86</v>
      </c>
    </row>
    <row r="130" spans="1:41" x14ac:dyDescent="0.2">
      <c r="A130" s="173" t="s">
        <v>398</v>
      </c>
      <c r="B130" s="45" t="s">
        <v>118</v>
      </c>
      <c r="C130" s="45" t="s">
        <v>192</v>
      </c>
      <c r="D130" s="45">
        <v>7</v>
      </c>
      <c r="E130" s="137"/>
      <c r="F130" s="47"/>
      <c r="G130" s="61">
        <v>126</v>
      </c>
      <c r="H130" s="85">
        <f t="shared" si="4"/>
        <v>0</v>
      </c>
      <c r="I130" s="61">
        <v>126</v>
      </c>
      <c r="J130" s="121">
        <v>128</v>
      </c>
      <c r="K130" s="85">
        <f t="shared" si="5"/>
        <v>0</v>
      </c>
      <c r="L130" s="122">
        <v>128</v>
      </c>
      <c r="M130" s="61">
        <v>116</v>
      </c>
      <c r="N130" s="85">
        <f t="shared" si="6"/>
        <v>0</v>
      </c>
      <c r="O130" s="61">
        <v>116</v>
      </c>
      <c r="P130" s="154">
        <v>0.49</v>
      </c>
      <c r="Q130" s="142">
        <v>17</v>
      </c>
      <c r="R130" s="142"/>
      <c r="S130" s="114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114">
        <v>116</v>
      </c>
      <c r="AB130" s="61">
        <v>514</v>
      </c>
      <c r="AC130" s="61">
        <v>2.5</v>
      </c>
      <c r="AD130" s="61">
        <v>18.399999999999999</v>
      </c>
      <c r="AE130" s="61">
        <v>66.3</v>
      </c>
      <c r="AF130" s="61">
        <v>52.8</v>
      </c>
      <c r="AG130" s="61">
        <v>399</v>
      </c>
      <c r="AH130" s="61">
        <v>1</v>
      </c>
      <c r="AI130" s="61">
        <v>31.5</v>
      </c>
      <c r="AJ130" s="114">
        <v>1120</v>
      </c>
      <c r="AK130" s="61">
        <v>0</v>
      </c>
      <c r="AL130" s="116">
        <v>0</v>
      </c>
      <c r="AM130" s="61">
        <v>0</v>
      </c>
      <c r="AN130" s="117">
        <v>0</v>
      </c>
      <c r="AO130" s="118">
        <f t="shared" si="7"/>
        <v>112.30000000000001</v>
      </c>
    </row>
    <row r="131" spans="1:41" x14ac:dyDescent="0.2">
      <c r="A131" s="173" t="s">
        <v>438</v>
      </c>
      <c r="B131" s="45" t="s">
        <v>118</v>
      </c>
      <c r="C131" s="45" t="s">
        <v>195</v>
      </c>
      <c r="D131" s="45">
        <v>14</v>
      </c>
      <c r="E131" s="137"/>
      <c r="F131" s="47"/>
      <c r="G131" s="61">
        <v>127</v>
      </c>
      <c r="H131" s="85">
        <f t="shared" si="4"/>
        <v>0</v>
      </c>
      <c r="I131" s="61">
        <v>127</v>
      </c>
      <c r="J131" s="121">
        <v>136</v>
      </c>
      <c r="K131" s="85">
        <f t="shared" si="5"/>
        <v>0</v>
      </c>
      <c r="L131" s="122">
        <v>136</v>
      </c>
      <c r="M131" s="61">
        <v>132</v>
      </c>
      <c r="N131" s="85">
        <f t="shared" si="6"/>
        <v>0</v>
      </c>
      <c r="O131" s="61">
        <v>132</v>
      </c>
      <c r="P131" s="154">
        <v>0.33</v>
      </c>
      <c r="Q131" s="142">
        <v>17</v>
      </c>
      <c r="R131" s="142"/>
      <c r="S131" s="114">
        <v>0</v>
      </c>
      <c r="T131" s="61">
        <v>0</v>
      </c>
      <c r="U131" s="61">
        <v>0</v>
      </c>
      <c r="V131" s="61">
        <v>0</v>
      </c>
      <c r="W131" s="61">
        <v>0</v>
      </c>
      <c r="X131" s="61">
        <v>0</v>
      </c>
      <c r="Y131" s="61">
        <v>0</v>
      </c>
      <c r="Z131" s="61">
        <v>0</v>
      </c>
      <c r="AA131" s="114">
        <v>133</v>
      </c>
      <c r="AB131" s="61">
        <v>554</v>
      </c>
      <c r="AC131" s="61">
        <v>2.7</v>
      </c>
      <c r="AD131" s="61">
        <v>28.4</v>
      </c>
      <c r="AE131" s="61">
        <v>27.2</v>
      </c>
      <c r="AF131" s="61">
        <v>17.3</v>
      </c>
      <c r="AG131" s="61">
        <v>141</v>
      </c>
      <c r="AH131" s="61">
        <v>0.5</v>
      </c>
      <c r="AI131" s="61">
        <v>9</v>
      </c>
      <c r="AJ131" s="114">
        <v>997</v>
      </c>
      <c r="AK131" s="61">
        <v>0</v>
      </c>
      <c r="AL131" s="116">
        <v>0</v>
      </c>
      <c r="AM131" s="61">
        <v>0.7</v>
      </c>
      <c r="AN131" s="117">
        <v>0</v>
      </c>
      <c r="AO131" s="118">
        <f t="shared" si="7"/>
        <v>88.699999999999989</v>
      </c>
    </row>
    <row r="132" spans="1:41" x14ac:dyDescent="0.2">
      <c r="A132" s="173" t="s">
        <v>437</v>
      </c>
      <c r="B132" s="45" t="s">
        <v>129</v>
      </c>
      <c r="C132" s="45" t="s">
        <v>198</v>
      </c>
      <c r="D132" s="45">
        <v>9</v>
      </c>
      <c r="E132" s="137"/>
      <c r="F132" s="47"/>
      <c r="G132" s="61">
        <v>128</v>
      </c>
      <c r="H132" s="85">
        <f t="shared" si="4"/>
        <v>0</v>
      </c>
      <c r="I132" s="61">
        <v>128</v>
      </c>
      <c r="J132" s="121">
        <v>131</v>
      </c>
      <c r="K132" s="85">
        <f t="shared" si="5"/>
        <v>0</v>
      </c>
      <c r="L132" s="122">
        <v>131</v>
      </c>
      <c r="M132" s="61">
        <v>142</v>
      </c>
      <c r="N132" s="85">
        <f t="shared" si="6"/>
        <v>0</v>
      </c>
      <c r="O132" s="61">
        <v>142</v>
      </c>
      <c r="P132" s="154">
        <v>0.63</v>
      </c>
      <c r="Q132" s="142">
        <v>17</v>
      </c>
      <c r="R132" s="142"/>
      <c r="S132" s="114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114">
        <v>0</v>
      </c>
      <c r="AB132" s="61">
        <v>0</v>
      </c>
      <c r="AC132" s="61">
        <v>0</v>
      </c>
      <c r="AD132" s="61">
        <v>0</v>
      </c>
      <c r="AE132" s="61">
        <v>97.6</v>
      </c>
      <c r="AF132" s="61">
        <v>63.1</v>
      </c>
      <c r="AG132" s="61">
        <v>696</v>
      </c>
      <c r="AH132" s="61">
        <v>5.2</v>
      </c>
      <c r="AI132" s="61">
        <v>34.1</v>
      </c>
      <c r="AJ132" s="114">
        <v>0</v>
      </c>
      <c r="AK132" s="61">
        <v>0</v>
      </c>
      <c r="AL132" s="116">
        <v>0</v>
      </c>
      <c r="AM132" s="61">
        <v>0</v>
      </c>
      <c r="AN132" s="117">
        <v>0</v>
      </c>
      <c r="AO132" s="118">
        <f t="shared" si="7"/>
        <v>100.8</v>
      </c>
    </row>
    <row r="133" spans="1:41" x14ac:dyDescent="0.2">
      <c r="A133" s="173" t="s">
        <v>215</v>
      </c>
      <c r="B133" s="45" t="s">
        <v>129</v>
      </c>
      <c r="C133" s="45" t="s">
        <v>13</v>
      </c>
      <c r="D133" s="45">
        <v>10</v>
      </c>
      <c r="E133" s="137"/>
      <c r="F133" s="47"/>
      <c r="G133" s="61">
        <v>129</v>
      </c>
      <c r="H133" s="85">
        <f t="shared" si="4"/>
        <v>0</v>
      </c>
      <c r="I133" s="61">
        <v>129</v>
      </c>
      <c r="J133" s="121">
        <v>115</v>
      </c>
      <c r="K133" s="85">
        <f t="shared" si="5"/>
        <v>0</v>
      </c>
      <c r="L133" s="122">
        <v>115</v>
      </c>
      <c r="M133" s="61">
        <v>127</v>
      </c>
      <c r="N133" s="85">
        <f t="shared" si="6"/>
        <v>0</v>
      </c>
      <c r="O133" s="61">
        <v>127</v>
      </c>
      <c r="P133" s="154">
        <v>0.7</v>
      </c>
      <c r="Q133" s="142">
        <v>17</v>
      </c>
      <c r="R133" s="142"/>
      <c r="S133" s="114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114">
        <v>0</v>
      </c>
      <c r="AB133" s="61">
        <v>0</v>
      </c>
      <c r="AC133" s="61">
        <v>0</v>
      </c>
      <c r="AD133" s="61">
        <v>0</v>
      </c>
      <c r="AE133" s="61">
        <v>79.900000000000006</v>
      </c>
      <c r="AF133" s="61">
        <v>54.5</v>
      </c>
      <c r="AG133" s="61">
        <v>590</v>
      </c>
      <c r="AH133" s="61">
        <v>6</v>
      </c>
      <c r="AI133" s="61">
        <v>30.2</v>
      </c>
      <c r="AJ133" s="114">
        <v>0</v>
      </c>
      <c r="AK133" s="61">
        <v>0</v>
      </c>
      <c r="AL133" s="116">
        <v>1.2</v>
      </c>
      <c r="AM133" s="61">
        <v>1.2</v>
      </c>
      <c r="AN133" s="117">
        <v>1.2</v>
      </c>
      <c r="AO133" s="118">
        <f t="shared" si="7"/>
        <v>95</v>
      </c>
    </row>
    <row r="134" spans="1:41" x14ac:dyDescent="0.2">
      <c r="A134" s="173" t="s">
        <v>469</v>
      </c>
      <c r="B134" s="45" t="s">
        <v>118</v>
      </c>
      <c r="C134" s="45" t="s">
        <v>19</v>
      </c>
      <c r="D134" s="45">
        <v>11</v>
      </c>
      <c r="E134" s="137"/>
      <c r="F134" s="47"/>
      <c r="G134" s="61">
        <v>130</v>
      </c>
      <c r="H134" s="85">
        <f t="shared" ref="H134:H197" si="8">I134-G134</f>
        <v>0</v>
      </c>
      <c r="I134" s="61">
        <v>130</v>
      </c>
      <c r="J134" s="121">
        <v>153</v>
      </c>
      <c r="K134" s="85">
        <f t="shared" ref="K134:K197" si="9">L134-J134</f>
        <v>0</v>
      </c>
      <c r="L134" s="122">
        <v>153</v>
      </c>
      <c r="M134" s="61">
        <v>143</v>
      </c>
      <c r="N134" s="85">
        <f t="shared" ref="N134:N197" si="10">O134-M134</f>
        <v>0</v>
      </c>
      <c r="O134" s="61">
        <v>143</v>
      </c>
      <c r="P134" s="154">
        <v>0.3</v>
      </c>
      <c r="Q134" s="142">
        <v>17</v>
      </c>
      <c r="R134" s="142"/>
      <c r="S134" s="114">
        <v>0</v>
      </c>
      <c r="T134" s="61">
        <v>0</v>
      </c>
      <c r="U134" s="61">
        <v>0</v>
      </c>
      <c r="V134" s="61">
        <v>0</v>
      </c>
      <c r="W134" s="61">
        <v>0</v>
      </c>
      <c r="X134" s="61">
        <v>0</v>
      </c>
      <c r="Y134" s="61">
        <v>0</v>
      </c>
      <c r="Z134" s="61">
        <v>0</v>
      </c>
      <c r="AA134" s="114">
        <v>90.1</v>
      </c>
      <c r="AB134" s="61">
        <v>405</v>
      </c>
      <c r="AC134" s="61">
        <v>1.8</v>
      </c>
      <c r="AD134" s="61">
        <v>19.5</v>
      </c>
      <c r="AE134" s="61">
        <v>23.8</v>
      </c>
      <c r="AF134" s="61">
        <v>18.100000000000001</v>
      </c>
      <c r="AG134" s="61">
        <v>135</v>
      </c>
      <c r="AH134" s="61">
        <v>0.5</v>
      </c>
      <c r="AI134" s="61">
        <v>0</v>
      </c>
      <c r="AJ134" s="114">
        <v>0</v>
      </c>
      <c r="AK134" s="61">
        <v>0</v>
      </c>
      <c r="AL134" s="116">
        <v>0</v>
      </c>
      <c r="AM134" s="61">
        <v>0</v>
      </c>
      <c r="AN134" s="117">
        <v>0</v>
      </c>
      <c r="AO134" s="118">
        <f t="shared" ref="AO134:AO197" si="11">IFERROR($S134*$S$2+$T134*$T$2+IF($U$2=0,0,$U134/$U$2)+$V134*$V$2+$W134*$W$2+$X134*$X$2+$Y134*$Y$2+$Z134*$Z$2+$AA134*$AA$2+IF($AB$2=0,0,$AB134/$AB$2)+$AC$2*$AC134+$AD$2*$AD134+$AE$2*$AE134+$AF134*$AF$2+IF($AG$2=0,0,$AG134/$AG$2)+$AH134*$AH$2+$AI134*$AI$2+IF($AJ$2=0,0,$AJ134/$AJ$2)+$AK134*$AK$2+$AL134*$AL$2+$AM134*$AM$2+$AN134*$AN$2,0)</f>
        <v>67.8</v>
      </c>
    </row>
    <row r="135" spans="1:41" x14ac:dyDescent="0.2">
      <c r="A135" s="173" t="s">
        <v>356</v>
      </c>
      <c r="B135" s="45" t="s">
        <v>127</v>
      </c>
      <c r="C135" s="45" t="s">
        <v>17</v>
      </c>
      <c r="D135" s="45">
        <v>9</v>
      </c>
      <c r="E135" s="137"/>
      <c r="F135" s="47"/>
      <c r="G135" s="61">
        <v>131</v>
      </c>
      <c r="H135" s="85">
        <f t="shared" si="8"/>
        <v>0</v>
      </c>
      <c r="I135" s="61">
        <v>131</v>
      </c>
      <c r="J135" s="121">
        <v>156</v>
      </c>
      <c r="K135" s="85">
        <f t="shared" si="9"/>
        <v>0</v>
      </c>
      <c r="L135" s="122">
        <v>156</v>
      </c>
      <c r="M135" s="61">
        <v>172</v>
      </c>
      <c r="N135" s="85">
        <f t="shared" si="10"/>
        <v>0</v>
      </c>
      <c r="O135" s="61">
        <v>172</v>
      </c>
      <c r="P135" s="154">
        <v>0.27</v>
      </c>
      <c r="Q135" s="142">
        <v>17</v>
      </c>
      <c r="R135" s="142"/>
      <c r="S135" s="114">
        <v>304</v>
      </c>
      <c r="T135" s="61">
        <v>184</v>
      </c>
      <c r="U135" s="61">
        <v>3354</v>
      </c>
      <c r="V135" s="61">
        <v>20.9</v>
      </c>
      <c r="W135" s="61">
        <v>13.9</v>
      </c>
      <c r="X135" s="61">
        <v>0</v>
      </c>
      <c r="Y135" s="61">
        <v>35.299999999999997</v>
      </c>
      <c r="Z135" s="61">
        <v>168</v>
      </c>
      <c r="AA135" s="114">
        <v>81.599999999999994</v>
      </c>
      <c r="AB135" s="61">
        <v>406</v>
      </c>
      <c r="AC135" s="61">
        <v>2.9</v>
      </c>
      <c r="AD135" s="61">
        <v>34</v>
      </c>
      <c r="AE135" s="61">
        <v>0</v>
      </c>
      <c r="AF135" s="61">
        <v>0</v>
      </c>
      <c r="AG135" s="61">
        <v>0</v>
      </c>
      <c r="AH135" s="61">
        <v>0</v>
      </c>
      <c r="AI135" s="61">
        <v>0</v>
      </c>
      <c r="AJ135" s="114">
        <v>0</v>
      </c>
      <c r="AK135" s="61">
        <v>0</v>
      </c>
      <c r="AL135" s="116">
        <v>0.9</v>
      </c>
      <c r="AM135" s="61">
        <v>12.2</v>
      </c>
      <c r="AN135" s="117">
        <v>3.8</v>
      </c>
      <c r="AO135" s="118">
        <f t="shared" si="11"/>
        <v>256.05999999999995</v>
      </c>
    </row>
    <row r="136" spans="1:41" x14ac:dyDescent="0.2">
      <c r="A136" s="173" t="s">
        <v>320</v>
      </c>
      <c r="B136" s="45" t="s">
        <v>129</v>
      </c>
      <c r="C136" s="45" t="s">
        <v>194</v>
      </c>
      <c r="D136" s="45">
        <v>7</v>
      </c>
      <c r="E136" s="137" t="s">
        <v>444</v>
      </c>
      <c r="F136" s="47"/>
      <c r="G136" s="61">
        <v>132</v>
      </c>
      <c r="H136" s="85">
        <f t="shared" si="8"/>
        <v>0</v>
      </c>
      <c r="I136" s="61">
        <v>132</v>
      </c>
      <c r="J136" s="121">
        <v>129</v>
      </c>
      <c r="K136" s="85">
        <f t="shared" si="9"/>
        <v>0</v>
      </c>
      <c r="L136" s="122">
        <v>129</v>
      </c>
      <c r="M136" s="61">
        <v>135</v>
      </c>
      <c r="N136" s="85">
        <f t="shared" si="10"/>
        <v>0</v>
      </c>
      <c r="O136" s="61">
        <v>135</v>
      </c>
      <c r="P136" s="154">
        <v>0.51</v>
      </c>
      <c r="Q136" s="142">
        <v>17</v>
      </c>
      <c r="R136" s="142"/>
      <c r="S136" s="114">
        <v>0</v>
      </c>
      <c r="T136" s="61">
        <v>0</v>
      </c>
      <c r="U136" s="61">
        <v>0</v>
      </c>
      <c r="V136" s="61">
        <v>0</v>
      </c>
      <c r="W136" s="61">
        <v>0</v>
      </c>
      <c r="X136" s="61">
        <v>0</v>
      </c>
      <c r="Y136" s="61">
        <v>0</v>
      </c>
      <c r="Z136" s="61">
        <v>0</v>
      </c>
      <c r="AA136" s="114">
        <v>0</v>
      </c>
      <c r="AB136" s="61">
        <v>0</v>
      </c>
      <c r="AC136" s="61">
        <v>0</v>
      </c>
      <c r="AD136" s="61">
        <v>0</v>
      </c>
      <c r="AE136" s="61">
        <v>83.4</v>
      </c>
      <c r="AF136" s="61">
        <v>61.7</v>
      </c>
      <c r="AG136" s="61">
        <v>624</v>
      </c>
      <c r="AH136" s="61">
        <v>4.9000000000000004</v>
      </c>
      <c r="AI136" s="61">
        <v>35.9</v>
      </c>
      <c r="AJ136" s="114">
        <v>0</v>
      </c>
      <c r="AK136" s="61">
        <v>0</v>
      </c>
      <c r="AL136" s="116">
        <v>0</v>
      </c>
      <c r="AM136" s="61">
        <v>0</v>
      </c>
      <c r="AN136" s="117">
        <v>0</v>
      </c>
      <c r="AO136" s="118">
        <f t="shared" si="11"/>
        <v>91.8</v>
      </c>
    </row>
    <row r="137" spans="1:41" x14ac:dyDescent="0.2">
      <c r="A137" s="173" t="s">
        <v>292</v>
      </c>
      <c r="B137" s="45" t="s">
        <v>129</v>
      </c>
      <c r="C137" s="45" t="s">
        <v>112</v>
      </c>
      <c r="D137" s="45">
        <v>7</v>
      </c>
      <c r="E137" s="137"/>
      <c r="F137" s="47"/>
      <c r="G137" s="61">
        <v>134</v>
      </c>
      <c r="H137" s="85">
        <f t="shared" si="8"/>
        <v>0</v>
      </c>
      <c r="I137" s="61">
        <v>134</v>
      </c>
      <c r="J137" s="121">
        <v>146</v>
      </c>
      <c r="K137" s="85">
        <f t="shared" si="9"/>
        <v>0</v>
      </c>
      <c r="L137" s="122">
        <v>146</v>
      </c>
      <c r="M137" s="61">
        <v>152</v>
      </c>
      <c r="N137" s="85">
        <f t="shared" si="10"/>
        <v>0</v>
      </c>
      <c r="O137" s="61">
        <v>152</v>
      </c>
      <c r="P137" s="154">
        <v>0.54</v>
      </c>
      <c r="Q137" s="142">
        <v>17</v>
      </c>
      <c r="R137" s="142"/>
      <c r="S137" s="114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114">
        <v>0</v>
      </c>
      <c r="AB137" s="61">
        <v>0</v>
      </c>
      <c r="AC137" s="61">
        <v>0</v>
      </c>
      <c r="AD137" s="61">
        <v>0</v>
      </c>
      <c r="AE137" s="61">
        <v>81.8</v>
      </c>
      <c r="AF137" s="61">
        <v>58.5</v>
      </c>
      <c r="AG137" s="61">
        <v>632</v>
      </c>
      <c r="AH137" s="61">
        <v>5.0999999999999996</v>
      </c>
      <c r="AI137" s="61">
        <v>35.6</v>
      </c>
      <c r="AJ137" s="114">
        <v>0</v>
      </c>
      <c r="AK137" s="61">
        <v>0</v>
      </c>
      <c r="AL137" s="116">
        <v>1.2</v>
      </c>
      <c r="AM137" s="61">
        <v>1.2</v>
      </c>
      <c r="AN137" s="117">
        <v>1.2</v>
      </c>
      <c r="AO137" s="118">
        <f t="shared" si="11"/>
        <v>93.8</v>
      </c>
    </row>
    <row r="138" spans="1:41" x14ac:dyDescent="0.2">
      <c r="A138" s="173" t="s">
        <v>351</v>
      </c>
      <c r="B138" s="45" t="s">
        <v>121</v>
      </c>
      <c r="C138" s="45" t="s">
        <v>13</v>
      </c>
      <c r="D138" s="45">
        <v>10</v>
      </c>
      <c r="E138" s="137"/>
      <c r="F138" s="47"/>
      <c r="G138" s="61">
        <v>135</v>
      </c>
      <c r="H138" s="85">
        <f t="shared" si="8"/>
        <v>0</v>
      </c>
      <c r="I138" s="61">
        <v>135</v>
      </c>
      <c r="J138" s="121">
        <v>140</v>
      </c>
      <c r="K138" s="85">
        <f t="shared" si="9"/>
        <v>0</v>
      </c>
      <c r="L138" s="122">
        <v>140</v>
      </c>
      <c r="M138" s="61">
        <v>128</v>
      </c>
      <c r="N138" s="85">
        <f t="shared" si="10"/>
        <v>0</v>
      </c>
      <c r="O138" s="61">
        <v>128</v>
      </c>
      <c r="P138" s="154">
        <v>0.42</v>
      </c>
      <c r="Q138" s="142">
        <v>17</v>
      </c>
      <c r="R138" s="142"/>
      <c r="S138" s="114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114">
        <v>0</v>
      </c>
      <c r="AB138" s="61">
        <v>0</v>
      </c>
      <c r="AC138" s="61">
        <v>0</v>
      </c>
      <c r="AD138" s="61">
        <v>0</v>
      </c>
      <c r="AE138" s="61">
        <v>87.9</v>
      </c>
      <c r="AF138" s="61">
        <v>52.8</v>
      </c>
      <c r="AG138" s="61">
        <v>712</v>
      </c>
      <c r="AH138" s="61">
        <v>4.3</v>
      </c>
      <c r="AI138" s="61">
        <v>36.1</v>
      </c>
      <c r="AJ138" s="114">
        <v>0</v>
      </c>
      <c r="AK138" s="61">
        <v>0</v>
      </c>
      <c r="AL138" s="116">
        <v>0</v>
      </c>
      <c r="AM138" s="61">
        <v>0</v>
      </c>
      <c r="AN138" s="117">
        <v>0</v>
      </c>
      <c r="AO138" s="118">
        <f t="shared" si="11"/>
        <v>97</v>
      </c>
    </row>
    <row r="139" spans="1:41" x14ac:dyDescent="0.2">
      <c r="A139" s="173" t="s">
        <v>313</v>
      </c>
      <c r="B139" s="45" t="s">
        <v>129</v>
      </c>
      <c r="C139" s="45" t="s">
        <v>196</v>
      </c>
      <c r="D139" s="45">
        <v>11</v>
      </c>
      <c r="E139" s="137"/>
      <c r="F139" s="47"/>
      <c r="G139" s="61">
        <v>136</v>
      </c>
      <c r="H139" s="85">
        <f t="shared" si="8"/>
        <v>0</v>
      </c>
      <c r="I139" s="61">
        <v>136</v>
      </c>
      <c r="J139" s="121">
        <v>126</v>
      </c>
      <c r="K139" s="85">
        <f t="shared" si="9"/>
        <v>0</v>
      </c>
      <c r="L139" s="122">
        <v>126</v>
      </c>
      <c r="M139" s="61">
        <v>131</v>
      </c>
      <c r="N139" s="85">
        <f t="shared" si="10"/>
        <v>0</v>
      </c>
      <c r="O139" s="61">
        <v>131</v>
      </c>
      <c r="P139" s="154">
        <v>0.71</v>
      </c>
      <c r="Q139" s="142">
        <v>17</v>
      </c>
      <c r="R139" s="142"/>
      <c r="S139" s="114">
        <v>0</v>
      </c>
      <c r="T139" s="61">
        <v>0</v>
      </c>
      <c r="U139" s="61">
        <v>0</v>
      </c>
      <c r="V139" s="61">
        <v>0</v>
      </c>
      <c r="W139" s="61">
        <v>0</v>
      </c>
      <c r="X139" s="61">
        <v>0</v>
      </c>
      <c r="Y139" s="61">
        <v>0</v>
      </c>
      <c r="Z139" s="61">
        <v>0</v>
      </c>
      <c r="AA139" s="114">
        <v>0</v>
      </c>
      <c r="AB139" s="61">
        <v>0</v>
      </c>
      <c r="AC139" s="61">
        <v>0</v>
      </c>
      <c r="AD139" s="61">
        <v>0</v>
      </c>
      <c r="AE139" s="61">
        <v>93</v>
      </c>
      <c r="AF139" s="61">
        <v>63.3</v>
      </c>
      <c r="AG139" s="61">
        <v>759</v>
      </c>
      <c r="AH139" s="61">
        <v>5.2</v>
      </c>
      <c r="AI139" s="61">
        <v>42.8</v>
      </c>
      <c r="AJ139" s="114">
        <v>0</v>
      </c>
      <c r="AK139" s="61">
        <v>0</v>
      </c>
      <c r="AL139" s="116">
        <v>1.3</v>
      </c>
      <c r="AM139" s="61">
        <v>1.3</v>
      </c>
      <c r="AN139" s="117">
        <v>1.3</v>
      </c>
      <c r="AO139" s="118">
        <f t="shared" si="11"/>
        <v>107.10000000000001</v>
      </c>
    </row>
    <row r="140" spans="1:41" x14ac:dyDescent="0.2">
      <c r="A140" s="173" t="s">
        <v>358</v>
      </c>
      <c r="B140" s="45" t="s">
        <v>118</v>
      </c>
      <c r="C140" s="45" t="s">
        <v>182</v>
      </c>
      <c r="D140" s="45">
        <v>14</v>
      </c>
      <c r="E140" s="137" t="s">
        <v>444</v>
      </c>
      <c r="F140" s="47"/>
      <c r="G140" s="61">
        <v>137</v>
      </c>
      <c r="H140" s="85">
        <f t="shared" si="8"/>
        <v>0</v>
      </c>
      <c r="I140" s="61">
        <v>137</v>
      </c>
      <c r="J140" s="121">
        <v>160</v>
      </c>
      <c r="K140" s="85">
        <f t="shared" si="9"/>
        <v>0</v>
      </c>
      <c r="L140" s="122">
        <v>160</v>
      </c>
      <c r="M140" s="61">
        <v>123</v>
      </c>
      <c r="N140" s="85">
        <f t="shared" si="10"/>
        <v>0</v>
      </c>
      <c r="O140" s="61">
        <v>123</v>
      </c>
      <c r="P140" s="154">
        <v>0.31</v>
      </c>
      <c r="Q140" s="142">
        <v>17</v>
      </c>
      <c r="R140" s="142"/>
      <c r="S140" s="114">
        <v>0</v>
      </c>
      <c r="T140" s="61">
        <v>0</v>
      </c>
      <c r="U140" s="61">
        <v>0</v>
      </c>
      <c r="V140" s="61">
        <v>0</v>
      </c>
      <c r="W140" s="61">
        <v>0</v>
      </c>
      <c r="X140" s="61">
        <v>0</v>
      </c>
      <c r="Y140" s="61">
        <v>0</v>
      </c>
      <c r="Z140" s="61">
        <v>0</v>
      </c>
      <c r="AA140" s="114">
        <v>76.099999999999994</v>
      </c>
      <c r="AB140" s="61">
        <v>320</v>
      </c>
      <c r="AC140" s="61">
        <v>2.1</v>
      </c>
      <c r="AD140" s="61">
        <v>15.4</v>
      </c>
      <c r="AE140" s="61">
        <v>59.5</v>
      </c>
      <c r="AF140" s="61">
        <v>45.2</v>
      </c>
      <c r="AG140" s="61">
        <v>353</v>
      </c>
      <c r="AH140" s="61">
        <v>1.6</v>
      </c>
      <c r="AI140" s="61">
        <v>15.9</v>
      </c>
      <c r="AJ140" s="114">
        <v>0</v>
      </c>
      <c r="AK140" s="61">
        <v>0</v>
      </c>
      <c r="AL140" s="116">
        <v>0</v>
      </c>
      <c r="AM140" s="61">
        <v>0</v>
      </c>
      <c r="AN140" s="117">
        <v>0</v>
      </c>
      <c r="AO140" s="118">
        <f t="shared" si="11"/>
        <v>89.5</v>
      </c>
    </row>
    <row r="141" spans="1:41" x14ac:dyDescent="0.2">
      <c r="A141" s="173" t="s">
        <v>207</v>
      </c>
      <c r="B141" s="45" t="s">
        <v>121</v>
      </c>
      <c r="C141" s="45" t="s">
        <v>16</v>
      </c>
      <c r="D141" s="45">
        <v>8</v>
      </c>
      <c r="E141" s="137" t="s">
        <v>444</v>
      </c>
      <c r="F141" s="47"/>
      <c r="G141" s="61">
        <v>138</v>
      </c>
      <c r="H141" s="85">
        <f t="shared" si="8"/>
        <v>0</v>
      </c>
      <c r="I141" s="61">
        <v>138</v>
      </c>
      <c r="J141" s="121">
        <v>125</v>
      </c>
      <c r="K141" s="85">
        <f t="shared" si="9"/>
        <v>0</v>
      </c>
      <c r="L141" s="122">
        <v>125</v>
      </c>
      <c r="M141" s="61">
        <v>134</v>
      </c>
      <c r="N141" s="85">
        <f t="shared" si="10"/>
        <v>0</v>
      </c>
      <c r="O141" s="61">
        <v>134</v>
      </c>
      <c r="P141" s="154">
        <v>0.52</v>
      </c>
      <c r="Q141" s="142">
        <v>17</v>
      </c>
      <c r="R141" s="142"/>
      <c r="S141" s="114">
        <v>0</v>
      </c>
      <c r="T141" s="61">
        <v>0</v>
      </c>
      <c r="U141" s="61">
        <v>0</v>
      </c>
      <c r="V141" s="61">
        <v>0</v>
      </c>
      <c r="W141" s="61">
        <v>0</v>
      </c>
      <c r="X141" s="61">
        <v>0</v>
      </c>
      <c r="Y141" s="61">
        <v>0</v>
      </c>
      <c r="Z141" s="61">
        <v>0</v>
      </c>
      <c r="AA141" s="114">
        <v>0</v>
      </c>
      <c r="AB141" s="61">
        <v>0</v>
      </c>
      <c r="AC141" s="61">
        <v>0</v>
      </c>
      <c r="AD141" s="61">
        <v>0</v>
      </c>
      <c r="AE141" s="61">
        <v>82.3</v>
      </c>
      <c r="AF141" s="61">
        <v>50.1</v>
      </c>
      <c r="AG141" s="61">
        <v>797</v>
      </c>
      <c r="AH141" s="61">
        <v>5.8</v>
      </c>
      <c r="AI141" s="61">
        <v>28.8</v>
      </c>
      <c r="AJ141" s="114">
        <v>0</v>
      </c>
      <c r="AK141" s="61">
        <v>0</v>
      </c>
      <c r="AL141" s="116">
        <v>0</v>
      </c>
      <c r="AM141" s="61">
        <v>0</v>
      </c>
      <c r="AN141" s="117">
        <v>0</v>
      </c>
      <c r="AO141" s="118">
        <f t="shared" si="11"/>
        <v>114.5</v>
      </c>
    </row>
    <row r="142" spans="1:41" x14ac:dyDescent="0.2">
      <c r="A142" s="173" t="s">
        <v>326</v>
      </c>
      <c r="B142" s="45" t="s">
        <v>127</v>
      </c>
      <c r="C142" s="45" t="s">
        <v>179</v>
      </c>
      <c r="D142" s="45">
        <v>14</v>
      </c>
      <c r="E142" s="137"/>
      <c r="F142" s="47"/>
      <c r="G142" s="61">
        <v>139</v>
      </c>
      <c r="H142" s="85">
        <f t="shared" si="8"/>
        <v>0</v>
      </c>
      <c r="I142" s="61">
        <v>139</v>
      </c>
      <c r="J142" s="121">
        <v>138</v>
      </c>
      <c r="K142" s="85">
        <f t="shared" si="9"/>
        <v>0</v>
      </c>
      <c r="L142" s="122">
        <v>138</v>
      </c>
      <c r="M142" s="61">
        <v>157</v>
      </c>
      <c r="N142" s="85">
        <f t="shared" si="10"/>
        <v>0</v>
      </c>
      <c r="O142" s="61">
        <v>157</v>
      </c>
      <c r="P142" s="154">
        <v>0.48</v>
      </c>
      <c r="Q142" s="142">
        <v>17</v>
      </c>
      <c r="R142" s="142"/>
      <c r="S142" s="114">
        <v>372</v>
      </c>
      <c r="T142" s="61">
        <v>192</v>
      </c>
      <c r="U142" s="61">
        <v>4198</v>
      </c>
      <c r="V142" s="61">
        <v>27.5</v>
      </c>
      <c r="W142" s="61">
        <v>12.4</v>
      </c>
      <c r="X142" s="61">
        <v>0</v>
      </c>
      <c r="Y142" s="61">
        <v>34.299999999999997</v>
      </c>
      <c r="Z142" s="61">
        <v>200</v>
      </c>
      <c r="AA142" s="114">
        <v>28.9</v>
      </c>
      <c r="AB142" s="61">
        <v>59.9</v>
      </c>
      <c r="AC142" s="61">
        <v>0</v>
      </c>
      <c r="AD142" s="61">
        <v>4.4000000000000004</v>
      </c>
      <c r="AE142" s="61">
        <v>0</v>
      </c>
      <c r="AF142" s="61">
        <v>0</v>
      </c>
      <c r="AG142" s="61">
        <v>0</v>
      </c>
      <c r="AH142" s="61">
        <v>0</v>
      </c>
      <c r="AI142" s="61">
        <v>0</v>
      </c>
      <c r="AJ142" s="114">
        <v>0</v>
      </c>
      <c r="AK142" s="61">
        <v>0</v>
      </c>
      <c r="AL142" s="116">
        <v>1</v>
      </c>
      <c r="AM142" s="61">
        <v>9.4</v>
      </c>
      <c r="AN142" s="117">
        <v>4.2</v>
      </c>
      <c r="AO142" s="118">
        <f t="shared" si="11"/>
        <v>265.11</v>
      </c>
    </row>
    <row r="143" spans="1:41" x14ac:dyDescent="0.2">
      <c r="A143" s="173" t="s">
        <v>234</v>
      </c>
      <c r="B143" s="45" t="s">
        <v>121</v>
      </c>
      <c r="C143" s="45" t="s">
        <v>13</v>
      </c>
      <c r="D143" s="45">
        <v>10</v>
      </c>
      <c r="E143" s="137" t="s">
        <v>444</v>
      </c>
      <c r="F143" s="47"/>
      <c r="G143" s="61">
        <v>140</v>
      </c>
      <c r="H143" s="85">
        <f t="shared" si="8"/>
        <v>0</v>
      </c>
      <c r="I143" s="61">
        <v>140</v>
      </c>
      <c r="J143" s="121">
        <v>137</v>
      </c>
      <c r="K143" s="85">
        <f t="shared" si="9"/>
        <v>0</v>
      </c>
      <c r="L143" s="122">
        <v>137</v>
      </c>
      <c r="M143" s="61">
        <v>118</v>
      </c>
      <c r="N143" s="85">
        <f t="shared" si="10"/>
        <v>0</v>
      </c>
      <c r="O143" s="61">
        <v>118</v>
      </c>
      <c r="P143" s="154">
        <v>0.36</v>
      </c>
      <c r="Q143" s="142">
        <v>17</v>
      </c>
      <c r="R143" s="142"/>
      <c r="S143" s="114">
        <v>1</v>
      </c>
      <c r="T143" s="61">
        <v>1</v>
      </c>
      <c r="U143" s="61">
        <v>12</v>
      </c>
      <c r="V143" s="61">
        <v>0</v>
      </c>
      <c r="W143" s="61">
        <v>0</v>
      </c>
      <c r="X143" s="61">
        <v>0</v>
      </c>
      <c r="Y143" s="61">
        <v>0</v>
      </c>
      <c r="Z143" s="61">
        <v>0</v>
      </c>
      <c r="AA143" s="114">
        <v>1</v>
      </c>
      <c r="AB143" s="61">
        <v>7</v>
      </c>
      <c r="AC143" s="61">
        <v>0</v>
      </c>
      <c r="AD143" s="61">
        <v>0</v>
      </c>
      <c r="AE143" s="61">
        <v>103</v>
      </c>
      <c r="AF143" s="61">
        <v>71.099999999999994</v>
      </c>
      <c r="AG143" s="61">
        <v>753</v>
      </c>
      <c r="AH143" s="61">
        <v>4</v>
      </c>
      <c r="AI143" s="61">
        <v>36.799999999999997</v>
      </c>
      <c r="AJ143" s="114">
        <v>89</v>
      </c>
      <c r="AK143" s="61">
        <v>0</v>
      </c>
      <c r="AL143" s="116">
        <v>0</v>
      </c>
      <c r="AM143" s="61">
        <v>1</v>
      </c>
      <c r="AN143" s="117">
        <v>1</v>
      </c>
      <c r="AO143" s="118">
        <f t="shared" si="11"/>
        <v>98.48</v>
      </c>
    </row>
    <row r="144" spans="1:41" x14ac:dyDescent="0.2">
      <c r="A144" s="173" t="s">
        <v>470</v>
      </c>
      <c r="B144" s="45" t="s">
        <v>121</v>
      </c>
      <c r="C144" s="45" t="s">
        <v>193</v>
      </c>
      <c r="D144" s="45">
        <v>9</v>
      </c>
      <c r="E144" s="137"/>
      <c r="F144" s="47"/>
      <c r="G144" s="61">
        <v>141</v>
      </c>
      <c r="H144" s="85">
        <f t="shared" si="8"/>
        <v>0</v>
      </c>
      <c r="I144" s="61">
        <v>141</v>
      </c>
      <c r="J144" s="121">
        <v>149</v>
      </c>
      <c r="K144" s="85">
        <f t="shared" si="9"/>
        <v>0</v>
      </c>
      <c r="L144" s="122">
        <v>149</v>
      </c>
      <c r="M144" s="61">
        <v>139</v>
      </c>
      <c r="N144" s="85">
        <f t="shared" si="10"/>
        <v>0</v>
      </c>
      <c r="O144" s="61">
        <v>139</v>
      </c>
      <c r="P144" s="154">
        <v>0.51</v>
      </c>
      <c r="Q144" s="142">
        <v>17</v>
      </c>
      <c r="R144" s="142"/>
      <c r="S144" s="114">
        <v>0</v>
      </c>
      <c r="T144" s="61">
        <v>0</v>
      </c>
      <c r="U144" s="61">
        <v>0</v>
      </c>
      <c r="V144" s="61">
        <v>0</v>
      </c>
      <c r="W144" s="61">
        <v>0</v>
      </c>
      <c r="X144" s="61">
        <v>0</v>
      </c>
      <c r="Y144" s="61">
        <v>0</v>
      </c>
      <c r="Z144" s="61">
        <v>0</v>
      </c>
      <c r="AA144" s="114">
        <v>0</v>
      </c>
      <c r="AB144" s="61">
        <v>0</v>
      </c>
      <c r="AC144" s="61">
        <v>0</v>
      </c>
      <c r="AD144" s="61">
        <v>0</v>
      </c>
      <c r="AE144" s="61">
        <v>79.599999999999994</v>
      </c>
      <c r="AF144" s="61">
        <v>47.8</v>
      </c>
      <c r="AG144" s="61">
        <v>605</v>
      </c>
      <c r="AH144" s="61">
        <v>4.5999999999999996</v>
      </c>
      <c r="AI144" s="61">
        <v>27.8</v>
      </c>
      <c r="AJ144" s="114">
        <v>0</v>
      </c>
      <c r="AK144" s="61">
        <v>0</v>
      </c>
      <c r="AL144" s="116">
        <v>0</v>
      </c>
      <c r="AM144" s="61">
        <v>0</v>
      </c>
      <c r="AN144" s="117">
        <v>0</v>
      </c>
      <c r="AO144" s="118">
        <f t="shared" si="11"/>
        <v>88.1</v>
      </c>
    </row>
    <row r="145" spans="1:41" x14ac:dyDescent="0.2">
      <c r="A145" s="173" t="s">
        <v>212</v>
      </c>
      <c r="B145" s="45" t="s">
        <v>118</v>
      </c>
      <c r="C145" s="45" t="s">
        <v>196</v>
      </c>
      <c r="D145" s="45">
        <v>11</v>
      </c>
      <c r="E145" s="137"/>
      <c r="F145" s="47"/>
      <c r="G145" s="61">
        <v>142</v>
      </c>
      <c r="H145" s="85">
        <f t="shared" si="8"/>
        <v>0</v>
      </c>
      <c r="I145" s="61">
        <v>142</v>
      </c>
      <c r="J145" s="121">
        <v>143</v>
      </c>
      <c r="K145" s="85">
        <f t="shared" si="9"/>
        <v>0</v>
      </c>
      <c r="L145" s="122">
        <v>143</v>
      </c>
      <c r="M145" s="61">
        <v>149</v>
      </c>
      <c r="N145" s="85">
        <f t="shared" si="10"/>
        <v>0</v>
      </c>
      <c r="O145" s="61">
        <v>149</v>
      </c>
      <c r="P145" s="154">
        <v>0.37</v>
      </c>
      <c r="Q145" s="142">
        <v>17</v>
      </c>
      <c r="R145" s="142"/>
      <c r="S145" s="114">
        <v>0</v>
      </c>
      <c r="T145" s="61">
        <v>0</v>
      </c>
      <c r="U145" s="61">
        <v>0</v>
      </c>
      <c r="V145" s="61">
        <v>0</v>
      </c>
      <c r="W145" s="61">
        <v>0</v>
      </c>
      <c r="X145" s="61">
        <v>0</v>
      </c>
      <c r="Y145" s="61">
        <v>0</v>
      </c>
      <c r="Z145" s="61">
        <v>0</v>
      </c>
      <c r="AA145" s="114">
        <v>77.099999999999994</v>
      </c>
      <c r="AB145" s="61">
        <v>358</v>
      </c>
      <c r="AC145" s="61">
        <v>3.3</v>
      </c>
      <c r="AD145" s="61">
        <v>18.600000000000001</v>
      </c>
      <c r="AE145" s="61">
        <v>17</v>
      </c>
      <c r="AF145" s="61">
        <v>13.3</v>
      </c>
      <c r="AG145" s="61">
        <v>113</v>
      </c>
      <c r="AH145" s="61">
        <v>0</v>
      </c>
      <c r="AI145" s="61">
        <v>3.7</v>
      </c>
      <c r="AJ145" s="114">
        <v>127</v>
      </c>
      <c r="AK145" s="61">
        <v>0</v>
      </c>
      <c r="AL145" s="116">
        <v>0</v>
      </c>
      <c r="AM145" s="61">
        <v>0</v>
      </c>
      <c r="AN145" s="117">
        <v>0</v>
      </c>
      <c r="AO145" s="118">
        <f t="shared" si="11"/>
        <v>66.899999999999991</v>
      </c>
    </row>
    <row r="146" spans="1:41" x14ac:dyDescent="0.2">
      <c r="A146" s="173" t="s">
        <v>471</v>
      </c>
      <c r="B146" s="45" t="s">
        <v>121</v>
      </c>
      <c r="C146" s="45" t="s">
        <v>186</v>
      </c>
      <c r="D146" s="45">
        <v>6</v>
      </c>
      <c r="E146" s="137"/>
      <c r="F146" s="47"/>
      <c r="G146" s="61">
        <v>143</v>
      </c>
      <c r="H146" s="85">
        <f t="shared" si="8"/>
        <v>0</v>
      </c>
      <c r="I146" s="61">
        <v>143</v>
      </c>
      <c r="J146" s="121">
        <v>109</v>
      </c>
      <c r="K146" s="85">
        <f t="shared" si="9"/>
        <v>0</v>
      </c>
      <c r="L146" s="122">
        <v>109</v>
      </c>
      <c r="M146" s="61">
        <v>119</v>
      </c>
      <c r="N146" s="85">
        <f t="shared" si="10"/>
        <v>0</v>
      </c>
      <c r="O146" s="61">
        <v>119</v>
      </c>
      <c r="P146" s="154">
        <v>0.42</v>
      </c>
      <c r="Q146" s="142">
        <v>17</v>
      </c>
      <c r="R146" s="142"/>
      <c r="S146" s="114">
        <v>0</v>
      </c>
      <c r="T146" s="61">
        <v>0</v>
      </c>
      <c r="U146" s="61">
        <v>0</v>
      </c>
      <c r="V146" s="61">
        <v>0</v>
      </c>
      <c r="W146" s="61">
        <v>0</v>
      </c>
      <c r="X146" s="61">
        <v>0</v>
      </c>
      <c r="Y146" s="61">
        <v>0</v>
      </c>
      <c r="Z146" s="61">
        <v>0</v>
      </c>
      <c r="AA146" s="114">
        <v>0</v>
      </c>
      <c r="AB146" s="61">
        <v>0</v>
      </c>
      <c r="AC146" s="61">
        <v>0</v>
      </c>
      <c r="AD146" s="61">
        <v>0</v>
      </c>
      <c r="AE146" s="61">
        <v>93.7</v>
      </c>
      <c r="AF146" s="61">
        <v>59.3</v>
      </c>
      <c r="AG146" s="61">
        <v>775</v>
      </c>
      <c r="AH146" s="61">
        <v>5.9</v>
      </c>
      <c r="AI146" s="61">
        <v>39.299999999999997</v>
      </c>
      <c r="AJ146" s="114">
        <v>0</v>
      </c>
      <c r="AK146" s="61">
        <v>0</v>
      </c>
      <c r="AL146" s="116">
        <v>1</v>
      </c>
      <c r="AM146" s="61">
        <v>1</v>
      </c>
      <c r="AN146" s="117">
        <v>1</v>
      </c>
      <c r="AO146" s="118">
        <f t="shared" si="11"/>
        <v>112.9</v>
      </c>
    </row>
    <row r="147" spans="1:41" x14ac:dyDescent="0.2">
      <c r="A147" s="173" t="s">
        <v>411</v>
      </c>
      <c r="B147" s="45" t="s">
        <v>121</v>
      </c>
      <c r="C147" s="45" t="s">
        <v>197</v>
      </c>
      <c r="D147" s="45">
        <v>6</v>
      </c>
      <c r="E147" s="137"/>
      <c r="F147" s="47"/>
      <c r="G147" s="61">
        <v>144</v>
      </c>
      <c r="H147" s="85">
        <f t="shared" si="8"/>
        <v>0</v>
      </c>
      <c r="I147" s="61">
        <v>144</v>
      </c>
      <c r="J147" s="121">
        <v>161</v>
      </c>
      <c r="K147" s="85">
        <f t="shared" si="9"/>
        <v>0</v>
      </c>
      <c r="L147" s="122">
        <v>161</v>
      </c>
      <c r="M147" s="61">
        <v>155</v>
      </c>
      <c r="N147" s="85">
        <f t="shared" si="10"/>
        <v>0</v>
      </c>
      <c r="O147" s="61">
        <v>155</v>
      </c>
      <c r="P147" s="154">
        <v>0.22</v>
      </c>
      <c r="Q147" s="142">
        <v>17</v>
      </c>
      <c r="R147" s="142"/>
      <c r="S147" s="114">
        <v>0</v>
      </c>
      <c r="T147" s="61">
        <v>0</v>
      </c>
      <c r="U147" s="61">
        <v>0</v>
      </c>
      <c r="V147" s="61">
        <v>0</v>
      </c>
      <c r="W147" s="61">
        <v>0</v>
      </c>
      <c r="X147" s="61">
        <v>0</v>
      </c>
      <c r="Y147" s="61">
        <v>0</v>
      </c>
      <c r="Z147" s="61">
        <v>0</v>
      </c>
      <c r="AA147" s="114">
        <v>0</v>
      </c>
      <c r="AB147" s="61">
        <v>0</v>
      </c>
      <c r="AC147" s="61">
        <v>0</v>
      </c>
      <c r="AD147" s="61">
        <v>0</v>
      </c>
      <c r="AE147" s="61">
        <v>112</v>
      </c>
      <c r="AF147" s="61">
        <v>62.6</v>
      </c>
      <c r="AG147" s="61">
        <v>777</v>
      </c>
      <c r="AH147" s="61">
        <v>4.7</v>
      </c>
      <c r="AI147" s="61">
        <v>41.7</v>
      </c>
      <c r="AJ147" s="114">
        <v>0</v>
      </c>
      <c r="AK147" s="61">
        <v>0</v>
      </c>
      <c r="AL147" s="116">
        <v>0</v>
      </c>
      <c r="AM147" s="61">
        <v>1.2</v>
      </c>
      <c r="AN147" s="117">
        <v>1.2</v>
      </c>
      <c r="AO147" s="118">
        <f t="shared" si="11"/>
        <v>103.5</v>
      </c>
    </row>
    <row r="148" spans="1:41" x14ac:dyDescent="0.2">
      <c r="A148" s="173" t="s">
        <v>472</v>
      </c>
      <c r="B148" s="45" t="s">
        <v>118</v>
      </c>
      <c r="C148" s="45" t="s">
        <v>16</v>
      </c>
      <c r="D148" s="45">
        <v>8</v>
      </c>
      <c r="E148" s="137"/>
      <c r="F148" s="47"/>
      <c r="G148" s="61">
        <v>146</v>
      </c>
      <c r="H148" s="85">
        <f t="shared" si="8"/>
        <v>0</v>
      </c>
      <c r="I148" s="61">
        <v>146</v>
      </c>
      <c r="J148" s="121">
        <v>187</v>
      </c>
      <c r="K148" s="85">
        <f t="shared" si="9"/>
        <v>0</v>
      </c>
      <c r="L148" s="122">
        <v>187</v>
      </c>
      <c r="M148" s="61">
        <v>184</v>
      </c>
      <c r="N148" s="85">
        <f t="shared" si="10"/>
        <v>0</v>
      </c>
      <c r="O148" s="61">
        <v>184</v>
      </c>
      <c r="P148" s="154">
        <v>0.31</v>
      </c>
      <c r="Q148" s="142">
        <v>17</v>
      </c>
      <c r="R148" s="142"/>
      <c r="S148" s="114">
        <v>0</v>
      </c>
      <c r="T148" s="61">
        <v>0</v>
      </c>
      <c r="U148" s="61">
        <v>0</v>
      </c>
      <c r="V148" s="61">
        <v>0</v>
      </c>
      <c r="W148" s="61">
        <v>0</v>
      </c>
      <c r="X148" s="61">
        <v>0</v>
      </c>
      <c r="Y148" s="61">
        <v>0</v>
      </c>
      <c r="Z148" s="61">
        <v>0</v>
      </c>
      <c r="AA148" s="114">
        <v>59.5</v>
      </c>
      <c r="AB148" s="61">
        <v>258</v>
      </c>
      <c r="AC148" s="61">
        <v>1.5</v>
      </c>
      <c r="AD148" s="61">
        <v>11.1</v>
      </c>
      <c r="AE148" s="61">
        <v>15.3</v>
      </c>
      <c r="AF148" s="61">
        <v>11.8</v>
      </c>
      <c r="AG148" s="61">
        <v>88.5</v>
      </c>
      <c r="AH148" s="61">
        <v>0.4</v>
      </c>
      <c r="AI148" s="61">
        <v>0</v>
      </c>
      <c r="AJ148" s="114">
        <v>191</v>
      </c>
      <c r="AK148" s="61">
        <v>0</v>
      </c>
      <c r="AL148" s="116">
        <v>0</v>
      </c>
      <c r="AM148" s="61">
        <v>0</v>
      </c>
      <c r="AN148" s="117">
        <v>0</v>
      </c>
      <c r="AO148" s="118">
        <f t="shared" si="11"/>
        <v>46.05</v>
      </c>
    </row>
    <row r="149" spans="1:41" x14ac:dyDescent="0.2">
      <c r="A149" s="173" t="s">
        <v>344</v>
      </c>
      <c r="B149" s="45" t="s">
        <v>129</v>
      </c>
      <c r="C149" s="45" t="s">
        <v>186</v>
      </c>
      <c r="D149" s="45">
        <v>6</v>
      </c>
      <c r="E149" s="137"/>
      <c r="F149" s="47"/>
      <c r="G149" s="61">
        <v>147</v>
      </c>
      <c r="H149" s="85">
        <f t="shared" si="8"/>
        <v>0</v>
      </c>
      <c r="I149" s="61">
        <v>147</v>
      </c>
      <c r="J149" s="121">
        <v>162</v>
      </c>
      <c r="K149" s="85">
        <f t="shared" si="9"/>
        <v>0</v>
      </c>
      <c r="L149" s="122">
        <v>162</v>
      </c>
      <c r="M149" s="61">
        <v>160</v>
      </c>
      <c r="N149" s="85">
        <f t="shared" si="10"/>
        <v>0</v>
      </c>
      <c r="O149" s="61">
        <v>160</v>
      </c>
      <c r="P149" s="154">
        <v>0.31</v>
      </c>
      <c r="Q149" s="142">
        <v>17</v>
      </c>
      <c r="R149" s="142"/>
      <c r="S149" s="114">
        <v>0</v>
      </c>
      <c r="T149" s="61">
        <v>0</v>
      </c>
      <c r="U149" s="61">
        <v>0</v>
      </c>
      <c r="V149" s="61">
        <v>0</v>
      </c>
      <c r="W149" s="61">
        <v>0</v>
      </c>
      <c r="X149" s="61">
        <v>0</v>
      </c>
      <c r="Y149" s="61">
        <v>0</v>
      </c>
      <c r="Z149" s="61">
        <v>0</v>
      </c>
      <c r="AA149" s="114">
        <v>0</v>
      </c>
      <c r="AB149" s="61">
        <v>0</v>
      </c>
      <c r="AC149" s="61">
        <v>0</v>
      </c>
      <c r="AD149" s="61">
        <v>0</v>
      </c>
      <c r="AE149" s="61">
        <v>91.5</v>
      </c>
      <c r="AF149" s="61">
        <v>61.4</v>
      </c>
      <c r="AG149" s="61">
        <v>615</v>
      </c>
      <c r="AH149" s="61">
        <v>4.7</v>
      </c>
      <c r="AI149" s="61">
        <v>33.700000000000003</v>
      </c>
      <c r="AJ149" s="114">
        <v>0</v>
      </c>
      <c r="AK149" s="61">
        <v>0</v>
      </c>
      <c r="AL149" s="116">
        <v>0</v>
      </c>
      <c r="AM149" s="61">
        <v>0</v>
      </c>
      <c r="AN149" s="117">
        <v>0</v>
      </c>
      <c r="AO149" s="118">
        <f t="shared" si="11"/>
        <v>89.7</v>
      </c>
    </row>
    <row r="150" spans="1:41" x14ac:dyDescent="0.2">
      <c r="A150" s="173" t="s">
        <v>473</v>
      </c>
      <c r="B150" s="45" t="s">
        <v>118</v>
      </c>
      <c r="C150" s="45" t="s">
        <v>180</v>
      </c>
      <c r="D150" s="45">
        <v>14</v>
      </c>
      <c r="E150" s="137"/>
      <c r="F150" s="47"/>
      <c r="G150" s="61">
        <v>148</v>
      </c>
      <c r="H150" s="85">
        <f t="shared" si="8"/>
        <v>0</v>
      </c>
      <c r="I150" s="61">
        <v>148</v>
      </c>
      <c r="J150" s="121">
        <v>141</v>
      </c>
      <c r="K150" s="85">
        <f t="shared" si="9"/>
        <v>0</v>
      </c>
      <c r="L150" s="122">
        <v>141</v>
      </c>
      <c r="M150" s="61">
        <v>147</v>
      </c>
      <c r="N150" s="85">
        <f t="shared" si="10"/>
        <v>0</v>
      </c>
      <c r="O150" s="61">
        <v>147</v>
      </c>
      <c r="P150" s="154">
        <v>0.27</v>
      </c>
      <c r="Q150" s="142">
        <v>17</v>
      </c>
      <c r="R150" s="142"/>
      <c r="S150" s="114">
        <v>0</v>
      </c>
      <c r="T150" s="61">
        <v>0</v>
      </c>
      <c r="U150" s="61">
        <v>0</v>
      </c>
      <c r="V150" s="61">
        <v>0</v>
      </c>
      <c r="W150" s="61">
        <v>0</v>
      </c>
      <c r="X150" s="61">
        <v>0</v>
      </c>
      <c r="Y150" s="61">
        <v>0</v>
      </c>
      <c r="Z150" s="61">
        <v>0</v>
      </c>
      <c r="AA150" s="114">
        <v>79.7</v>
      </c>
      <c r="AB150" s="61">
        <v>308</v>
      </c>
      <c r="AC150" s="61">
        <v>2</v>
      </c>
      <c r="AD150" s="61">
        <v>13.4</v>
      </c>
      <c r="AE150" s="61">
        <v>20.399999999999999</v>
      </c>
      <c r="AF150" s="61">
        <v>15.1</v>
      </c>
      <c r="AG150" s="61">
        <v>112</v>
      </c>
      <c r="AH150" s="61">
        <v>0</v>
      </c>
      <c r="AI150" s="61">
        <v>0</v>
      </c>
      <c r="AJ150" s="114">
        <v>0</v>
      </c>
      <c r="AK150" s="61">
        <v>0</v>
      </c>
      <c r="AL150" s="116">
        <v>0</v>
      </c>
      <c r="AM150" s="61">
        <v>0</v>
      </c>
      <c r="AN150" s="117">
        <v>0</v>
      </c>
      <c r="AO150" s="118">
        <f t="shared" si="11"/>
        <v>54</v>
      </c>
    </row>
    <row r="151" spans="1:41" x14ac:dyDescent="0.2">
      <c r="A151" s="173" t="s">
        <v>341</v>
      </c>
      <c r="B151" s="45" t="s">
        <v>129</v>
      </c>
      <c r="C151" s="45" t="s">
        <v>189</v>
      </c>
      <c r="D151" s="45">
        <v>11</v>
      </c>
      <c r="E151" s="137"/>
      <c r="F151" s="47"/>
      <c r="G151" s="61">
        <v>150</v>
      </c>
      <c r="H151" s="85">
        <f t="shared" si="8"/>
        <v>0</v>
      </c>
      <c r="I151" s="61">
        <v>150</v>
      </c>
      <c r="J151" s="121">
        <v>159</v>
      </c>
      <c r="K151" s="85">
        <f t="shared" si="9"/>
        <v>0</v>
      </c>
      <c r="L151" s="122">
        <v>159</v>
      </c>
      <c r="M151" s="61">
        <v>158</v>
      </c>
      <c r="N151" s="85">
        <f t="shared" si="10"/>
        <v>0</v>
      </c>
      <c r="O151" s="61">
        <v>158</v>
      </c>
      <c r="P151" s="154">
        <v>0.21</v>
      </c>
      <c r="Q151" s="142">
        <v>17</v>
      </c>
      <c r="R151" s="142"/>
      <c r="S151" s="114">
        <v>0</v>
      </c>
      <c r="T151" s="61">
        <v>0</v>
      </c>
      <c r="U151" s="61">
        <v>0</v>
      </c>
      <c r="V151" s="61">
        <v>0</v>
      </c>
      <c r="W151" s="61">
        <v>0</v>
      </c>
      <c r="X151" s="61">
        <v>0</v>
      </c>
      <c r="Y151" s="61">
        <v>0</v>
      </c>
      <c r="Z151" s="61">
        <v>0</v>
      </c>
      <c r="AA151" s="114">
        <v>0</v>
      </c>
      <c r="AB151" s="61">
        <v>0</v>
      </c>
      <c r="AC151" s="61">
        <v>0</v>
      </c>
      <c r="AD151" s="61">
        <v>0</v>
      </c>
      <c r="AE151" s="61">
        <v>70.599999999999994</v>
      </c>
      <c r="AF151" s="61">
        <v>41.9</v>
      </c>
      <c r="AG151" s="61">
        <v>463</v>
      </c>
      <c r="AH151" s="61">
        <v>2.2999999999999998</v>
      </c>
      <c r="AI151" s="61">
        <v>29.1</v>
      </c>
      <c r="AJ151" s="114">
        <v>0</v>
      </c>
      <c r="AK151" s="61">
        <v>0</v>
      </c>
      <c r="AL151" s="116">
        <v>0</v>
      </c>
      <c r="AM151" s="61">
        <v>0</v>
      </c>
      <c r="AN151" s="117">
        <v>0</v>
      </c>
      <c r="AO151" s="118">
        <f t="shared" si="11"/>
        <v>60.099999999999994</v>
      </c>
    </row>
    <row r="152" spans="1:41" x14ac:dyDescent="0.2">
      <c r="A152" s="173" t="s">
        <v>387</v>
      </c>
      <c r="B152" s="45" t="s">
        <v>127</v>
      </c>
      <c r="C152" s="45" t="s">
        <v>183</v>
      </c>
      <c r="D152" s="45">
        <v>6</v>
      </c>
      <c r="E152" s="137"/>
      <c r="F152" s="47"/>
      <c r="G152" s="61">
        <v>151</v>
      </c>
      <c r="H152" s="85">
        <f t="shared" si="8"/>
        <v>0</v>
      </c>
      <c r="I152" s="61">
        <v>151</v>
      </c>
      <c r="J152" s="121">
        <v>168</v>
      </c>
      <c r="K152" s="85">
        <f t="shared" si="9"/>
        <v>0</v>
      </c>
      <c r="L152" s="122">
        <v>168</v>
      </c>
      <c r="M152" s="61">
        <v>197</v>
      </c>
      <c r="N152" s="85">
        <f t="shared" si="10"/>
        <v>0</v>
      </c>
      <c r="O152" s="61">
        <v>197</v>
      </c>
      <c r="P152" s="154">
        <v>0.23</v>
      </c>
      <c r="Q152" s="142">
        <v>17</v>
      </c>
      <c r="R152" s="142"/>
      <c r="S152" s="114">
        <v>411</v>
      </c>
      <c r="T152" s="61">
        <v>242</v>
      </c>
      <c r="U152" s="61">
        <v>4456</v>
      </c>
      <c r="V152" s="61">
        <v>27.9</v>
      </c>
      <c r="W152" s="61">
        <v>15.4</v>
      </c>
      <c r="X152" s="61">
        <v>0</v>
      </c>
      <c r="Y152" s="61">
        <v>36.9</v>
      </c>
      <c r="Z152" s="61">
        <v>212</v>
      </c>
      <c r="AA152" s="114">
        <v>22.1</v>
      </c>
      <c r="AB152" s="61">
        <v>108</v>
      </c>
      <c r="AC152" s="61">
        <v>1.7</v>
      </c>
      <c r="AD152" s="61">
        <v>8.3000000000000007</v>
      </c>
      <c r="AE152" s="61">
        <v>0</v>
      </c>
      <c r="AF152" s="61">
        <v>0</v>
      </c>
      <c r="AG152" s="61">
        <v>0</v>
      </c>
      <c r="AH152" s="61">
        <v>0</v>
      </c>
      <c r="AI152" s="61">
        <v>0</v>
      </c>
      <c r="AJ152" s="114">
        <v>0</v>
      </c>
      <c r="AK152" s="61">
        <v>0</v>
      </c>
      <c r="AL152" s="116">
        <v>1.2</v>
      </c>
      <c r="AM152" s="61">
        <v>10.8</v>
      </c>
      <c r="AN152" s="117">
        <v>4.8</v>
      </c>
      <c r="AO152" s="118">
        <f t="shared" si="11"/>
        <v>288.24</v>
      </c>
    </row>
    <row r="153" spans="1:41" x14ac:dyDescent="0.2">
      <c r="A153" s="173" t="s">
        <v>474</v>
      </c>
      <c r="B153" s="45" t="s">
        <v>118</v>
      </c>
      <c r="C153" s="45" t="s">
        <v>116</v>
      </c>
      <c r="D153" s="45">
        <v>8</v>
      </c>
      <c r="E153" s="137" t="s">
        <v>444</v>
      </c>
      <c r="F153" s="47"/>
      <c r="G153" s="61">
        <v>152</v>
      </c>
      <c r="H153" s="85">
        <f t="shared" si="8"/>
        <v>0</v>
      </c>
      <c r="I153" s="61">
        <v>152</v>
      </c>
      <c r="J153" s="121">
        <v>154</v>
      </c>
      <c r="K153" s="85">
        <f t="shared" si="9"/>
        <v>0</v>
      </c>
      <c r="L153" s="122">
        <v>154</v>
      </c>
      <c r="M153" s="61">
        <v>148</v>
      </c>
      <c r="N153" s="85">
        <f t="shared" si="10"/>
        <v>0</v>
      </c>
      <c r="O153" s="61">
        <v>148</v>
      </c>
      <c r="P153" s="154">
        <v>0.24</v>
      </c>
      <c r="Q153" s="142">
        <v>17</v>
      </c>
      <c r="R153" s="142"/>
      <c r="S153" s="114">
        <v>0</v>
      </c>
      <c r="T153" s="61">
        <v>0</v>
      </c>
      <c r="U153" s="61">
        <v>0</v>
      </c>
      <c r="V153" s="61">
        <v>0</v>
      </c>
      <c r="W153" s="61">
        <v>0</v>
      </c>
      <c r="X153" s="61">
        <v>0</v>
      </c>
      <c r="Y153" s="61">
        <v>0</v>
      </c>
      <c r="Z153" s="61">
        <v>0</v>
      </c>
      <c r="AA153" s="114">
        <v>120</v>
      </c>
      <c r="AB153" s="61">
        <v>528</v>
      </c>
      <c r="AC153" s="61">
        <v>2.8</v>
      </c>
      <c r="AD153" s="61">
        <v>23.8</v>
      </c>
      <c r="AE153" s="61">
        <v>22.7</v>
      </c>
      <c r="AF153" s="61">
        <v>18.899999999999999</v>
      </c>
      <c r="AG153" s="61">
        <v>132</v>
      </c>
      <c r="AH153" s="61">
        <v>0.6</v>
      </c>
      <c r="AI153" s="61">
        <v>7.7</v>
      </c>
      <c r="AJ153" s="114">
        <v>0</v>
      </c>
      <c r="AK153" s="61">
        <v>0</v>
      </c>
      <c r="AL153" s="116">
        <v>0</v>
      </c>
      <c r="AM153" s="61">
        <v>1.4</v>
      </c>
      <c r="AN153" s="117">
        <v>0.7</v>
      </c>
      <c r="AO153" s="118">
        <f t="shared" si="11"/>
        <v>84.999999999999986</v>
      </c>
    </row>
    <row r="154" spans="1:41" x14ac:dyDescent="0.2">
      <c r="A154" s="173" t="s">
        <v>357</v>
      </c>
      <c r="B154" s="45" t="s">
        <v>129</v>
      </c>
      <c r="C154" s="45" t="s">
        <v>116</v>
      </c>
      <c r="D154" s="45">
        <v>8</v>
      </c>
      <c r="E154" s="137"/>
      <c r="F154" s="47"/>
      <c r="G154" s="61">
        <v>153</v>
      </c>
      <c r="H154" s="85">
        <f t="shared" si="8"/>
        <v>0</v>
      </c>
      <c r="I154" s="61">
        <v>153</v>
      </c>
      <c r="J154" s="121">
        <v>148</v>
      </c>
      <c r="K154" s="85">
        <f t="shared" si="9"/>
        <v>0</v>
      </c>
      <c r="L154" s="122">
        <v>148</v>
      </c>
      <c r="M154" s="61">
        <v>153</v>
      </c>
      <c r="N154" s="85">
        <f t="shared" si="10"/>
        <v>0</v>
      </c>
      <c r="O154" s="61">
        <v>153</v>
      </c>
      <c r="P154" s="154">
        <v>0.23</v>
      </c>
      <c r="Q154" s="142">
        <v>17</v>
      </c>
      <c r="R154" s="142"/>
      <c r="S154" s="114">
        <v>0</v>
      </c>
      <c r="T154" s="61">
        <v>0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114">
        <v>0</v>
      </c>
      <c r="AB154" s="61">
        <v>0</v>
      </c>
      <c r="AC154" s="61">
        <v>0</v>
      </c>
      <c r="AD154" s="61">
        <v>0</v>
      </c>
      <c r="AE154" s="61">
        <v>69.7</v>
      </c>
      <c r="AF154" s="61">
        <v>49.9</v>
      </c>
      <c r="AG154" s="61">
        <v>514</v>
      </c>
      <c r="AH154" s="61">
        <v>4.2</v>
      </c>
      <c r="AI154" s="61">
        <v>27.7</v>
      </c>
      <c r="AJ154" s="114">
        <v>0</v>
      </c>
      <c r="AK154" s="61">
        <v>0</v>
      </c>
      <c r="AL154" s="116">
        <v>0</v>
      </c>
      <c r="AM154" s="61">
        <v>0</v>
      </c>
      <c r="AN154" s="117">
        <v>0</v>
      </c>
      <c r="AO154" s="118">
        <f t="shared" si="11"/>
        <v>76.599999999999994</v>
      </c>
    </row>
    <row r="155" spans="1:41" x14ac:dyDescent="0.2">
      <c r="A155" s="173" t="s">
        <v>475</v>
      </c>
      <c r="B155" s="45" t="s">
        <v>121</v>
      </c>
      <c r="C155" s="45" t="s">
        <v>15</v>
      </c>
      <c r="D155" s="45">
        <v>14</v>
      </c>
      <c r="E155" s="137"/>
      <c r="F155" s="47"/>
      <c r="G155" s="61">
        <v>154</v>
      </c>
      <c r="H155" s="85">
        <f t="shared" si="8"/>
        <v>0</v>
      </c>
      <c r="I155" s="61">
        <v>154</v>
      </c>
      <c r="J155" s="121">
        <v>202</v>
      </c>
      <c r="K155" s="85">
        <f t="shared" si="9"/>
        <v>0</v>
      </c>
      <c r="L155" s="122">
        <v>202</v>
      </c>
      <c r="M155" s="61">
        <v>204</v>
      </c>
      <c r="N155" s="85">
        <f t="shared" si="10"/>
        <v>0</v>
      </c>
      <c r="O155" s="61">
        <v>204</v>
      </c>
      <c r="P155" s="154">
        <v>0.27</v>
      </c>
      <c r="Q155" s="142">
        <v>17</v>
      </c>
      <c r="R155" s="142"/>
      <c r="S155" s="114">
        <v>0</v>
      </c>
      <c r="T155" s="61">
        <v>0</v>
      </c>
      <c r="U155" s="61">
        <v>0</v>
      </c>
      <c r="V155" s="61">
        <v>0</v>
      </c>
      <c r="W155" s="61">
        <v>0</v>
      </c>
      <c r="X155" s="61">
        <v>0</v>
      </c>
      <c r="Y155" s="61">
        <v>0</v>
      </c>
      <c r="Z155" s="61">
        <v>0</v>
      </c>
      <c r="AA155" s="114">
        <v>0</v>
      </c>
      <c r="AB155" s="61">
        <v>0</v>
      </c>
      <c r="AC155" s="61">
        <v>0</v>
      </c>
      <c r="AD155" s="61">
        <v>0</v>
      </c>
      <c r="AE155" s="61">
        <v>60.5</v>
      </c>
      <c r="AF155" s="61">
        <v>39.5</v>
      </c>
      <c r="AG155" s="61">
        <v>473</v>
      </c>
      <c r="AH155" s="61">
        <v>3.4</v>
      </c>
      <c r="AI155" s="61">
        <v>0</v>
      </c>
      <c r="AJ155" s="114">
        <v>148</v>
      </c>
      <c r="AK155" s="61">
        <v>0</v>
      </c>
      <c r="AL155" s="116">
        <v>0</v>
      </c>
      <c r="AM155" s="61">
        <v>0</v>
      </c>
      <c r="AN155" s="117">
        <v>0</v>
      </c>
      <c r="AO155" s="118">
        <f t="shared" si="11"/>
        <v>67.699999999999989</v>
      </c>
    </row>
    <row r="156" spans="1:41" x14ac:dyDescent="0.2">
      <c r="A156" s="173" t="s">
        <v>324</v>
      </c>
      <c r="B156" s="45" t="s">
        <v>121</v>
      </c>
      <c r="C156" s="45" t="s">
        <v>14</v>
      </c>
      <c r="D156" s="45">
        <v>14</v>
      </c>
      <c r="E156" s="137"/>
      <c r="F156" s="47"/>
      <c r="G156" s="61">
        <v>155</v>
      </c>
      <c r="H156" s="85">
        <f t="shared" si="8"/>
        <v>0</v>
      </c>
      <c r="I156" s="61">
        <v>155</v>
      </c>
      <c r="J156" s="121">
        <v>151</v>
      </c>
      <c r="K156" s="85">
        <f t="shared" si="9"/>
        <v>0</v>
      </c>
      <c r="L156" s="122">
        <v>151</v>
      </c>
      <c r="M156" s="61">
        <v>129</v>
      </c>
      <c r="N156" s="85">
        <f t="shared" si="10"/>
        <v>0</v>
      </c>
      <c r="O156" s="61">
        <v>129</v>
      </c>
      <c r="P156" s="154">
        <v>0.36</v>
      </c>
      <c r="Q156" s="142">
        <v>17</v>
      </c>
      <c r="R156" s="142"/>
      <c r="S156" s="114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114">
        <v>4.8</v>
      </c>
      <c r="AB156" s="61">
        <v>27.1</v>
      </c>
      <c r="AC156" s="61">
        <v>0.1</v>
      </c>
      <c r="AD156" s="61">
        <v>1.6</v>
      </c>
      <c r="AE156" s="61">
        <v>75.3</v>
      </c>
      <c r="AF156" s="61">
        <v>51.8</v>
      </c>
      <c r="AG156" s="61">
        <v>561</v>
      </c>
      <c r="AH156" s="61">
        <v>3.3</v>
      </c>
      <c r="AI156" s="61">
        <v>30.3</v>
      </c>
      <c r="AJ156" s="114">
        <v>0</v>
      </c>
      <c r="AK156" s="61">
        <v>0</v>
      </c>
      <c r="AL156" s="116">
        <v>0</v>
      </c>
      <c r="AM156" s="61">
        <v>0.8</v>
      </c>
      <c r="AN156" s="117">
        <v>0.8</v>
      </c>
      <c r="AO156" s="118">
        <f t="shared" si="11"/>
        <v>77.610000000000014</v>
      </c>
    </row>
    <row r="157" spans="1:41" x14ac:dyDescent="0.2">
      <c r="A157" s="173" t="s">
        <v>134</v>
      </c>
      <c r="B157" s="45" t="s">
        <v>127</v>
      </c>
      <c r="C157" s="45" t="s">
        <v>14</v>
      </c>
      <c r="D157" s="45">
        <v>14</v>
      </c>
      <c r="E157" s="137"/>
      <c r="F157" s="47"/>
      <c r="G157" s="61">
        <v>156</v>
      </c>
      <c r="H157" s="85">
        <f t="shared" si="8"/>
        <v>0</v>
      </c>
      <c r="I157" s="61">
        <v>156</v>
      </c>
      <c r="J157" s="121">
        <v>134</v>
      </c>
      <c r="K157" s="85">
        <f t="shared" si="9"/>
        <v>0</v>
      </c>
      <c r="L157" s="122">
        <v>134</v>
      </c>
      <c r="M157" s="61">
        <v>156</v>
      </c>
      <c r="N157" s="85">
        <f t="shared" si="10"/>
        <v>0</v>
      </c>
      <c r="O157" s="61">
        <v>156</v>
      </c>
      <c r="P157" s="154">
        <v>0.42</v>
      </c>
      <c r="Q157" s="142">
        <v>17</v>
      </c>
      <c r="R157" s="142"/>
      <c r="S157" s="114">
        <v>405</v>
      </c>
      <c r="T157" s="61">
        <v>252</v>
      </c>
      <c r="U157" s="61">
        <v>4843</v>
      </c>
      <c r="V157" s="61">
        <v>33.4</v>
      </c>
      <c r="W157" s="61">
        <v>18.3</v>
      </c>
      <c r="X157" s="61">
        <v>0</v>
      </c>
      <c r="Y157" s="61">
        <v>38.6</v>
      </c>
      <c r="Z157" s="61">
        <v>234</v>
      </c>
      <c r="AA157" s="114">
        <v>13.6</v>
      </c>
      <c r="AB157" s="61">
        <v>71.400000000000006</v>
      </c>
      <c r="AC157" s="61">
        <v>0.6</v>
      </c>
      <c r="AD157" s="61">
        <v>4.0999999999999996</v>
      </c>
      <c r="AE157" s="61">
        <v>0</v>
      </c>
      <c r="AF157" s="61">
        <v>0</v>
      </c>
      <c r="AG157" s="61">
        <v>0</v>
      </c>
      <c r="AH157" s="61">
        <v>0</v>
      </c>
      <c r="AI157" s="61">
        <v>0</v>
      </c>
      <c r="AJ157" s="114">
        <v>0</v>
      </c>
      <c r="AK157" s="61">
        <v>0</v>
      </c>
      <c r="AL157" s="116">
        <v>1.2</v>
      </c>
      <c r="AM157" s="61">
        <v>11.6</v>
      </c>
      <c r="AN157" s="117">
        <v>3.5</v>
      </c>
      <c r="AO157" s="118">
        <f t="shared" si="11"/>
        <v>315.15999999999997</v>
      </c>
    </row>
    <row r="158" spans="1:41" x14ac:dyDescent="0.2">
      <c r="A158" s="173" t="s">
        <v>309</v>
      </c>
      <c r="B158" s="45" t="s">
        <v>121</v>
      </c>
      <c r="C158" s="45" t="s">
        <v>17</v>
      </c>
      <c r="D158" s="45">
        <v>9</v>
      </c>
      <c r="E158" s="137"/>
      <c r="F158" s="47"/>
      <c r="G158" s="61">
        <v>157</v>
      </c>
      <c r="H158" s="85">
        <f t="shared" si="8"/>
        <v>0</v>
      </c>
      <c r="I158" s="61">
        <v>157</v>
      </c>
      <c r="J158" s="121">
        <v>147</v>
      </c>
      <c r="K158" s="85">
        <f t="shared" si="9"/>
        <v>0</v>
      </c>
      <c r="L158" s="122">
        <v>147</v>
      </c>
      <c r="M158" s="61">
        <v>145</v>
      </c>
      <c r="N158" s="85">
        <f t="shared" si="10"/>
        <v>0</v>
      </c>
      <c r="O158" s="61">
        <v>145</v>
      </c>
      <c r="P158" s="154">
        <v>0.33</v>
      </c>
      <c r="Q158" s="142">
        <v>17</v>
      </c>
      <c r="R158" s="142"/>
      <c r="S158" s="114">
        <v>0</v>
      </c>
      <c r="T158" s="61">
        <v>0</v>
      </c>
      <c r="U158" s="61">
        <v>0</v>
      </c>
      <c r="V158" s="61">
        <v>0</v>
      </c>
      <c r="W158" s="61">
        <v>0</v>
      </c>
      <c r="X158" s="61">
        <v>0</v>
      </c>
      <c r="Y158" s="61">
        <v>0</v>
      </c>
      <c r="Z158" s="61">
        <v>0</v>
      </c>
      <c r="AA158" s="114">
        <v>0</v>
      </c>
      <c r="AB158" s="61">
        <v>0</v>
      </c>
      <c r="AC158" s="61">
        <v>0</v>
      </c>
      <c r="AD158" s="61">
        <v>0</v>
      </c>
      <c r="AE158" s="61">
        <v>96.7</v>
      </c>
      <c r="AF158" s="61">
        <v>54.7</v>
      </c>
      <c r="AG158" s="61">
        <v>797</v>
      </c>
      <c r="AH158" s="61">
        <v>4.9000000000000004</v>
      </c>
      <c r="AI158" s="61">
        <v>36.5</v>
      </c>
      <c r="AJ158" s="114">
        <v>0</v>
      </c>
      <c r="AK158" s="61">
        <v>0</v>
      </c>
      <c r="AL158" s="116">
        <v>1</v>
      </c>
      <c r="AM158" s="61">
        <v>1</v>
      </c>
      <c r="AN158" s="117">
        <v>1</v>
      </c>
      <c r="AO158" s="118">
        <f t="shared" si="11"/>
        <v>109.10000000000001</v>
      </c>
    </row>
    <row r="159" spans="1:41" x14ac:dyDescent="0.2">
      <c r="A159" s="173" t="s">
        <v>377</v>
      </c>
      <c r="B159" s="45" t="s">
        <v>121</v>
      </c>
      <c r="C159" s="45" t="s">
        <v>191</v>
      </c>
      <c r="D159" s="45">
        <v>13</v>
      </c>
      <c r="E159" s="137"/>
      <c r="F159" s="47"/>
      <c r="G159" s="61">
        <v>158</v>
      </c>
      <c r="H159" s="85">
        <f t="shared" si="8"/>
        <v>0</v>
      </c>
      <c r="I159" s="61">
        <v>158</v>
      </c>
      <c r="J159" s="121">
        <v>152</v>
      </c>
      <c r="K159" s="85">
        <f t="shared" si="9"/>
        <v>0</v>
      </c>
      <c r="L159" s="122">
        <v>152</v>
      </c>
      <c r="M159" s="61">
        <v>130</v>
      </c>
      <c r="N159" s="85">
        <f t="shared" si="10"/>
        <v>0</v>
      </c>
      <c r="O159" s="61">
        <v>130</v>
      </c>
      <c r="P159" s="154">
        <v>0.28999999999999998</v>
      </c>
      <c r="Q159" s="142">
        <v>17</v>
      </c>
      <c r="R159" s="142"/>
      <c r="S159" s="114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114">
        <v>12.8</v>
      </c>
      <c r="AB159" s="61">
        <v>73.5</v>
      </c>
      <c r="AC159" s="61">
        <v>0.8</v>
      </c>
      <c r="AD159" s="61">
        <v>4.5</v>
      </c>
      <c r="AE159" s="61">
        <v>66.5</v>
      </c>
      <c r="AF159" s="61">
        <v>48</v>
      </c>
      <c r="AG159" s="61">
        <v>505</v>
      </c>
      <c r="AH159" s="61">
        <v>3</v>
      </c>
      <c r="AI159" s="61">
        <v>29.3</v>
      </c>
      <c r="AJ159" s="114">
        <v>493</v>
      </c>
      <c r="AK159" s="61">
        <v>1.1000000000000001</v>
      </c>
      <c r="AL159" s="116">
        <v>0</v>
      </c>
      <c r="AM159" s="61">
        <v>0.7</v>
      </c>
      <c r="AN159" s="117">
        <v>0.7</v>
      </c>
      <c r="AO159" s="118">
        <f t="shared" si="11"/>
        <v>85.85</v>
      </c>
    </row>
    <row r="160" spans="1:41" x14ac:dyDescent="0.2">
      <c r="A160" s="173" t="s">
        <v>476</v>
      </c>
      <c r="B160" s="45" t="s">
        <v>121</v>
      </c>
      <c r="C160" s="45" t="s">
        <v>188</v>
      </c>
      <c r="D160" s="45">
        <v>7</v>
      </c>
      <c r="E160" s="137"/>
      <c r="F160" s="47"/>
      <c r="G160" s="61">
        <v>159</v>
      </c>
      <c r="H160" s="85">
        <f t="shared" si="8"/>
        <v>0</v>
      </c>
      <c r="I160" s="61">
        <v>159</v>
      </c>
      <c r="J160" s="121">
        <v>201</v>
      </c>
      <c r="K160" s="85">
        <f t="shared" si="9"/>
        <v>0</v>
      </c>
      <c r="L160" s="122">
        <v>201</v>
      </c>
      <c r="M160" s="61">
        <v>187</v>
      </c>
      <c r="N160" s="85">
        <f t="shared" si="10"/>
        <v>0</v>
      </c>
      <c r="O160" s="61">
        <v>187</v>
      </c>
      <c r="P160" s="154">
        <v>0.37</v>
      </c>
      <c r="Q160" s="142">
        <v>17</v>
      </c>
      <c r="R160" s="142"/>
      <c r="S160" s="114">
        <v>0</v>
      </c>
      <c r="T160" s="61">
        <v>0</v>
      </c>
      <c r="U160" s="61">
        <v>0</v>
      </c>
      <c r="V160" s="61">
        <v>0</v>
      </c>
      <c r="W160" s="61">
        <v>0</v>
      </c>
      <c r="X160" s="61">
        <v>0</v>
      </c>
      <c r="Y160" s="61">
        <v>0</v>
      </c>
      <c r="Z160" s="61">
        <v>0</v>
      </c>
      <c r="AA160" s="114">
        <v>22.2</v>
      </c>
      <c r="AB160" s="61">
        <v>125</v>
      </c>
      <c r="AC160" s="61">
        <v>1.3</v>
      </c>
      <c r="AD160" s="61">
        <v>5.7</v>
      </c>
      <c r="AE160" s="61">
        <v>90.4</v>
      </c>
      <c r="AF160" s="61">
        <v>66.2</v>
      </c>
      <c r="AG160" s="61">
        <v>718</v>
      </c>
      <c r="AH160" s="61">
        <v>4.8</v>
      </c>
      <c r="AI160" s="61">
        <v>36.9</v>
      </c>
      <c r="AJ160" s="114">
        <v>1162</v>
      </c>
      <c r="AK160" s="61">
        <v>0</v>
      </c>
      <c r="AL160" s="116">
        <v>0</v>
      </c>
      <c r="AM160" s="61">
        <v>0</v>
      </c>
      <c r="AN160" s="117">
        <v>0</v>
      </c>
      <c r="AO160" s="118">
        <f t="shared" si="11"/>
        <v>120.89999999999999</v>
      </c>
    </row>
    <row r="161" spans="1:41" x14ac:dyDescent="0.2">
      <c r="A161" s="173" t="s">
        <v>477</v>
      </c>
      <c r="B161" s="45" t="s">
        <v>121</v>
      </c>
      <c r="C161" s="45" t="s">
        <v>16</v>
      </c>
      <c r="D161" s="45">
        <v>8</v>
      </c>
      <c r="E161" s="137"/>
      <c r="F161" s="47"/>
      <c r="G161" s="61">
        <v>160</v>
      </c>
      <c r="H161" s="85">
        <f t="shared" si="8"/>
        <v>0</v>
      </c>
      <c r="I161" s="61">
        <v>160</v>
      </c>
      <c r="J161" s="121">
        <v>121</v>
      </c>
      <c r="K161" s="85">
        <f t="shared" si="9"/>
        <v>0</v>
      </c>
      <c r="L161" s="122">
        <v>121</v>
      </c>
      <c r="M161" s="61">
        <v>125</v>
      </c>
      <c r="N161" s="85">
        <f t="shared" si="10"/>
        <v>0</v>
      </c>
      <c r="O161" s="61">
        <v>125</v>
      </c>
      <c r="P161" s="154">
        <v>0.42</v>
      </c>
      <c r="Q161" s="142">
        <v>17</v>
      </c>
      <c r="R161" s="142"/>
      <c r="S161" s="114">
        <v>0</v>
      </c>
      <c r="T161" s="61">
        <v>0</v>
      </c>
      <c r="U161" s="61">
        <v>0</v>
      </c>
      <c r="V161" s="61">
        <v>0</v>
      </c>
      <c r="W161" s="61">
        <v>0</v>
      </c>
      <c r="X161" s="61">
        <v>0</v>
      </c>
      <c r="Y161" s="61">
        <v>0</v>
      </c>
      <c r="Z161" s="61">
        <v>0</v>
      </c>
      <c r="AA161" s="114">
        <v>0</v>
      </c>
      <c r="AB161" s="61">
        <v>0</v>
      </c>
      <c r="AC161" s="61">
        <v>0</v>
      </c>
      <c r="AD161" s="61">
        <v>0</v>
      </c>
      <c r="AE161" s="61">
        <v>92.1</v>
      </c>
      <c r="AF161" s="61">
        <v>59.4</v>
      </c>
      <c r="AG161" s="61">
        <v>781</v>
      </c>
      <c r="AH161" s="61">
        <v>6.1</v>
      </c>
      <c r="AI161" s="61">
        <v>0</v>
      </c>
      <c r="AJ161" s="114">
        <v>0</v>
      </c>
      <c r="AK161" s="61">
        <v>0</v>
      </c>
      <c r="AL161" s="116">
        <v>0</v>
      </c>
      <c r="AM161" s="61">
        <v>0</v>
      </c>
      <c r="AN161" s="117">
        <v>0</v>
      </c>
      <c r="AO161" s="118">
        <f t="shared" si="11"/>
        <v>114.69999999999999</v>
      </c>
    </row>
    <row r="162" spans="1:41" x14ac:dyDescent="0.2">
      <c r="A162" s="173" t="s">
        <v>321</v>
      </c>
      <c r="B162" s="45" t="s">
        <v>121</v>
      </c>
      <c r="C162" s="45" t="s">
        <v>183</v>
      </c>
      <c r="D162" s="45">
        <v>6</v>
      </c>
      <c r="E162" s="137"/>
      <c r="F162" s="47"/>
      <c r="G162" s="61">
        <v>161</v>
      </c>
      <c r="H162" s="85">
        <f t="shared" si="8"/>
        <v>0</v>
      </c>
      <c r="I162" s="61">
        <v>161</v>
      </c>
      <c r="J162" s="121">
        <v>142</v>
      </c>
      <c r="K162" s="85">
        <f t="shared" si="9"/>
        <v>0</v>
      </c>
      <c r="L162" s="122">
        <v>142</v>
      </c>
      <c r="M162" s="61">
        <v>140</v>
      </c>
      <c r="N162" s="85">
        <f t="shared" si="10"/>
        <v>0</v>
      </c>
      <c r="O162" s="61">
        <v>140</v>
      </c>
      <c r="P162" s="154">
        <v>0.27</v>
      </c>
      <c r="Q162" s="142">
        <v>17</v>
      </c>
      <c r="R162" s="142"/>
      <c r="S162" s="114">
        <v>0</v>
      </c>
      <c r="T162" s="61">
        <v>0</v>
      </c>
      <c r="U162" s="61">
        <v>0</v>
      </c>
      <c r="V162" s="61">
        <v>0</v>
      </c>
      <c r="W162" s="61">
        <v>0</v>
      </c>
      <c r="X162" s="61">
        <v>0</v>
      </c>
      <c r="Y162" s="61">
        <v>0</v>
      </c>
      <c r="Z162" s="61">
        <v>0</v>
      </c>
      <c r="AA162" s="114">
        <v>0</v>
      </c>
      <c r="AB162" s="61">
        <v>0</v>
      </c>
      <c r="AC162" s="61">
        <v>0</v>
      </c>
      <c r="AD162" s="61">
        <v>0</v>
      </c>
      <c r="AE162" s="61">
        <v>88</v>
      </c>
      <c r="AF162" s="61">
        <v>49.4</v>
      </c>
      <c r="AG162" s="61">
        <v>708</v>
      </c>
      <c r="AH162" s="61">
        <v>5.3</v>
      </c>
      <c r="AI162" s="61">
        <v>30.6</v>
      </c>
      <c r="AJ162" s="114">
        <v>0</v>
      </c>
      <c r="AK162" s="61">
        <v>0</v>
      </c>
      <c r="AL162" s="116">
        <v>0.9</v>
      </c>
      <c r="AM162" s="61">
        <v>0.9</v>
      </c>
      <c r="AN162" s="117">
        <v>0.9</v>
      </c>
      <c r="AO162" s="118">
        <f t="shared" si="11"/>
        <v>102.6</v>
      </c>
    </row>
    <row r="163" spans="1:41" x14ac:dyDescent="0.2">
      <c r="A163" s="173" t="s">
        <v>213</v>
      </c>
      <c r="B163" s="45" t="s">
        <v>129</v>
      </c>
      <c r="C163" s="45" t="s">
        <v>15</v>
      </c>
      <c r="D163" s="45">
        <v>14</v>
      </c>
      <c r="E163" s="137" t="s">
        <v>444</v>
      </c>
      <c r="F163" s="47"/>
      <c r="G163" s="61">
        <v>162</v>
      </c>
      <c r="H163" s="85">
        <f t="shared" si="8"/>
        <v>0</v>
      </c>
      <c r="I163" s="61">
        <v>162</v>
      </c>
      <c r="J163" s="121">
        <v>145</v>
      </c>
      <c r="K163" s="85">
        <f t="shared" si="9"/>
        <v>0</v>
      </c>
      <c r="L163" s="122">
        <v>145</v>
      </c>
      <c r="M163" s="61">
        <v>154</v>
      </c>
      <c r="N163" s="85">
        <f t="shared" si="10"/>
        <v>0</v>
      </c>
      <c r="O163" s="61">
        <v>154</v>
      </c>
      <c r="P163" s="154">
        <v>0.26</v>
      </c>
      <c r="Q163" s="142">
        <v>17</v>
      </c>
      <c r="R163" s="142"/>
      <c r="S163" s="114">
        <v>0</v>
      </c>
      <c r="T163" s="61">
        <v>0</v>
      </c>
      <c r="U163" s="61">
        <v>0</v>
      </c>
      <c r="V163" s="61">
        <v>0</v>
      </c>
      <c r="W163" s="61">
        <v>0</v>
      </c>
      <c r="X163" s="61">
        <v>0</v>
      </c>
      <c r="Y163" s="61">
        <v>0</v>
      </c>
      <c r="Z163" s="61">
        <v>0</v>
      </c>
      <c r="AA163" s="114">
        <v>0</v>
      </c>
      <c r="AB163" s="61">
        <v>0</v>
      </c>
      <c r="AC163" s="61">
        <v>0</v>
      </c>
      <c r="AD163" s="61">
        <v>0</v>
      </c>
      <c r="AE163" s="61">
        <v>74</v>
      </c>
      <c r="AF163" s="61">
        <v>55.4</v>
      </c>
      <c r="AG163" s="61">
        <v>569</v>
      </c>
      <c r="AH163" s="61">
        <v>4.9000000000000004</v>
      </c>
      <c r="AI163" s="61">
        <v>31.8</v>
      </c>
      <c r="AJ163" s="114">
        <v>0</v>
      </c>
      <c r="AK163" s="61">
        <v>0</v>
      </c>
      <c r="AL163" s="116">
        <v>0</v>
      </c>
      <c r="AM163" s="61">
        <v>0</v>
      </c>
      <c r="AN163" s="117">
        <v>0</v>
      </c>
      <c r="AO163" s="118">
        <f t="shared" si="11"/>
        <v>86.3</v>
      </c>
    </row>
    <row r="164" spans="1:41" x14ac:dyDescent="0.2">
      <c r="A164" s="173" t="s">
        <v>425</v>
      </c>
      <c r="B164" s="45" t="s">
        <v>118</v>
      </c>
      <c r="C164" s="45" t="s">
        <v>187</v>
      </c>
      <c r="D164" s="45">
        <v>10</v>
      </c>
      <c r="E164" s="137"/>
      <c r="F164" s="47"/>
      <c r="G164" s="61">
        <v>163</v>
      </c>
      <c r="H164" s="85">
        <f t="shared" si="8"/>
        <v>0</v>
      </c>
      <c r="I164" s="61">
        <v>163</v>
      </c>
      <c r="J164" s="121">
        <v>207</v>
      </c>
      <c r="K164" s="85">
        <f t="shared" si="9"/>
        <v>0</v>
      </c>
      <c r="L164" s="122">
        <v>207</v>
      </c>
      <c r="M164" s="61">
        <v>188</v>
      </c>
      <c r="N164" s="85">
        <f t="shared" si="10"/>
        <v>0</v>
      </c>
      <c r="O164" s="61">
        <v>188</v>
      </c>
      <c r="P164" s="154">
        <v>0.06</v>
      </c>
      <c r="Q164" s="142">
        <v>17</v>
      </c>
      <c r="R164" s="142"/>
      <c r="S164" s="114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114">
        <v>74.099999999999994</v>
      </c>
      <c r="AB164" s="61">
        <v>312</v>
      </c>
      <c r="AC164" s="61">
        <v>2.1</v>
      </c>
      <c r="AD164" s="61">
        <v>10</v>
      </c>
      <c r="AE164" s="61">
        <v>27.3</v>
      </c>
      <c r="AF164" s="61">
        <v>21.8</v>
      </c>
      <c r="AG164" s="61">
        <v>162</v>
      </c>
      <c r="AH164" s="61">
        <v>0.7</v>
      </c>
      <c r="AI164" s="61">
        <v>8.1</v>
      </c>
      <c r="AJ164" s="114">
        <v>0</v>
      </c>
      <c r="AK164" s="61">
        <v>0</v>
      </c>
      <c r="AL164" s="116">
        <v>0</v>
      </c>
      <c r="AM164" s="61">
        <v>0</v>
      </c>
      <c r="AN164" s="117">
        <v>0</v>
      </c>
      <c r="AO164" s="118">
        <f t="shared" si="11"/>
        <v>64.2</v>
      </c>
    </row>
    <row r="165" spans="1:41" x14ac:dyDescent="0.2">
      <c r="A165" s="173" t="s">
        <v>349</v>
      </c>
      <c r="B165" s="45" t="s">
        <v>118</v>
      </c>
      <c r="C165" s="45" t="s">
        <v>196</v>
      </c>
      <c r="D165" s="45">
        <v>11</v>
      </c>
      <c r="E165" s="137"/>
      <c r="F165" s="47"/>
      <c r="G165" s="61">
        <v>165</v>
      </c>
      <c r="H165" s="85">
        <f t="shared" si="8"/>
        <v>0</v>
      </c>
      <c r="I165" s="61">
        <v>165</v>
      </c>
      <c r="J165" s="121">
        <v>174</v>
      </c>
      <c r="K165" s="85">
        <f t="shared" si="9"/>
        <v>0</v>
      </c>
      <c r="L165" s="122">
        <v>174</v>
      </c>
      <c r="M165" s="61">
        <v>180</v>
      </c>
      <c r="N165" s="85">
        <f t="shared" si="10"/>
        <v>0</v>
      </c>
      <c r="O165" s="61">
        <v>180</v>
      </c>
      <c r="P165" s="154">
        <v>0.12</v>
      </c>
      <c r="Q165" s="142">
        <v>17</v>
      </c>
      <c r="R165" s="142"/>
      <c r="S165" s="114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114">
        <v>76.5</v>
      </c>
      <c r="AB165" s="61">
        <v>319</v>
      </c>
      <c r="AC165" s="61">
        <v>2.2000000000000002</v>
      </c>
      <c r="AD165" s="61">
        <v>16.7</v>
      </c>
      <c r="AE165" s="61">
        <v>8.5</v>
      </c>
      <c r="AF165" s="61">
        <v>7.8</v>
      </c>
      <c r="AG165" s="61">
        <v>51.6</v>
      </c>
      <c r="AH165" s="61">
        <v>0</v>
      </c>
      <c r="AI165" s="61">
        <v>2</v>
      </c>
      <c r="AJ165" s="114">
        <v>0</v>
      </c>
      <c r="AK165" s="61">
        <v>0</v>
      </c>
      <c r="AL165" s="116">
        <v>0</v>
      </c>
      <c r="AM165" s="61">
        <v>0.7</v>
      </c>
      <c r="AN165" s="117">
        <v>0</v>
      </c>
      <c r="AO165" s="118">
        <f t="shared" si="11"/>
        <v>50.260000000000005</v>
      </c>
    </row>
    <row r="166" spans="1:41" x14ac:dyDescent="0.2">
      <c r="A166" s="173" t="s">
        <v>299</v>
      </c>
      <c r="B166" s="45" t="s">
        <v>127</v>
      </c>
      <c r="C166" s="45" t="s">
        <v>186</v>
      </c>
      <c r="D166" s="45">
        <v>6</v>
      </c>
      <c r="E166" s="137"/>
      <c r="F166" s="47"/>
      <c r="G166" s="61">
        <v>166</v>
      </c>
      <c r="H166" s="85">
        <f t="shared" si="8"/>
        <v>0</v>
      </c>
      <c r="I166" s="61">
        <v>166</v>
      </c>
      <c r="J166" s="121">
        <v>150</v>
      </c>
      <c r="K166" s="85">
        <f t="shared" si="9"/>
        <v>0</v>
      </c>
      <c r="L166" s="122">
        <v>150</v>
      </c>
      <c r="M166" s="61">
        <v>165</v>
      </c>
      <c r="N166" s="85">
        <f t="shared" si="10"/>
        <v>0</v>
      </c>
      <c r="O166" s="61">
        <v>165</v>
      </c>
      <c r="P166" s="154">
        <v>0.22</v>
      </c>
      <c r="Q166" s="142">
        <v>17</v>
      </c>
      <c r="R166" s="142"/>
      <c r="S166" s="114">
        <v>300</v>
      </c>
      <c r="T166" s="61">
        <v>165</v>
      </c>
      <c r="U166" s="61">
        <v>3574</v>
      </c>
      <c r="V166" s="61">
        <v>23.6</v>
      </c>
      <c r="W166" s="61">
        <v>11.1</v>
      </c>
      <c r="X166" s="61">
        <v>0</v>
      </c>
      <c r="Y166" s="61">
        <v>27.4</v>
      </c>
      <c r="Z166" s="61">
        <v>171</v>
      </c>
      <c r="AA166" s="114">
        <v>54.4</v>
      </c>
      <c r="AB166" s="61">
        <v>247</v>
      </c>
      <c r="AC166" s="61">
        <v>2.4</v>
      </c>
      <c r="AD166" s="61">
        <v>24.9</v>
      </c>
      <c r="AE166" s="61">
        <v>0</v>
      </c>
      <c r="AF166" s="61">
        <v>0</v>
      </c>
      <c r="AG166" s="61">
        <v>0</v>
      </c>
      <c r="AH166" s="61">
        <v>0</v>
      </c>
      <c r="AI166" s="61">
        <v>0</v>
      </c>
      <c r="AJ166" s="114">
        <v>0</v>
      </c>
      <c r="AK166" s="61">
        <v>0</v>
      </c>
      <c r="AL166" s="116">
        <v>2</v>
      </c>
      <c r="AM166" s="61">
        <v>8.1999999999999993</v>
      </c>
      <c r="AN166" s="117">
        <v>3.1</v>
      </c>
      <c r="AO166" s="118">
        <f t="shared" si="11"/>
        <v>263.16000000000003</v>
      </c>
    </row>
    <row r="167" spans="1:41" x14ac:dyDescent="0.2">
      <c r="A167" s="173" t="s">
        <v>478</v>
      </c>
      <c r="B167" s="45" t="s">
        <v>121</v>
      </c>
      <c r="C167" s="45" t="s">
        <v>184</v>
      </c>
      <c r="D167" s="45">
        <v>9</v>
      </c>
      <c r="E167" s="137"/>
      <c r="F167" s="47"/>
      <c r="G167" s="61">
        <v>168</v>
      </c>
      <c r="H167" s="85">
        <f t="shared" si="8"/>
        <v>0</v>
      </c>
      <c r="I167" s="61">
        <v>168</v>
      </c>
      <c r="J167" s="121">
        <v>185</v>
      </c>
      <c r="K167" s="85">
        <f t="shared" si="9"/>
        <v>0</v>
      </c>
      <c r="L167" s="122">
        <v>185</v>
      </c>
      <c r="M167" s="61">
        <v>178</v>
      </c>
      <c r="N167" s="85">
        <f t="shared" si="10"/>
        <v>0</v>
      </c>
      <c r="O167" s="61">
        <v>178</v>
      </c>
      <c r="P167" s="154">
        <v>0.23</v>
      </c>
      <c r="Q167" s="142">
        <v>17</v>
      </c>
      <c r="R167" s="142"/>
      <c r="S167" s="114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114">
        <v>0</v>
      </c>
      <c r="AB167" s="61">
        <v>0</v>
      </c>
      <c r="AC167" s="61">
        <v>0</v>
      </c>
      <c r="AD167" s="61">
        <v>0</v>
      </c>
      <c r="AE167" s="61">
        <v>94.5</v>
      </c>
      <c r="AF167" s="61">
        <v>58.4</v>
      </c>
      <c r="AG167" s="61">
        <v>732</v>
      </c>
      <c r="AH167" s="61">
        <v>4.8</v>
      </c>
      <c r="AI167" s="61">
        <v>0</v>
      </c>
      <c r="AJ167" s="114">
        <v>88.1</v>
      </c>
      <c r="AK167" s="61">
        <v>0</v>
      </c>
      <c r="AL167" s="116">
        <v>0</v>
      </c>
      <c r="AM167" s="61">
        <v>0</v>
      </c>
      <c r="AN167" s="117">
        <v>0</v>
      </c>
      <c r="AO167" s="118">
        <f t="shared" si="11"/>
        <v>102</v>
      </c>
    </row>
    <row r="168" spans="1:41" x14ac:dyDescent="0.2">
      <c r="A168" s="173" t="s">
        <v>282</v>
      </c>
      <c r="B168" s="45" t="s">
        <v>121</v>
      </c>
      <c r="C168" s="45" t="s">
        <v>19</v>
      </c>
      <c r="D168" s="45">
        <v>11</v>
      </c>
      <c r="E168" s="137"/>
      <c r="F168" s="47"/>
      <c r="G168" s="61">
        <v>171</v>
      </c>
      <c r="H168" s="85">
        <f t="shared" si="8"/>
        <v>0</v>
      </c>
      <c r="I168" s="61">
        <v>171</v>
      </c>
      <c r="J168" s="121">
        <v>155</v>
      </c>
      <c r="K168" s="85">
        <f t="shared" si="9"/>
        <v>0</v>
      </c>
      <c r="L168" s="122">
        <v>155</v>
      </c>
      <c r="M168" s="61">
        <v>151</v>
      </c>
      <c r="N168" s="85">
        <f t="shared" si="10"/>
        <v>0</v>
      </c>
      <c r="O168" s="61">
        <v>151</v>
      </c>
      <c r="P168" s="154">
        <v>0.48</v>
      </c>
      <c r="Q168" s="142">
        <v>17</v>
      </c>
      <c r="R168" s="142"/>
      <c r="S168" s="114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114">
        <v>0</v>
      </c>
      <c r="AB168" s="61">
        <v>0</v>
      </c>
      <c r="AC168" s="61">
        <v>0</v>
      </c>
      <c r="AD168" s="61">
        <v>0</v>
      </c>
      <c r="AE168" s="61">
        <v>74.3</v>
      </c>
      <c r="AF168" s="61">
        <v>50.3</v>
      </c>
      <c r="AG168" s="61">
        <v>629</v>
      </c>
      <c r="AH168" s="61">
        <v>5.2</v>
      </c>
      <c r="AI168" s="61">
        <v>28.2</v>
      </c>
      <c r="AJ168" s="114">
        <v>0</v>
      </c>
      <c r="AK168" s="61">
        <v>0</v>
      </c>
      <c r="AL168" s="116">
        <v>0</v>
      </c>
      <c r="AM168" s="61">
        <v>0</v>
      </c>
      <c r="AN168" s="117">
        <v>0</v>
      </c>
      <c r="AO168" s="118">
        <f t="shared" si="11"/>
        <v>94.1</v>
      </c>
    </row>
    <row r="169" spans="1:41" x14ac:dyDescent="0.2">
      <c r="A169" s="173" t="s">
        <v>237</v>
      </c>
      <c r="B169" s="45" t="s">
        <v>127</v>
      </c>
      <c r="C169" s="45" t="s">
        <v>13</v>
      </c>
      <c r="D169" s="45">
        <v>10</v>
      </c>
      <c r="E169" s="137"/>
      <c r="F169" s="47"/>
      <c r="G169" s="61">
        <v>172</v>
      </c>
      <c r="H169" s="85">
        <f t="shared" si="8"/>
        <v>0</v>
      </c>
      <c r="I169" s="61">
        <v>172</v>
      </c>
      <c r="J169" s="121">
        <v>157</v>
      </c>
      <c r="K169" s="85">
        <f t="shared" si="9"/>
        <v>0</v>
      </c>
      <c r="L169" s="122">
        <v>157</v>
      </c>
      <c r="M169" s="61">
        <v>174</v>
      </c>
      <c r="N169" s="85">
        <f t="shared" si="10"/>
        <v>0</v>
      </c>
      <c r="O169" s="61">
        <v>174</v>
      </c>
      <c r="P169" s="154">
        <v>0.39</v>
      </c>
      <c r="Q169" s="142">
        <v>17</v>
      </c>
      <c r="R169" s="142"/>
      <c r="S169" s="114">
        <v>424</v>
      </c>
      <c r="T169" s="61">
        <v>200</v>
      </c>
      <c r="U169" s="61">
        <v>4606</v>
      </c>
      <c r="V169" s="61">
        <v>29.6</v>
      </c>
      <c r="W169" s="61">
        <v>14.7</v>
      </c>
      <c r="X169" s="61">
        <v>0</v>
      </c>
      <c r="Y169" s="61">
        <v>26.2</v>
      </c>
      <c r="Z169" s="61">
        <v>215</v>
      </c>
      <c r="AA169" s="114">
        <v>52.7</v>
      </c>
      <c r="AB169" s="61">
        <v>211</v>
      </c>
      <c r="AC169" s="61">
        <v>1</v>
      </c>
      <c r="AD169" s="61">
        <v>16.8</v>
      </c>
      <c r="AE169" s="61">
        <v>0</v>
      </c>
      <c r="AF169" s="61">
        <v>0</v>
      </c>
      <c r="AG169" s="61">
        <v>0</v>
      </c>
      <c r="AH169" s="61">
        <v>0</v>
      </c>
      <c r="AI169" s="61">
        <v>0</v>
      </c>
      <c r="AJ169" s="114">
        <v>0</v>
      </c>
      <c r="AK169" s="61">
        <v>0</v>
      </c>
      <c r="AL169" s="116">
        <v>1.1000000000000001</v>
      </c>
      <c r="AM169" s="61">
        <v>10.1</v>
      </c>
      <c r="AN169" s="117">
        <v>4.5</v>
      </c>
      <c r="AO169" s="118">
        <f t="shared" si="11"/>
        <v>308.24</v>
      </c>
    </row>
    <row r="170" spans="1:41" x14ac:dyDescent="0.2">
      <c r="A170" s="173" t="s">
        <v>379</v>
      </c>
      <c r="B170" s="45" t="s">
        <v>118</v>
      </c>
      <c r="C170" s="45" t="s">
        <v>197</v>
      </c>
      <c r="D170" s="45">
        <v>6</v>
      </c>
      <c r="E170" s="137"/>
      <c r="F170" s="47"/>
      <c r="G170" s="61">
        <v>174</v>
      </c>
      <c r="H170" s="85">
        <f t="shared" si="8"/>
        <v>0</v>
      </c>
      <c r="I170" s="61">
        <v>174</v>
      </c>
      <c r="J170" s="121">
        <v>165</v>
      </c>
      <c r="K170" s="85">
        <f t="shared" si="9"/>
        <v>0</v>
      </c>
      <c r="L170" s="122">
        <v>165</v>
      </c>
      <c r="M170" s="61">
        <v>169</v>
      </c>
      <c r="N170" s="85">
        <f t="shared" si="10"/>
        <v>0</v>
      </c>
      <c r="O170" s="61">
        <v>169</v>
      </c>
      <c r="P170" s="154">
        <v>0.26</v>
      </c>
      <c r="Q170" s="142">
        <v>17</v>
      </c>
      <c r="R170" s="142"/>
      <c r="S170" s="114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114">
        <v>134</v>
      </c>
      <c r="AB170" s="61">
        <v>519</v>
      </c>
      <c r="AC170" s="61">
        <v>2.9</v>
      </c>
      <c r="AD170" s="61">
        <v>6.9</v>
      </c>
      <c r="AE170" s="61">
        <v>20.399999999999999</v>
      </c>
      <c r="AF170" s="61">
        <v>15.1</v>
      </c>
      <c r="AG170" s="61">
        <v>97.3</v>
      </c>
      <c r="AH170" s="61">
        <v>0</v>
      </c>
      <c r="AI170" s="61">
        <v>0.7</v>
      </c>
      <c r="AJ170" s="114">
        <v>0</v>
      </c>
      <c r="AK170" s="61">
        <v>0</v>
      </c>
      <c r="AL170" s="116">
        <v>0</v>
      </c>
      <c r="AM170" s="61">
        <v>0</v>
      </c>
      <c r="AN170" s="117">
        <v>0</v>
      </c>
      <c r="AO170" s="118">
        <f t="shared" si="11"/>
        <v>79.03</v>
      </c>
    </row>
    <row r="171" spans="1:41" x14ac:dyDescent="0.2">
      <c r="A171" s="173" t="s">
        <v>479</v>
      </c>
      <c r="B171" s="45" t="s">
        <v>118</v>
      </c>
      <c r="C171" s="45" t="s">
        <v>185</v>
      </c>
      <c r="D171" s="45">
        <v>13</v>
      </c>
      <c r="E171" s="137"/>
      <c r="F171" s="47"/>
      <c r="G171" s="61">
        <v>175</v>
      </c>
      <c r="H171" s="85">
        <f t="shared" si="8"/>
        <v>0</v>
      </c>
      <c r="I171" s="61">
        <v>175</v>
      </c>
      <c r="J171" s="121">
        <v>178</v>
      </c>
      <c r="K171" s="85">
        <f t="shared" si="9"/>
        <v>0</v>
      </c>
      <c r="L171" s="122">
        <v>178</v>
      </c>
      <c r="M171" s="61">
        <v>177</v>
      </c>
      <c r="N171" s="85">
        <f t="shared" si="10"/>
        <v>0</v>
      </c>
      <c r="O171" s="61">
        <v>177</v>
      </c>
      <c r="P171" s="154">
        <v>0.11</v>
      </c>
      <c r="Q171" s="142">
        <v>17</v>
      </c>
      <c r="R171" s="142"/>
      <c r="S171" s="114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114">
        <v>90.1</v>
      </c>
      <c r="AB171" s="61">
        <v>360</v>
      </c>
      <c r="AC171" s="61">
        <v>2.8</v>
      </c>
      <c r="AD171" s="61">
        <v>22.4</v>
      </c>
      <c r="AE171" s="61">
        <v>13.6</v>
      </c>
      <c r="AF171" s="61">
        <v>9.3000000000000007</v>
      </c>
      <c r="AG171" s="61">
        <v>74.8</v>
      </c>
      <c r="AH171" s="61">
        <v>0</v>
      </c>
      <c r="AI171" s="61">
        <v>4.3</v>
      </c>
      <c r="AJ171" s="114">
        <v>0</v>
      </c>
      <c r="AK171" s="61">
        <v>0</v>
      </c>
      <c r="AL171" s="116">
        <v>0</v>
      </c>
      <c r="AM171" s="61">
        <v>0.6</v>
      </c>
      <c r="AN171" s="117">
        <v>0</v>
      </c>
      <c r="AO171" s="118">
        <f t="shared" si="11"/>
        <v>60.279999999999994</v>
      </c>
    </row>
    <row r="172" spans="1:41" x14ac:dyDescent="0.2">
      <c r="A172" s="173" t="s">
        <v>432</v>
      </c>
      <c r="B172" s="45" t="s">
        <v>129</v>
      </c>
      <c r="C172" s="45" t="s">
        <v>179</v>
      </c>
      <c r="D172" s="45">
        <v>14</v>
      </c>
      <c r="E172" s="137"/>
      <c r="F172" s="47"/>
      <c r="G172" s="61">
        <v>176</v>
      </c>
      <c r="H172" s="85">
        <f t="shared" si="8"/>
        <v>0</v>
      </c>
      <c r="I172" s="61">
        <v>176</v>
      </c>
      <c r="J172" s="121">
        <v>203</v>
      </c>
      <c r="K172" s="85">
        <f t="shared" si="9"/>
        <v>0</v>
      </c>
      <c r="L172" s="122">
        <v>203</v>
      </c>
      <c r="M172" s="61">
        <v>214</v>
      </c>
      <c r="N172" s="85">
        <f t="shared" si="10"/>
        <v>0</v>
      </c>
      <c r="O172" s="61">
        <v>214</v>
      </c>
      <c r="P172" s="154">
        <v>7.0000000000000007E-2</v>
      </c>
      <c r="Q172" s="142">
        <v>17</v>
      </c>
      <c r="R172" s="142"/>
      <c r="S172" s="114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114">
        <v>0</v>
      </c>
      <c r="AB172" s="61">
        <v>0</v>
      </c>
      <c r="AC172" s="61">
        <v>0</v>
      </c>
      <c r="AD172" s="61">
        <v>0</v>
      </c>
      <c r="AE172" s="61">
        <v>41.8</v>
      </c>
      <c r="AF172" s="61">
        <v>29.1</v>
      </c>
      <c r="AG172" s="61">
        <v>322</v>
      </c>
      <c r="AH172" s="61">
        <v>3.1</v>
      </c>
      <c r="AI172" s="61">
        <v>17.2</v>
      </c>
      <c r="AJ172" s="114">
        <v>0</v>
      </c>
      <c r="AK172" s="61">
        <v>0</v>
      </c>
      <c r="AL172" s="116">
        <v>0</v>
      </c>
      <c r="AM172" s="61">
        <v>0</v>
      </c>
      <c r="AN172" s="117">
        <v>0</v>
      </c>
      <c r="AO172" s="118">
        <f t="shared" si="11"/>
        <v>50.800000000000004</v>
      </c>
    </row>
    <row r="173" spans="1:41" x14ac:dyDescent="0.2">
      <c r="A173" s="173" t="s">
        <v>480</v>
      </c>
      <c r="B173" s="45" t="s">
        <v>121</v>
      </c>
      <c r="C173" s="45" t="s">
        <v>12</v>
      </c>
      <c r="D173" s="45">
        <v>10</v>
      </c>
      <c r="E173" s="137"/>
      <c r="F173" s="47"/>
      <c r="G173" s="61">
        <v>177</v>
      </c>
      <c r="H173" s="85">
        <f t="shared" si="8"/>
        <v>0</v>
      </c>
      <c r="I173" s="61">
        <v>177</v>
      </c>
      <c r="J173" s="121">
        <v>119</v>
      </c>
      <c r="K173" s="85">
        <f t="shared" si="9"/>
        <v>0</v>
      </c>
      <c r="L173" s="122">
        <v>119</v>
      </c>
      <c r="M173" s="61">
        <v>124</v>
      </c>
      <c r="N173" s="85">
        <f t="shared" si="10"/>
        <v>0</v>
      </c>
      <c r="O173" s="61">
        <v>124</v>
      </c>
      <c r="P173" s="154">
        <v>0.31</v>
      </c>
      <c r="Q173" s="142">
        <v>17</v>
      </c>
      <c r="R173" s="142"/>
      <c r="S173" s="114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114">
        <v>0</v>
      </c>
      <c r="AB173" s="61">
        <v>0</v>
      </c>
      <c r="AC173" s="61">
        <v>0</v>
      </c>
      <c r="AD173" s="61">
        <v>0</v>
      </c>
      <c r="AE173" s="61">
        <v>101</v>
      </c>
      <c r="AF173" s="61">
        <v>62.4</v>
      </c>
      <c r="AG173" s="61">
        <v>747</v>
      </c>
      <c r="AH173" s="61">
        <v>4.8</v>
      </c>
      <c r="AI173" s="61">
        <v>37.4</v>
      </c>
      <c r="AJ173" s="114">
        <v>0</v>
      </c>
      <c r="AK173" s="61">
        <v>0</v>
      </c>
      <c r="AL173" s="116">
        <v>1</v>
      </c>
      <c r="AM173" s="61">
        <v>1</v>
      </c>
      <c r="AN173" s="117">
        <v>1</v>
      </c>
      <c r="AO173" s="118">
        <f t="shared" si="11"/>
        <v>103.5</v>
      </c>
    </row>
    <row r="174" spans="1:41" x14ac:dyDescent="0.2">
      <c r="A174" s="173" t="s">
        <v>295</v>
      </c>
      <c r="B174" s="45" t="s">
        <v>129</v>
      </c>
      <c r="C174" s="45" t="s">
        <v>181</v>
      </c>
      <c r="D174" s="45">
        <v>11</v>
      </c>
      <c r="E174" s="137"/>
      <c r="F174" s="47"/>
      <c r="G174" s="61">
        <v>179</v>
      </c>
      <c r="H174" s="85">
        <f t="shared" si="8"/>
        <v>0</v>
      </c>
      <c r="I174" s="61">
        <v>179</v>
      </c>
      <c r="J174" s="121">
        <v>144</v>
      </c>
      <c r="K174" s="85">
        <f t="shared" si="9"/>
        <v>0</v>
      </c>
      <c r="L174" s="122">
        <v>144</v>
      </c>
      <c r="M174" s="61">
        <v>146</v>
      </c>
      <c r="N174" s="85">
        <f t="shared" si="10"/>
        <v>0</v>
      </c>
      <c r="O174" s="61">
        <v>146</v>
      </c>
      <c r="P174" s="154">
        <v>0.26</v>
      </c>
      <c r="Q174" s="142">
        <v>17</v>
      </c>
      <c r="R174" s="142"/>
      <c r="S174" s="114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114">
        <v>0</v>
      </c>
      <c r="AB174" s="61">
        <v>0</v>
      </c>
      <c r="AC174" s="61">
        <v>0</v>
      </c>
      <c r="AD174" s="61">
        <v>0</v>
      </c>
      <c r="AE174" s="61">
        <v>88.4</v>
      </c>
      <c r="AF174" s="61">
        <v>54.6</v>
      </c>
      <c r="AG174" s="61">
        <v>638</v>
      </c>
      <c r="AH174" s="61">
        <v>4.0999999999999996</v>
      </c>
      <c r="AI174" s="61">
        <v>36.5</v>
      </c>
      <c r="AJ174" s="114">
        <v>0</v>
      </c>
      <c r="AK174" s="61">
        <v>0</v>
      </c>
      <c r="AL174" s="116">
        <v>0</v>
      </c>
      <c r="AM174" s="61">
        <v>1.4</v>
      </c>
      <c r="AN174" s="117">
        <v>1.4</v>
      </c>
      <c r="AO174" s="118">
        <f t="shared" si="11"/>
        <v>85.6</v>
      </c>
    </row>
    <row r="175" spans="1:41" x14ac:dyDescent="0.2">
      <c r="A175" s="173" t="s">
        <v>323</v>
      </c>
      <c r="B175" s="45" t="s">
        <v>121</v>
      </c>
      <c r="C175" s="45" t="s">
        <v>12</v>
      </c>
      <c r="D175" s="45">
        <v>10</v>
      </c>
      <c r="E175" s="137"/>
      <c r="F175" s="47"/>
      <c r="G175" s="61">
        <v>180</v>
      </c>
      <c r="H175" s="85">
        <f t="shared" si="8"/>
        <v>0</v>
      </c>
      <c r="I175" s="61">
        <v>180</v>
      </c>
      <c r="J175" s="121">
        <v>164</v>
      </c>
      <c r="K175" s="85">
        <f t="shared" si="9"/>
        <v>0</v>
      </c>
      <c r="L175" s="122">
        <v>164</v>
      </c>
      <c r="M175" s="61">
        <v>159</v>
      </c>
      <c r="N175" s="85">
        <f t="shared" si="10"/>
        <v>0</v>
      </c>
      <c r="O175" s="61">
        <v>159</v>
      </c>
      <c r="P175" s="154">
        <v>0.1</v>
      </c>
      <c r="Q175" s="142">
        <v>17</v>
      </c>
      <c r="R175" s="142"/>
      <c r="S175" s="114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114">
        <v>0</v>
      </c>
      <c r="AB175" s="61">
        <v>0</v>
      </c>
      <c r="AC175" s="61">
        <v>0</v>
      </c>
      <c r="AD175" s="61">
        <v>0</v>
      </c>
      <c r="AE175" s="61">
        <v>75.099999999999994</v>
      </c>
      <c r="AF175" s="61">
        <v>41</v>
      </c>
      <c r="AG175" s="61">
        <v>595</v>
      </c>
      <c r="AH175" s="61">
        <v>3.8</v>
      </c>
      <c r="AI175" s="61">
        <v>27.6</v>
      </c>
      <c r="AJ175" s="114">
        <v>0</v>
      </c>
      <c r="AK175" s="61">
        <v>0</v>
      </c>
      <c r="AL175" s="116">
        <v>1</v>
      </c>
      <c r="AM175" s="61">
        <v>0</v>
      </c>
      <c r="AN175" s="117">
        <v>0</v>
      </c>
      <c r="AO175" s="118">
        <f t="shared" si="11"/>
        <v>84.3</v>
      </c>
    </row>
    <row r="176" spans="1:41" x14ac:dyDescent="0.2">
      <c r="A176" s="173" t="s">
        <v>481</v>
      </c>
      <c r="B176" s="45" t="s">
        <v>118</v>
      </c>
      <c r="C176" s="45" t="s">
        <v>223</v>
      </c>
      <c r="D176" s="45">
        <v>6</v>
      </c>
      <c r="E176" s="137"/>
      <c r="F176" s="47"/>
      <c r="G176" s="61">
        <v>181</v>
      </c>
      <c r="H176" s="85">
        <f t="shared" si="8"/>
        <v>0</v>
      </c>
      <c r="I176" s="61">
        <v>181</v>
      </c>
      <c r="J176" s="121">
        <v>163</v>
      </c>
      <c r="K176" s="85">
        <f t="shared" si="9"/>
        <v>0</v>
      </c>
      <c r="L176" s="122">
        <v>163</v>
      </c>
      <c r="M176" s="61">
        <v>170</v>
      </c>
      <c r="N176" s="85">
        <f t="shared" si="10"/>
        <v>0</v>
      </c>
      <c r="O176" s="61">
        <v>170</v>
      </c>
      <c r="P176" s="154">
        <v>0.13</v>
      </c>
      <c r="Q176" s="142">
        <v>17</v>
      </c>
      <c r="R176" s="142"/>
      <c r="S176" s="114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114">
        <v>29.4</v>
      </c>
      <c r="AB176" s="61">
        <v>128</v>
      </c>
      <c r="AC176" s="61">
        <v>0.9</v>
      </c>
      <c r="AD176" s="61">
        <v>7.7</v>
      </c>
      <c r="AE176" s="61">
        <v>9.1</v>
      </c>
      <c r="AF176" s="61">
        <v>7.1</v>
      </c>
      <c r="AG176" s="61">
        <v>56.1</v>
      </c>
      <c r="AH176" s="61">
        <v>0</v>
      </c>
      <c r="AI176" s="61">
        <v>1.3</v>
      </c>
      <c r="AJ176" s="114">
        <v>0</v>
      </c>
      <c r="AK176" s="61">
        <v>0</v>
      </c>
      <c r="AL176" s="116">
        <v>0</v>
      </c>
      <c r="AM176" s="61">
        <v>0</v>
      </c>
      <c r="AN176" s="117">
        <v>0</v>
      </c>
      <c r="AO176" s="118">
        <f t="shared" si="11"/>
        <v>23.810000000000002</v>
      </c>
    </row>
    <row r="177" spans="1:41" x14ac:dyDescent="0.2">
      <c r="A177" s="173" t="s">
        <v>143</v>
      </c>
      <c r="B177" s="45" t="s">
        <v>118</v>
      </c>
      <c r="C177" s="45" t="s">
        <v>191</v>
      </c>
      <c r="D177" s="45">
        <v>13</v>
      </c>
      <c r="E177" s="137"/>
      <c r="F177" s="47"/>
      <c r="G177" s="61">
        <v>182</v>
      </c>
      <c r="H177" s="85">
        <f t="shared" si="8"/>
        <v>0</v>
      </c>
      <c r="I177" s="61">
        <v>182</v>
      </c>
      <c r="J177" s="121">
        <v>186</v>
      </c>
      <c r="K177" s="85">
        <f t="shared" si="9"/>
        <v>0</v>
      </c>
      <c r="L177" s="122">
        <v>186</v>
      </c>
      <c r="M177" s="61">
        <v>171</v>
      </c>
      <c r="N177" s="85">
        <f t="shared" si="10"/>
        <v>0</v>
      </c>
      <c r="O177" s="61">
        <v>171</v>
      </c>
      <c r="P177" s="154">
        <v>0.1</v>
      </c>
      <c r="Q177" s="142">
        <v>17</v>
      </c>
      <c r="R177" s="142"/>
      <c r="S177" s="114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114">
        <v>19</v>
      </c>
      <c r="AB177" s="61">
        <v>77.8</v>
      </c>
      <c r="AC177" s="61">
        <v>0.5</v>
      </c>
      <c r="AD177" s="61">
        <v>2.5</v>
      </c>
      <c r="AE177" s="61">
        <v>14.3</v>
      </c>
      <c r="AF177" s="61">
        <v>12.5</v>
      </c>
      <c r="AG177" s="61">
        <v>88.8</v>
      </c>
      <c r="AH177" s="61">
        <v>0.4</v>
      </c>
      <c r="AI177" s="61">
        <v>5.7</v>
      </c>
      <c r="AJ177" s="114">
        <v>0</v>
      </c>
      <c r="AK177" s="61">
        <v>0</v>
      </c>
      <c r="AL177" s="116">
        <v>0</v>
      </c>
      <c r="AM177" s="61">
        <v>0.2</v>
      </c>
      <c r="AN177" s="117">
        <v>0</v>
      </c>
      <c r="AO177" s="118">
        <f t="shared" si="11"/>
        <v>22.059999999999995</v>
      </c>
    </row>
    <row r="178" spans="1:41" x14ac:dyDescent="0.2">
      <c r="A178" s="173" t="s">
        <v>307</v>
      </c>
      <c r="B178" s="45" t="s">
        <v>121</v>
      </c>
      <c r="C178" s="45" t="s">
        <v>185</v>
      </c>
      <c r="D178" s="45">
        <v>13</v>
      </c>
      <c r="E178" s="137" t="s">
        <v>444</v>
      </c>
      <c r="F178" s="47"/>
      <c r="G178" s="61">
        <v>184</v>
      </c>
      <c r="H178" s="85">
        <f t="shared" si="8"/>
        <v>0</v>
      </c>
      <c r="I178" s="61">
        <v>184</v>
      </c>
      <c r="J178" s="121">
        <v>177</v>
      </c>
      <c r="K178" s="85">
        <f t="shared" si="9"/>
        <v>0</v>
      </c>
      <c r="L178" s="122">
        <v>177</v>
      </c>
      <c r="M178" s="61">
        <v>162</v>
      </c>
      <c r="N178" s="85">
        <f t="shared" si="10"/>
        <v>0</v>
      </c>
      <c r="O178" s="61">
        <v>162</v>
      </c>
      <c r="P178" s="154">
        <v>0.12</v>
      </c>
      <c r="Q178" s="142">
        <v>17</v>
      </c>
      <c r="R178" s="142"/>
      <c r="S178" s="114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114">
        <v>3.6</v>
      </c>
      <c r="AB178" s="61">
        <v>20.2</v>
      </c>
      <c r="AC178" s="61">
        <v>0</v>
      </c>
      <c r="AD178" s="61">
        <v>0.9</v>
      </c>
      <c r="AE178" s="61">
        <v>89.1</v>
      </c>
      <c r="AF178" s="61">
        <v>48.3</v>
      </c>
      <c r="AG178" s="61">
        <v>608</v>
      </c>
      <c r="AH178" s="61">
        <v>3.6</v>
      </c>
      <c r="AI178" s="61">
        <v>29</v>
      </c>
      <c r="AJ178" s="114">
        <v>0</v>
      </c>
      <c r="AK178" s="61">
        <v>0</v>
      </c>
      <c r="AL178" s="116">
        <v>0</v>
      </c>
      <c r="AM178" s="61">
        <v>0.9</v>
      </c>
      <c r="AN178" s="117">
        <v>0.9</v>
      </c>
      <c r="AO178" s="118">
        <f t="shared" si="11"/>
        <v>82.62</v>
      </c>
    </row>
    <row r="179" spans="1:41" x14ac:dyDescent="0.2">
      <c r="A179" s="173" t="s">
        <v>369</v>
      </c>
      <c r="B179" s="45" t="s">
        <v>127</v>
      </c>
      <c r="C179" s="45" t="s">
        <v>182</v>
      </c>
      <c r="D179" s="45">
        <v>14</v>
      </c>
      <c r="E179" s="137"/>
      <c r="F179" s="47"/>
      <c r="G179" s="61">
        <v>185</v>
      </c>
      <c r="H179" s="85">
        <f t="shared" si="8"/>
        <v>0</v>
      </c>
      <c r="I179" s="61">
        <v>185</v>
      </c>
      <c r="J179" s="121">
        <v>167</v>
      </c>
      <c r="K179" s="85">
        <f t="shared" si="9"/>
        <v>0</v>
      </c>
      <c r="L179" s="122">
        <v>167</v>
      </c>
      <c r="M179" s="61">
        <v>192</v>
      </c>
      <c r="N179" s="85">
        <f t="shared" si="10"/>
        <v>0</v>
      </c>
      <c r="O179" s="61">
        <v>192</v>
      </c>
      <c r="P179" s="154">
        <v>0.14000000000000001</v>
      </c>
      <c r="Q179" s="142">
        <v>17</v>
      </c>
      <c r="R179" s="142"/>
      <c r="S179" s="114">
        <v>319</v>
      </c>
      <c r="T179" s="61">
        <v>202</v>
      </c>
      <c r="U179" s="61">
        <v>3674</v>
      </c>
      <c r="V179" s="61">
        <v>25.2</v>
      </c>
      <c r="W179" s="61">
        <v>15.7</v>
      </c>
      <c r="X179" s="61">
        <v>0</v>
      </c>
      <c r="Y179" s="61">
        <v>30.5</v>
      </c>
      <c r="Z179" s="61">
        <v>184</v>
      </c>
      <c r="AA179" s="114">
        <v>42.5</v>
      </c>
      <c r="AB179" s="61">
        <v>204</v>
      </c>
      <c r="AC179" s="61">
        <v>1.1000000000000001</v>
      </c>
      <c r="AD179" s="61">
        <v>16.899999999999999</v>
      </c>
      <c r="AE179" s="61">
        <v>0</v>
      </c>
      <c r="AF179" s="61">
        <v>0</v>
      </c>
      <c r="AG179" s="61">
        <v>0</v>
      </c>
      <c r="AH179" s="61">
        <v>0</v>
      </c>
      <c r="AI179" s="61">
        <v>0</v>
      </c>
      <c r="AJ179" s="114">
        <v>0</v>
      </c>
      <c r="AK179" s="61">
        <v>0</v>
      </c>
      <c r="AL179" s="116">
        <v>1</v>
      </c>
      <c r="AM179" s="61">
        <v>9.5</v>
      </c>
      <c r="AN179" s="117">
        <v>4.2</v>
      </c>
      <c r="AO179" s="118">
        <f t="shared" si="11"/>
        <v>252.66</v>
      </c>
    </row>
    <row r="180" spans="1:41" x14ac:dyDescent="0.2">
      <c r="A180" s="173" t="s">
        <v>482</v>
      </c>
      <c r="B180" s="45" t="s">
        <v>121</v>
      </c>
      <c r="C180" s="45" t="s">
        <v>194</v>
      </c>
      <c r="D180" s="45">
        <v>7</v>
      </c>
      <c r="E180" s="137"/>
      <c r="F180" s="47"/>
      <c r="G180" s="61">
        <v>186</v>
      </c>
      <c r="H180" s="85">
        <f t="shared" si="8"/>
        <v>0</v>
      </c>
      <c r="I180" s="61">
        <v>186</v>
      </c>
      <c r="J180" s="121">
        <v>176</v>
      </c>
      <c r="K180" s="85">
        <f t="shared" si="9"/>
        <v>0</v>
      </c>
      <c r="L180" s="122">
        <v>176</v>
      </c>
      <c r="M180" s="61">
        <v>166</v>
      </c>
      <c r="N180" s="85">
        <f t="shared" si="10"/>
        <v>0</v>
      </c>
      <c r="O180" s="61">
        <v>166</v>
      </c>
      <c r="P180" s="154">
        <v>0.11</v>
      </c>
      <c r="Q180" s="142">
        <v>17</v>
      </c>
      <c r="R180" s="142"/>
      <c r="S180" s="114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114">
        <v>0.8</v>
      </c>
      <c r="AB180" s="61">
        <v>7.3</v>
      </c>
      <c r="AC180" s="61">
        <v>0</v>
      </c>
      <c r="AD180" s="61">
        <v>0</v>
      </c>
      <c r="AE180" s="61">
        <v>79</v>
      </c>
      <c r="AF180" s="61">
        <v>47.8</v>
      </c>
      <c r="AG180" s="61">
        <v>605</v>
      </c>
      <c r="AH180" s="61">
        <v>3.3</v>
      </c>
      <c r="AI180" s="61">
        <v>32.1</v>
      </c>
      <c r="AJ180" s="114">
        <v>322</v>
      </c>
      <c r="AK180" s="61">
        <v>0</v>
      </c>
      <c r="AL180" s="116">
        <v>0</v>
      </c>
      <c r="AM180" s="61">
        <v>0</v>
      </c>
      <c r="AN180" s="117">
        <v>0</v>
      </c>
      <c r="AO180" s="118">
        <f t="shared" si="11"/>
        <v>81.03</v>
      </c>
    </row>
    <row r="181" spans="1:41" x14ac:dyDescent="0.2">
      <c r="A181" s="173" t="s">
        <v>483</v>
      </c>
      <c r="B181" s="45" t="s">
        <v>118</v>
      </c>
      <c r="C181" s="45" t="s">
        <v>191</v>
      </c>
      <c r="D181" s="45">
        <v>13</v>
      </c>
      <c r="E181" s="137"/>
      <c r="F181" s="47"/>
      <c r="G181" s="61">
        <v>187</v>
      </c>
      <c r="H181" s="85">
        <f t="shared" si="8"/>
        <v>0</v>
      </c>
      <c r="I181" s="61">
        <v>187</v>
      </c>
      <c r="J181" s="121">
        <v>229</v>
      </c>
      <c r="K181" s="85">
        <f t="shared" si="9"/>
        <v>0</v>
      </c>
      <c r="L181" s="122">
        <v>229</v>
      </c>
      <c r="M181" s="61">
        <v>233</v>
      </c>
      <c r="N181" s="85">
        <f t="shared" si="10"/>
        <v>0</v>
      </c>
      <c r="O181" s="61">
        <v>233</v>
      </c>
      <c r="P181" s="154">
        <v>0.04</v>
      </c>
      <c r="Q181" s="142">
        <v>17</v>
      </c>
      <c r="R181" s="142"/>
      <c r="S181" s="114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114">
        <v>67</v>
      </c>
      <c r="AB181" s="61">
        <v>282</v>
      </c>
      <c r="AC181" s="61">
        <v>2.2000000000000002</v>
      </c>
      <c r="AD181" s="61">
        <v>13.3</v>
      </c>
      <c r="AE181" s="61">
        <v>25.5</v>
      </c>
      <c r="AF181" s="61">
        <v>20.3</v>
      </c>
      <c r="AG181" s="61">
        <v>142</v>
      </c>
      <c r="AH181" s="61">
        <v>0</v>
      </c>
      <c r="AI181" s="61">
        <v>6.8</v>
      </c>
      <c r="AJ181" s="114">
        <v>0</v>
      </c>
      <c r="AK181" s="61">
        <v>0</v>
      </c>
      <c r="AL181" s="116">
        <v>0</v>
      </c>
      <c r="AM181" s="61">
        <v>0</v>
      </c>
      <c r="AN181" s="117">
        <v>0</v>
      </c>
      <c r="AO181" s="118">
        <f t="shared" si="11"/>
        <v>55.599999999999994</v>
      </c>
    </row>
    <row r="182" spans="1:41" x14ac:dyDescent="0.2">
      <c r="A182" s="173" t="s">
        <v>384</v>
      </c>
      <c r="B182" s="45" t="s">
        <v>118</v>
      </c>
      <c r="C182" s="45" t="s">
        <v>14</v>
      </c>
      <c r="D182" s="45">
        <v>14</v>
      </c>
      <c r="E182" s="137"/>
      <c r="F182" s="47"/>
      <c r="G182" s="61">
        <v>188</v>
      </c>
      <c r="H182" s="85">
        <f t="shared" si="8"/>
        <v>0</v>
      </c>
      <c r="I182" s="61">
        <v>188</v>
      </c>
      <c r="J182" s="121">
        <v>166</v>
      </c>
      <c r="K182" s="85">
        <f t="shared" si="9"/>
        <v>0</v>
      </c>
      <c r="L182" s="122">
        <v>166</v>
      </c>
      <c r="M182" s="61">
        <v>164</v>
      </c>
      <c r="N182" s="85">
        <f t="shared" si="10"/>
        <v>0</v>
      </c>
      <c r="O182" s="61">
        <v>164</v>
      </c>
      <c r="P182" s="154">
        <v>0.17</v>
      </c>
      <c r="Q182" s="142">
        <v>17</v>
      </c>
      <c r="R182" s="142"/>
      <c r="S182" s="114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114">
        <v>90.4</v>
      </c>
      <c r="AB182" s="61">
        <v>360</v>
      </c>
      <c r="AC182" s="61">
        <v>2.4</v>
      </c>
      <c r="AD182" s="61">
        <v>17.7</v>
      </c>
      <c r="AE182" s="61">
        <v>25.5</v>
      </c>
      <c r="AF182" s="61">
        <v>19.600000000000001</v>
      </c>
      <c r="AG182" s="61">
        <v>144</v>
      </c>
      <c r="AH182" s="61">
        <v>0.5</v>
      </c>
      <c r="AI182" s="61">
        <v>6.9</v>
      </c>
      <c r="AJ182" s="114">
        <v>0</v>
      </c>
      <c r="AK182" s="61">
        <v>0</v>
      </c>
      <c r="AL182" s="116">
        <v>0</v>
      </c>
      <c r="AM182" s="61">
        <v>0.6</v>
      </c>
      <c r="AN182" s="117">
        <v>0</v>
      </c>
      <c r="AO182" s="118">
        <f t="shared" si="11"/>
        <v>67.8</v>
      </c>
    </row>
    <row r="183" spans="1:41" x14ac:dyDescent="0.2">
      <c r="A183" s="173" t="s">
        <v>209</v>
      </c>
      <c r="B183" s="45" t="s">
        <v>121</v>
      </c>
      <c r="C183" s="45" t="s">
        <v>13</v>
      </c>
      <c r="D183" s="45">
        <v>10</v>
      </c>
      <c r="E183" s="137"/>
      <c r="F183" s="47"/>
      <c r="G183" s="61">
        <v>192</v>
      </c>
      <c r="H183" s="85">
        <f t="shared" si="8"/>
        <v>0</v>
      </c>
      <c r="I183" s="61">
        <v>192</v>
      </c>
      <c r="J183" s="121">
        <v>196</v>
      </c>
      <c r="K183" s="85">
        <f t="shared" si="9"/>
        <v>0</v>
      </c>
      <c r="L183" s="122">
        <v>196</v>
      </c>
      <c r="M183" s="61">
        <v>196</v>
      </c>
      <c r="N183" s="85">
        <f t="shared" si="10"/>
        <v>0</v>
      </c>
      <c r="O183" s="61">
        <v>196</v>
      </c>
      <c r="P183" s="154">
        <v>0.06</v>
      </c>
      <c r="Q183" s="142">
        <v>17</v>
      </c>
      <c r="R183" s="142"/>
      <c r="S183" s="114">
        <v>1</v>
      </c>
      <c r="T183" s="61">
        <v>1</v>
      </c>
      <c r="U183" s="61">
        <v>23.3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114">
        <v>8.6999999999999993</v>
      </c>
      <c r="AB183" s="61">
        <v>60.8</v>
      </c>
      <c r="AC183" s="61">
        <v>0</v>
      </c>
      <c r="AD183" s="61">
        <v>2.9</v>
      </c>
      <c r="AE183" s="61">
        <v>61.2</v>
      </c>
      <c r="AF183" s="61">
        <v>41.5</v>
      </c>
      <c r="AG183" s="61">
        <v>520</v>
      </c>
      <c r="AH183" s="61">
        <v>3.9</v>
      </c>
      <c r="AI183" s="61">
        <v>26.3</v>
      </c>
      <c r="AJ183" s="114">
        <v>0</v>
      </c>
      <c r="AK183" s="61">
        <v>0</v>
      </c>
      <c r="AL183" s="116">
        <v>0</v>
      </c>
      <c r="AM183" s="61">
        <v>0</v>
      </c>
      <c r="AN183" s="117">
        <v>0</v>
      </c>
      <c r="AO183" s="118">
        <f t="shared" si="11"/>
        <v>82.412000000000006</v>
      </c>
    </row>
    <row r="184" spans="1:41" x14ac:dyDescent="0.2">
      <c r="A184" s="173" t="s">
        <v>301</v>
      </c>
      <c r="B184" s="45" t="s">
        <v>118</v>
      </c>
      <c r="C184" s="45" t="s">
        <v>190</v>
      </c>
      <c r="D184" s="45">
        <v>10</v>
      </c>
      <c r="E184" s="137"/>
      <c r="F184" s="47"/>
      <c r="G184" s="61">
        <v>193</v>
      </c>
      <c r="H184" s="85">
        <f t="shared" si="8"/>
        <v>0</v>
      </c>
      <c r="I184" s="61">
        <v>193</v>
      </c>
      <c r="J184" s="121">
        <v>223</v>
      </c>
      <c r="K184" s="85">
        <f t="shared" si="9"/>
        <v>0</v>
      </c>
      <c r="L184" s="122">
        <v>223</v>
      </c>
      <c r="M184" s="61">
        <v>216</v>
      </c>
      <c r="N184" s="85">
        <f t="shared" si="10"/>
        <v>0</v>
      </c>
      <c r="O184" s="61">
        <v>216</v>
      </c>
      <c r="P184" s="154">
        <v>0.15</v>
      </c>
      <c r="Q184" s="142">
        <v>17</v>
      </c>
      <c r="R184" s="142"/>
      <c r="S184" s="114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114">
        <v>62.4</v>
      </c>
      <c r="AB184" s="61">
        <v>256</v>
      </c>
      <c r="AC184" s="61">
        <v>2</v>
      </c>
      <c r="AD184" s="61">
        <v>12.3</v>
      </c>
      <c r="AE184" s="61">
        <v>25.4</v>
      </c>
      <c r="AF184" s="61">
        <v>19.8</v>
      </c>
      <c r="AG184" s="61">
        <v>146</v>
      </c>
      <c r="AH184" s="61">
        <v>0.6</v>
      </c>
      <c r="AI184" s="61">
        <v>10.3</v>
      </c>
      <c r="AJ184" s="114">
        <v>0</v>
      </c>
      <c r="AK184" s="61">
        <v>0</v>
      </c>
      <c r="AL184" s="116">
        <v>0</v>
      </c>
      <c r="AM184" s="61">
        <v>0.5</v>
      </c>
      <c r="AN184" s="117">
        <v>0</v>
      </c>
      <c r="AO184" s="118">
        <f t="shared" si="11"/>
        <v>55.800000000000004</v>
      </c>
    </row>
    <row r="185" spans="1:41" x14ac:dyDescent="0.2">
      <c r="A185" s="173" t="s">
        <v>484</v>
      </c>
      <c r="B185" s="45" t="s">
        <v>121</v>
      </c>
      <c r="C185" s="45" t="s">
        <v>182</v>
      </c>
      <c r="D185" s="45">
        <v>14</v>
      </c>
      <c r="E185" s="137"/>
      <c r="F185" s="47"/>
      <c r="G185" s="61">
        <v>194</v>
      </c>
      <c r="H185" s="85">
        <f t="shared" si="8"/>
        <v>0</v>
      </c>
      <c r="I185" s="61">
        <v>194</v>
      </c>
      <c r="J185" s="121">
        <v>158</v>
      </c>
      <c r="K185" s="85">
        <f t="shared" si="9"/>
        <v>0</v>
      </c>
      <c r="L185" s="122">
        <v>158</v>
      </c>
      <c r="M185" s="61">
        <v>150</v>
      </c>
      <c r="N185" s="85">
        <f t="shared" si="10"/>
        <v>0</v>
      </c>
      <c r="O185" s="61">
        <v>150</v>
      </c>
      <c r="P185" s="154">
        <v>0.18</v>
      </c>
      <c r="Q185" s="142">
        <v>17</v>
      </c>
      <c r="R185" s="142"/>
      <c r="S185" s="114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114">
        <v>0</v>
      </c>
      <c r="AB185" s="61">
        <v>0</v>
      </c>
      <c r="AC185" s="61">
        <v>0</v>
      </c>
      <c r="AD185" s="61">
        <v>0</v>
      </c>
      <c r="AE185" s="61">
        <v>82.1</v>
      </c>
      <c r="AF185" s="61">
        <v>53.9</v>
      </c>
      <c r="AG185" s="61">
        <v>643</v>
      </c>
      <c r="AH185" s="61">
        <v>3.4</v>
      </c>
      <c r="AI185" s="61">
        <v>32.5</v>
      </c>
      <c r="AJ185" s="114">
        <v>0</v>
      </c>
      <c r="AK185" s="61">
        <v>0</v>
      </c>
      <c r="AL185" s="116">
        <v>0</v>
      </c>
      <c r="AM185" s="61">
        <v>0</v>
      </c>
      <c r="AN185" s="117">
        <v>0</v>
      </c>
      <c r="AO185" s="118">
        <f t="shared" si="11"/>
        <v>84.699999999999989</v>
      </c>
    </row>
    <row r="186" spans="1:41" x14ac:dyDescent="0.2">
      <c r="A186" s="173" t="s">
        <v>293</v>
      </c>
      <c r="B186" s="45" t="s">
        <v>118</v>
      </c>
      <c r="C186" s="45" t="s">
        <v>198</v>
      </c>
      <c r="D186" s="45">
        <v>9</v>
      </c>
      <c r="E186" s="137"/>
      <c r="F186" s="47"/>
      <c r="G186" s="61">
        <v>195</v>
      </c>
      <c r="H186" s="85">
        <f t="shared" si="8"/>
        <v>0</v>
      </c>
      <c r="I186" s="61">
        <v>195</v>
      </c>
      <c r="J186" s="121">
        <v>208</v>
      </c>
      <c r="K186" s="85">
        <f t="shared" si="9"/>
        <v>0</v>
      </c>
      <c r="L186" s="122">
        <v>208</v>
      </c>
      <c r="M186" s="61">
        <v>212</v>
      </c>
      <c r="N186" s="85">
        <f t="shared" si="10"/>
        <v>0</v>
      </c>
      <c r="O186" s="61">
        <v>212</v>
      </c>
      <c r="P186" s="154">
        <v>0.03</v>
      </c>
      <c r="Q186" s="142">
        <v>17</v>
      </c>
      <c r="R186" s="142"/>
      <c r="S186" s="114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114">
        <v>40.799999999999997</v>
      </c>
      <c r="AB186" s="61">
        <v>185</v>
      </c>
      <c r="AC186" s="61">
        <v>1.2</v>
      </c>
      <c r="AD186" s="61">
        <v>10.5</v>
      </c>
      <c r="AE186" s="61">
        <v>11.9</v>
      </c>
      <c r="AF186" s="61">
        <v>9.3000000000000007</v>
      </c>
      <c r="AG186" s="61">
        <v>75.5</v>
      </c>
      <c r="AH186" s="61">
        <v>0</v>
      </c>
      <c r="AI186" s="61">
        <v>4.7</v>
      </c>
      <c r="AJ186" s="114">
        <v>0</v>
      </c>
      <c r="AK186" s="61">
        <v>0</v>
      </c>
      <c r="AL186" s="116">
        <v>0</v>
      </c>
      <c r="AM186" s="61">
        <v>0</v>
      </c>
      <c r="AN186" s="117">
        <v>0</v>
      </c>
      <c r="AO186" s="118">
        <f t="shared" si="11"/>
        <v>33.25</v>
      </c>
    </row>
    <row r="187" spans="1:41" x14ac:dyDescent="0.2">
      <c r="A187" s="173" t="s">
        <v>485</v>
      </c>
      <c r="B187" s="45" t="s">
        <v>127</v>
      </c>
      <c r="C187" s="45" t="s">
        <v>180</v>
      </c>
      <c r="D187" s="45">
        <v>14</v>
      </c>
      <c r="E187" s="137"/>
      <c r="F187" s="47"/>
      <c r="G187" s="61">
        <v>196</v>
      </c>
      <c r="H187" s="85">
        <f t="shared" si="8"/>
        <v>0</v>
      </c>
      <c r="I187" s="61">
        <v>196</v>
      </c>
      <c r="J187" s="121">
        <v>199</v>
      </c>
      <c r="K187" s="85">
        <f t="shared" si="9"/>
        <v>0</v>
      </c>
      <c r="L187" s="122">
        <v>199</v>
      </c>
      <c r="M187" s="61">
        <v>226</v>
      </c>
      <c r="N187" s="85">
        <f t="shared" si="10"/>
        <v>0</v>
      </c>
      <c r="O187" s="61">
        <v>226</v>
      </c>
      <c r="P187" s="154">
        <v>0.09</v>
      </c>
      <c r="Q187" s="142">
        <v>17</v>
      </c>
      <c r="R187" s="142"/>
      <c r="S187" s="114">
        <v>256</v>
      </c>
      <c r="T187" s="61">
        <v>178</v>
      </c>
      <c r="U187" s="61">
        <v>2896</v>
      </c>
      <c r="V187" s="61">
        <v>15.5</v>
      </c>
      <c r="W187" s="61">
        <v>11.1</v>
      </c>
      <c r="X187" s="61">
        <v>0</v>
      </c>
      <c r="Y187" s="61">
        <v>36.5</v>
      </c>
      <c r="Z187" s="61">
        <v>93.1</v>
      </c>
      <c r="AA187" s="114">
        <v>69.5</v>
      </c>
      <c r="AB187" s="61">
        <v>357</v>
      </c>
      <c r="AC187" s="61">
        <v>2.6</v>
      </c>
      <c r="AD187" s="61">
        <v>17.5</v>
      </c>
      <c r="AE187" s="61">
        <v>0</v>
      </c>
      <c r="AF187" s="61">
        <v>0</v>
      </c>
      <c r="AG187" s="61">
        <v>0</v>
      </c>
      <c r="AH187" s="61">
        <v>0</v>
      </c>
      <c r="AI187" s="61">
        <v>0</v>
      </c>
      <c r="AJ187" s="114">
        <v>0</v>
      </c>
      <c r="AK187" s="61">
        <v>0</v>
      </c>
      <c r="AL187" s="116">
        <v>0.9</v>
      </c>
      <c r="AM187" s="61">
        <v>7.3</v>
      </c>
      <c r="AN187" s="117">
        <v>2.8</v>
      </c>
      <c r="AO187" s="118">
        <f t="shared" si="11"/>
        <v>214.24</v>
      </c>
    </row>
    <row r="188" spans="1:41" x14ac:dyDescent="0.2">
      <c r="A188" s="173" t="s">
        <v>392</v>
      </c>
      <c r="B188" s="45" t="s">
        <v>129</v>
      </c>
      <c r="C188" s="45" t="s">
        <v>187</v>
      </c>
      <c r="D188" s="45">
        <v>10</v>
      </c>
      <c r="E188" s="137"/>
      <c r="F188" s="47"/>
      <c r="G188" s="61">
        <v>198</v>
      </c>
      <c r="H188" s="85">
        <f t="shared" si="8"/>
        <v>0</v>
      </c>
      <c r="I188" s="61">
        <v>198</v>
      </c>
      <c r="J188" s="121">
        <v>179</v>
      </c>
      <c r="K188" s="85">
        <f t="shared" si="9"/>
        <v>0</v>
      </c>
      <c r="L188" s="122">
        <v>179</v>
      </c>
      <c r="M188" s="61">
        <v>176</v>
      </c>
      <c r="N188" s="85">
        <f t="shared" si="10"/>
        <v>0</v>
      </c>
      <c r="O188" s="61">
        <v>176</v>
      </c>
      <c r="P188" s="154">
        <v>0.12</v>
      </c>
      <c r="Q188" s="142">
        <v>17</v>
      </c>
      <c r="R188" s="142"/>
      <c r="S188" s="114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114">
        <v>0</v>
      </c>
      <c r="AB188" s="61">
        <v>0</v>
      </c>
      <c r="AC188" s="61">
        <v>0</v>
      </c>
      <c r="AD188" s="61">
        <v>0</v>
      </c>
      <c r="AE188" s="61">
        <v>71.400000000000006</v>
      </c>
      <c r="AF188" s="61">
        <v>49.7</v>
      </c>
      <c r="AG188" s="61">
        <v>516</v>
      </c>
      <c r="AH188" s="61">
        <v>4.2</v>
      </c>
      <c r="AI188" s="61">
        <v>31.7</v>
      </c>
      <c r="AJ188" s="114">
        <v>0</v>
      </c>
      <c r="AK188" s="61">
        <v>0</v>
      </c>
      <c r="AL188" s="116">
        <v>0</v>
      </c>
      <c r="AM188" s="61">
        <v>0</v>
      </c>
      <c r="AN188" s="117">
        <v>0</v>
      </c>
      <c r="AO188" s="118">
        <f t="shared" si="11"/>
        <v>76.800000000000011</v>
      </c>
    </row>
    <row r="189" spans="1:41" x14ac:dyDescent="0.2">
      <c r="A189" s="173" t="s">
        <v>218</v>
      </c>
      <c r="B189" s="45" t="s">
        <v>121</v>
      </c>
      <c r="C189" s="45" t="s">
        <v>16</v>
      </c>
      <c r="D189" s="45">
        <v>8</v>
      </c>
      <c r="E189" s="137"/>
      <c r="F189" s="47"/>
      <c r="G189" s="61">
        <v>199</v>
      </c>
      <c r="H189" s="85">
        <f t="shared" si="8"/>
        <v>0</v>
      </c>
      <c r="I189" s="61">
        <v>199</v>
      </c>
      <c r="J189" s="121">
        <v>172</v>
      </c>
      <c r="K189" s="85">
        <f t="shared" si="9"/>
        <v>0</v>
      </c>
      <c r="L189" s="122">
        <v>172</v>
      </c>
      <c r="M189" s="61">
        <v>163</v>
      </c>
      <c r="N189" s="85">
        <f t="shared" si="10"/>
        <v>0</v>
      </c>
      <c r="O189" s="61">
        <v>163</v>
      </c>
      <c r="P189" s="154">
        <v>0.3</v>
      </c>
      <c r="Q189" s="142">
        <v>17</v>
      </c>
      <c r="R189" s="142"/>
      <c r="S189" s="114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114">
        <v>15.5</v>
      </c>
      <c r="AB189" s="61">
        <v>80.8</v>
      </c>
      <c r="AC189" s="61">
        <v>0.9</v>
      </c>
      <c r="AD189" s="61">
        <v>2.8</v>
      </c>
      <c r="AE189" s="61">
        <v>75.2</v>
      </c>
      <c r="AF189" s="61">
        <v>53.3</v>
      </c>
      <c r="AG189" s="61">
        <v>640</v>
      </c>
      <c r="AH189" s="61">
        <v>3.7</v>
      </c>
      <c r="AI189" s="61">
        <v>34</v>
      </c>
      <c r="AJ189" s="114">
        <v>634</v>
      </c>
      <c r="AK189" s="61">
        <v>1.1000000000000001</v>
      </c>
      <c r="AL189" s="116">
        <v>0</v>
      </c>
      <c r="AM189" s="61">
        <v>0.9</v>
      </c>
      <c r="AN189" s="117">
        <v>0.9</v>
      </c>
      <c r="AO189" s="118">
        <f t="shared" si="11"/>
        <v>104.48</v>
      </c>
    </row>
    <row r="190" spans="1:41" x14ac:dyDescent="0.2">
      <c r="A190" s="173" t="s">
        <v>486</v>
      </c>
      <c r="B190" s="45" t="s">
        <v>121</v>
      </c>
      <c r="C190" s="45" t="s">
        <v>17</v>
      </c>
      <c r="D190" s="45">
        <v>9</v>
      </c>
      <c r="E190" s="137"/>
      <c r="F190" s="47"/>
      <c r="G190" s="61">
        <v>200</v>
      </c>
      <c r="H190" s="85">
        <f t="shared" si="8"/>
        <v>0</v>
      </c>
      <c r="I190" s="61">
        <v>200</v>
      </c>
      <c r="J190" s="121">
        <v>194</v>
      </c>
      <c r="K190" s="85">
        <f t="shared" si="9"/>
        <v>0</v>
      </c>
      <c r="L190" s="122">
        <v>194</v>
      </c>
      <c r="M190" s="61">
        <v>181</v>
      </c>
      <c r="N190" s="85">
        <f t="shared" si="10"/>
        <v>0</v>
      </c>
      <c r="O190" s="61">
        <v>181</v>
      </c>
      <c r="P190" s="154">
        <v>0.08</v>
      </c>
      <c r="Q190" s="142">
        <v>17</v>
      </c>
      <c r="R190" s="142"/>
      <c r="S190" s="114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114">
        <v>18.2</v>
      </c>
      <c r="AB190" s="61">
        <v>97</v>
      </c>
      <c r="AC190" s="61">
        <v>1.1000000000000001</v>
      </c>
      <c r="AD190" s="61">
        <v>6</v>
      </c>
      <c r="AE190" s="61">
        <v>74.5</v>
      </c>
      <c r="AF190" s="61">
        <v>49.7</v>
      </c>
      <c r="AG190" s="61">
        <v>577</v>
      </c>
      <c r="AH190" s="61">
        <v>4.2</v>
      </c>
      <c r="AI190" s="61">
        <v>32.5</v>
      </c>
      <c r="AJ190" s="114">
        <v>0</v>
      </c>
      <c r="AK190" s="61">
        <v>0</v>
      </c>
      <c r="AL190" s="116">
        <v>0</v>
      </c>
      <c r="AM190" s="61">
        <v>0</v>
      </c>
      <c r="AN190" s="117">
        <v>0</v>
      </c>
      <c r="AO190" s="118">
        <f t="shared" si="11"/>
        <v>99.2</v>
      </c>
    </row>
    <row r="191" spans="1:41" x14ac:dyDescent="0.2">
      <c r="A191" s="173" t="s">
        <v>487</v>
      </c>
      <c r="B191" s="45" t="s">
        <v>121</v>
      </c>
      <c r="C191" s="45" t="s">
        <v>112</v>
      </c>
      <c r="D191" s="45">
        <v>7</v>
      </c>
      <c r="E191" s="137" t="s">
        <v>444</v>
      </c>
      <c r="F191" s="47"/>
      <c r="G191" s="61">
        <v>201</v>
      </c>
      <c r="H191" s="85">
        <f t="shared" si="8"/>
        <v>0</v>
      </c>
      <c r="I191" s="61">
        <v>201</v>
      </c>
      <c r="J191" s="121">
        <v>175</v>
      </c>
      <c r="K191" s="85">
        <f t="shared" si="9"/>
        <v>0</v>
      </c>
      <c r="L191" s="122">
        <v>175</v>
      </c>
      <c r="M191" s="61">
        <v>167</v>
      </c>
      <c r="N191" s="85">
        <f t="shared" si="10"/>
        <v>0</v>
      </c>
      <c r="O191" s="61">
        <v>167</v>
      </c>
      <c r="P191" s="154">
        <v>0.09</v>
      </c>
      <c r="Q191" s="142">
        <v>17</v>
      </c>
      <c r="R191" s="142"/>
      <c r="S191" s="114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114">
        <v>1</v>
      </c>
      <c r="AB191" s="61">
        <v>7.8</v>
      </c>
      <c r="AC191" s="61">
        <v>0</v>
      </c>
      <c r="AD191" s="61">
        <v>0</v>
      </c>
      <c r="AE191" s="61">
        <v>75</v>
      </c>
      <c r="AF191" s="61">
        <v>48.8</v>
      </c>
      <c r="AG191" s="61">
        <v>608</v>
      </c>
      <c r="AH191" s="61">
        <v>3.9</v>
      </c>
      <c r="AI191" s="61">
        <v>31.9</v>
      </c>
      <c r="AJ191" s="114">
        <v>0</v>
      </c>
      <c r="AK191" s="61">
        <v>0</v>
      </c>
      <c r="AL191" s="116">
        <v>0</v>
      </c>
      <c r="AM191" s="61">
        <v>0</v>
      </c>
      <c r="AN191" s="117">
        <v>0</v>
      </c>
      <c r="AO191" s="118">
        <f t="shared" si="11"/>
        <v>84.97999999999999</v>
      </c>
    </row>
    <row r="192" spans="1:41" x14ac:dyDescent="0.2">
      <c r="A192" s="173" t="s">
        <v>385</v>
      </c>
      <c r="B192" s="45" t="s">
        <v>118</v>
      </c>
      <c r="C192" s="45" t="s">
        <v>192</v>
      </c>
      <c r="D192" s="45">
        <v>7</v>
      </c>
      <c r="E192" s="137"/>
      <c r="F192" s="47"/>
      <c r="G192" s="61">
        <v>202</v>
      </c>
      <c r="H192" s="85">
        <f t="shared" si="8"/>
        <v>0</v>
      </c>
      <c r="I192" s="61">
        <v>202</v>
      </c>
      <c r="J192" s="121">
        <v>189</v>
      </c>
      <c r="K192" s="85">
        <f t="shared" si="9"/>
        <v>0</v>
      </c>
      <c r="L192" s="122">
        <v>189</v>
      </c>
      <c r="M192" s="61">
        <v>202</v>
      </c>
      <c r="N192" s="85">
        <f t="shared" si="10"/>
        <v>0</v>
      </c>
      <c r="O192" s="61">
        <v>202</v>
      </c>
      <c r="P192" s="154">
        <v>0.04</v>
      </c>
      <c r="Q192" s="142">
        <v>17</v>
      </c>
      <c r="R192" s="142"/>
      <c r="S192" s="114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114">
        <v>99.4</v>
      </c>
      <c r="AB192" s="61">
        <v>424</v>
      </c>
      <c r="AC192" s="61">
        <v>2.6</v>
      </c>
      <c r="AD192" s="61">
        <v>20.3</v>
      </c>
      <c r="AE192" s="61">
        <v>18.7</v>
      </c>
      <c r="AF192" s="61">
        <v>15</v>
      </c>
      <c r="AG192" s="61">
        <v>98.2</v>
      </c>
      <c r="AH192" s="61">
        <v>0</v>
      </c>
      <c r="AI192" s="61">
        <v>5.3</v>
      </c>
      <c r="AJ192" s="114">
        <v>0</v>
      </c>
      <c r="AK192" s="61">
        <v>0</v>
      </c>
      <c r="AL192" s="116">
        <v>0</v>
      </c>
      <c r="AM192" s="61">
        <v>0</v>
      </c>
      <c r="AN192" s="117">
        <v>0</v>
      </c>
      <c r="AO192" s="118">
        <f t="shared" si="11"/>
        <v>67.819999999999993</v>
      </c>
    </row>
    <row r="193" spans="1:41" x14ac:dyDescent="0.2">
      <c r="A193" s="173" t="s">
        <v>202</v>
      </c>
      <c r="B193" s="45" t="s">
        <v>118</v>
      </c>
      <c r="C193" s="45" t="s">
        <v>16</v>
      </c>
      <c r="D193" s="45">
        <v>8</v>
      </c>
      <c r="E193" s="137"/>
      <c r="F193" s="47"/>
      <c r="G193" s="61">
        <v>203</v>
      </c>
      <c r="H193" s="85">
        <f t="shared" si="8"/>
        <v>0</v>
      </c>
      <c r="I193" s="61">
        <v>203</v>
      </c>
      <c r="J193" s="121">
        <v>188</v>
      </c>
      <c r="K193" s="85">
        <f t="shared" si="9"/>
        <v>0</v>
      </c>
      <c r="L193" s="122">
        <v>188</v>
      </c>
      <c r="M193" s="61">
        <v>194</v>
      </c>
      <c r="N193" s="85">
        <f t="shared" si="10"/>
        <v>0</v>
      </c>
      <c r="O193" s="61">
        <v>194</v>
      </c>
      <c r="P193" s="154">
        <v>0.24</v>
      </c>
      <c r="Q193" s="142">
        <v>17</v>
      </c>
      <c r="R193" s="142"/>
      <c r="S193" s="114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114">
        <v>111</v>
      </c>
      <c r="AB193" s="61">
        <v>511</v>
      </c>
      <c r="AC193" s="61">
        <v>3.5</v>
      </c>
      <c r="AD193" s="61">
        <v>18.5</v>
      </c>
      <c r="AE193" s="61">
        <v>18.7</v>
      </c>
      <c r="AF193" s="61">
        <v>14.4</v>
      </c>
      <c r="AG193" s="61">
        <v>111</v>
      </c>
      <c r="AH193" s="61">
        <v>1</v>
      </c>
      <c r="AI193" s="61">
        <v>3</v>
      </c>
      <c r="AJ193" s="114">
        <v>0</v>
      </c>
      <c r="AK193" s="61">
        <v>0</v>
      </c>
      <c r="AL193" s="116">
        <v>0</v>
      </c>
      <c r="AM193" s="61">
        <v>0</v>
      </c>
      <c r="AN193" s="117">
        <v>0</v>
      </c>
      <c r="AO193" s="118">
        <f t="shared" si="11"/>
        <v>89.199999999999989</v>
      </c>
    </row>
    <row r="194" spans="1:41" x14ac:dyDescent="0.2">
      <c r="A194" s="173" t="s">
        <v>332</v>
      </c>
      <c r="B194" s="45" t="s">
        <v>118</v>
      </c>
      <c r="C194" s="45" t="s">
        <v>190</v>
      </c>
      <c r="D194" s="45">
        <v>10</v>
      </c>
      <c r="E194" s="137" t="s">
        <v>446</v>
      </c>
      <c r="F194" s="47"/>
      <c r="G194" s="61">
        <v>204</v>
      </c>
      <c r="H194" s="85">
        <f t="shared" si="8"/>
        <v>0</v>
      </c>
      <c r="I194" s="61">
        <v>204</v>
      </c>
      <c r="J194" s="121">
        <v>169</v>
      </c>
      <c r="K194" s="85">
        <f t="shared" si="9"/>
        <v>0</v>
      </c>
      <c r="L194" s="122">
        <v>169</v>
      </c>
      <c r="M194" s="61">
        <v>182</v>
      </c>
      <c r="N194" s="85">
        <f t="shared" si="10"/>
        <v>0</v>
      </c>
      <c r="O194" s="61">
        <v>182</v>
      </c>
      <c r="P194" s="154">
        <v>0.2</v>
      </c>
      <c r="Q194" s="142">
        <v>16</v>
      </c>
      <c r="R194" s="142"/>
      <c r="S194" s="114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114">
        <v>117</v>
      </c>
      <c r="AB194" s="61">
        <v>524</v>
      </c>
      <c r="AC194" s="61">
        <v>3.4</v>
      </c>
      <c r="AD194" s="61">
        <v>29.8</v>
      </c>
      <c r="AE194" s="61">
        <v>12.8</v>
      </c>
      <c r="AF194" s="61">
        <v>9.1999999999999993</v>
      </c>
      <c r="AG194" s="61">
        <v>74.2</v>
      </c>
      <c r="AH194" s="61">
        <v>0</v>
      </c>
      <c r="AI194" s="61">
        <v>8</v>
      </c>
      <c r="AJ194" s="114">
        <v>0</v>
      </c>
      <c r="AK194" s="61">
        <v>0</v>
      </c>
      <c r="AL194" s="116">
        <v>0</v>
      </c>
      <c r="AM194" s="61">
        <v>1.2</v>
      </c>
      <c r="AN194" s="117">
        <v>0</v>
      </c>
      <c r="AO194" s="118">
        <f t="shared" si="11"/>
        <v>80.22</v>
      </c>
    </row>
    <row r="195" spans="1:41" x14ac:dyDescent="0.2">
      <c r="A195" s="173" t="s">
        <v>394</v>
      </c>
      <c r="B195" s="45" t="s">
        <v>121</v>
      </c>
      <c r="C195" s="45" t="s">
        <v>179</v>
      </c>
      <c r="D195" s="45">
        <v>14</v>
      </c>
      <c r="E195" s="137"/>
      <c r="F195" s="47"/>
      <c r="G195" s="61">
        <v>205</v>
      </c>
      <c r="H195" s="85">
        <f t="shared" si="8"/>
        <v>0</v>
      </c>
      <c r="I195" s="61">
        <v>205</v>
      </c>
      <c r="J195" s="121">
        <v>195</v>
      </c>
      <c r="K195" s="85">
        <f t="shared" si="9"/>
        <v>0</v>
      </c>
      <c r="L195" s="122">
        <v>195</v>
      </c>
      <c r="M195" s="61">
        <v>186</v>
      </c>
      <c r="N195" s="85">
        <f t="shared" si="10"/>
        <v>0</v>
      </c>
      <c r="O195" s="61">
        <v>186</v>
      </c>
      <c r="P195" s="154">
        <v>0.04</v>
      </c>
      <c r="Q195" s="142">
        <v>17</v>
      </c>
      <c r="R195" s="142"/>
      <c r="S195" s="114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114">
        <v>0</v>
      </c>
      <c r="AB195" s="61">
        <v>0</v>
      </c>
      <c r="AC195" s="61">
        <v>0</v>
      </c>
      <c r="AD195" s="61">
        <v>0</v>
      </c>
      <c r="AE195" s="61">
        <v>63.9</v>
      </c>
      <c r="AF195" s="61">
        <v>41.1</v>
      </c>
      <c r="AG195" s="61">
        <v>501</v>
      </c>
      <c r="AH195" s="61">
        <v>3.3</v>
      </c>
      <c r="AI195" s="61">
        <v>25.7</v>
      </c>
      <c r="AJ195" s="114">
        <v>0</v>
      </c>
      <c r="AK195" s="61">
        <v>0</v>
      </c>
      <c r="AL195" s="116">
        <v>0</v>
      </c>
      <c r="AM195" s="61">
        <v>0</v>
      </c>
      <c r="AN195" s="117">
        <v>0</v>
      </c>
      <c r="AO195" s="118">
        <f t="shared" si="11"/>
        <v>69.900000000000006</v>
      </c>
    </row>
    <row r="196" spans="1:41" x14ac:dyDescent="0.2">
      <c r="A196" s="173" t="s">
        <v>488</v>
      </c>
      <c r="B196" s="45" t="s">
        <v>118</v>
      </c>
      <c r="C196" s="45" t="s">
        <v>186</v>
      </c>
      <c r="D196" s="45">
        <v>6</v>
      </c>
      <c r="E196" s="137"/>
      <c r="F196" s="47"/>
      <c r="G196" s="61">
        <v>206</v>
      </c>
      <c r="H196" s="85">
        <f t="shared" si="8"/>
        <v>0</v>
      </c>
      <c r="I196" s="61">
        <v>206</v>
      </c>
      <c r="J196" s="121">
        <v>269</v>
      </c>
      <c r="K196" s="85">
        <f t="shared" si="9"/>
        <v>0</v>
      </c>
      <c r="L196" s="122">
        <v>269</v>
      </c>
      <c r="M196" s="61">
        <v>255</v>
      </c>
      <c r="N196" s="85">
        <f t="shared" si="10"/>
        <v>0</v>
      </c>
      <c r="O196" s="61">
        <v>255</v>
      </c>
      <c r="P196" s="154">
        <v>0.04</v>
      </c>
      <c r="Q196" s="142">
        <v>17</v>
      </c>
      <c r="R196" s="142"/>
      <c r="S196" s="114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114">
        <v>36.5</v>
      </c>
      <c r="AB196" s="61">
        <v>168</v>
      </c>
      <c r="AC196" s="61">
        <v>0.9</v>
      </c>
      <c r="AD196" s="61">
        <v>9.6999999999999993</v>
      </c>
      <c r="AE196" s="61">
        <v>25.1</v>
      </c>
      <c r="AF196" s="61">
        <v>19.899999999999999</v>
      </c>
      <c r="AG196" s="61">
        <v>151</v>
      </c>
      <c r="AH196" s="61">
        <v>1.1000000000000001</v>
      </c>
      <c r="AI196" s="61">
        <v>8.5</v>
      </c>
      <c r="AJ196" s="114">
        <v>853</v>
      </c>
      <c r="AK196" s="61">
        <v>0</v>
      </c>
      <c r="AL196" s="116">
        <v>0</v>
      </c>
      <c r="AM196" s="61">
        <v>0</v>
      </c>
      <c r="AN196" s="117">
        <v>0</v>
      </c>
      <c r="AO196" s="118">
        <f t="shared" si="11"/>
        <v>43.900000000000006</v>
      </c>
    </row>
    <row r="197" spans="1:41" x14ac:dyDescent="0.2">
      <c r="A197" s="173" t="s">
        <v>489</v>
      </c>
      <c r="B197" s="45" t="s">
        <v>127</v>
      </c>
      <c r="C197" s="45" t="s">
        <v>197</v>
      </c>
      <c r="D197" s="45">
        <v>6</v>
      </c>
      <c r="E197" s="137"/>
      <c r="F197" s="47"/>
      <c r="G197" s="61">
        <v>208</v>
      </c>
      <c r="H197" s="85">
        <f t="shared" si="8"/>
        <v>0</v>
      </c>
      <c r="I197" s="61">
        <v>208</v>
      </c>
      <c r="J197" s="121">
        <v>181</v>
      </c>
      <c r="K197" s="85">
        <f t="shared" si="9"/>
        <v>0</v>
      </c>
      <c r="L197" s="122">
        <v>181</v>
      </c>
      <c r="M197" s="61">
        <v>211</v>
      </c>
      <c r="N197" s="85">
        <f t="shared" si="10"/>
        <v>0</v>
      </c>
      <c r="O197" s="61">
        <v>211</v>
      </c>
      <c r="P197" s="154">
        <v>7.0000000000000007E-2</v>
      </c>
      <c r="Q197" s="142">
        <v>17</v>
      </c>
      <c r="R197" s="142"/>
      <c r="S197" s="114">
        <v>300</v>
      </c>
      <c r="T197" s="61">
        <v>203</v>
      </c>
      <c r="U197" s="61">
        <v>3406</v>
      </c>
      <c r="V197" s="61">
        <v>20.8</v>
      </c>
      <c r="W197" s="61">
        <v>14.3</v>
      </c>
      <c r="X197" s="61">
        <v>0</v>
      </c>
      <c r="Y197" s="61">
        <v>29.5</v>
      </c>
      <c r="Z197" s="61">
        <v>167</v>
      </c>
      <c r="AA197" s="114">
        <v>19.7</v>
      </c>
      <c r="AB197" s="61">
        <v>91.6</v>
      </c>
      <c r="AC197" s="61">
        <v>1</v>
      </c>
      <c r="AD197" s="61">
        <v>6.7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  <c r="AJ197" s="114">
        <v>0</v>
      </c>
      <c r="AK197" s="61">
        <v>0</v>
      </c>
      <c r="AL197" s="116">
        <v>1</v>
      </c>
      <c r="AM197" s="61">
        <v>7.6</v>
      </c>
      <c r="AN197" s="117">
        <v>2.9</v>
      </c>
      <c r="AO197" s="118">
        <f t="shared" si="11"/>
        <v>216.49999999999997</v>
      </c>
    </row>
    <row r="198" spans="1:41" x14ac:dyDescent="0.2">
      <c r="A198" s="173" t="s">
        <v>490</v>
      </c>
      <c r="B198" s="45" t="s">
        <v>121</v>
      </c>
      <c r="C198" s="45" t="s">
        <v>198</v>
      </c>
      <c r="D198" s="45">
        <v>9</v>
      </c>
      <c r="E198" s="137"/>
      <c r="F198" s="47"/>
      <c r="G198" s="61">
        <v>209</v>
      </c>
      <c r="H198" s="85">
        <f t="shared" ref="H198:H261" si="12">I198-G198</f>
        <v>0</v>
      </c>
      <c r="I198" s="61">
        <v>209</v>
      </c>
      <c r="J198" s="121">
        <v>209</v>
      </c>
      <c r="K198" s="85">
        <f t="shared" ref="K198:K261" si="13">L198-J198</f>
        <v>0</v>
      </c>
      <c r="L198" s="122">
        <v>209</v>
      </c>
      <c r="M198" s="61">
        <v>198</v>
      </c>
      <c r="N198" s="85">
        <f t="shared" ref="N198:N261" si="14">O198-M198</f>
        <v>0</v>
      </c>
      <c r="O198" s="61">
        <v>198</v>
      </c>
      <c r="P198" s="154">
        <v>0.04</v>
      </c>
      <c r="Q198" s="142">
        <v>17</v>
      </c>
      <c r="R198" s="142"/>
      <c r="S198" s="114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114">
        <v>0</v>
      </c>
      <c r="AB198" s="61">
        <v>0</v>
      </c>
      <c r="AC198" s="61">
        <v>0</v>
      </c>
      <c r="AD198" s="61">
        <v>0</v>
      </c>
      <c r="AE198" s="61">
        <v>83.8</v>
      </c>
      <c r="AF198" s="61">
        <v>55.4</v>
      </c>
      <c r="AG198" s="61">
        <v>606</v>
      </c>
      <c r="AH198" s="61">
        <v>3.3</v>
      </c>
      <c r="AI198" s="61">
        <v>34.799999999999997</v>
      </c>
      <c r="AJ198" s="114">
        <v>0</v>
      </c>
      <c r="AK198" s="61">
        <v>0</v>
      </c>
      <c r="AL198" s="116">
        <v>0</v>
      </c>
      <c r="AM198" s="61">
        <v>1.1000000000000001</v>
      </c>
      <c r="AN198" s="117">
        <v>1.1000000000000001</v>
      </c>
      <c r="AO198" s="118">
        <f t="shared" ref="AO198:AO261" si="15">IFERROR($S198*$S$2+$T198*$T$2+IF($U$2=0,0,$U198/$U$2)+$V198*$V$2+$W198*$W$2+$X198*$X$2+$Y198*$Y$2+$Z198*$Z$2+$AA198*$AA$2+IF($AB$2=0,0,$AB198/$AB$2)+$AC$2*$AC198+$AD$2*$AD198+$AE$2*$AE198+$AF198*$AF$2+IF($AG$2=0,0,$AG198/$AG$2)+$AH198*$AH$2+$AI198*$AI$2+IF($AJ$2=0,0,$AJ198/$AJ$2)+$AK198*$AK$2+$AL198*$AL$2+$AM198*$AM$2+$AN198*$AN$2,0)</f>
        <v>78.2</v>
      </c>
    </row>
    <row r="199" spans="1:41" x14ac:dyDescent="0.2">
      <c r="A199" s="173" t="s">
        <v>340</v>
      </c>
      <c r="B199" s="45" t="s">
        <v>121</v>
      </c>
      <c r="C199" s="45" t="s">
        <v>189</v>
      </c>
      <c r="D199" s="45">
        <v>11</v>
      </c>
      <c r="E199" s="137"/>
      <c r="F199" s="47"/>
      <c r="G199" s="61">
        <v>210</v>
      </c>
      <c r="H199" s="85">
        <f t="shared" si="12"/>
        <v>0</v>
      </c>
      <c r="I199" s="61">
        <v>210</v>
      </c>
      <c r="J199" s="121">
        <v>184</v>
      </c>
      <c r="K199" s="85">
        <f t="shared" si="13"/>
        <v>0</v>
      </c>
      <c r="L199" s="122">
        <v>184</v>
      </c>
      <c r="M199" s="61">
        <v>168</v>
      </c>
      <c r="N199" s="85">
        <f t="shared" si="14"/>
        <v>0</v>
      </c>
      <c r="O199" s="61">
        <v>168</v>
      </c>
      <c r="P199" s="154">
        <v>0.08</v>
      </c>
      <c r="Q199" s="142">
        <v>17</v>
      </c>
      <c r="R199" s="142"/>
      <c r="S199" s="114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114">
        <v>0</v>
      </c>
      <c r="AB199" s="61">
        <v>0</v>
      </c>
      <c r="AC199" s="61">
        <v>0</v>
      </c>
      <c r="AD199" s="61">
        <v>0</v>
      </c>
      <c r="AE199" s="61">
        <v>86</v>
      </c>
      <c r="AF199" s="61">
        <v>50.6</v>
      </c>
      <c r="AG199" s="61">
        <v>616</v>
      </c>
      <c r="AH199" s="61">
        <v>3.7</v>
      </c>
      <c r="AI199" s="61">
        <v>32.700000000000003</v>
      </c>
      <c r="AJ199" s="114">
        <v>0</v>
      </c>
      <c r="AK199" s="61">
        <v>0</v>
      </c>
      <c r="AL199" s="116">
        <v>0</v>
      </c>
      <c r="AM199" s="61">
        <v>1</v>
      </c>
      <c r="AN199" s="117">
        <v>1</v>
      </c>
      <c r="AO199" s="118">
        <f t="shared" si="15"/>
        <v>81.800000000000011</v>
      </c>
    </row>
    <row r="200" spans="1:41" x14ac:dyDescent="0.2">
      <c r="A200" s="173" t="s">
        <v>329</v>
      </c>
      <c r="B200" s="45" t="s">
        <v>127</v>
      </c>
      <c r="C200" s="45" t="s">
        <v>185</v>
      </c>
      <c r="D200" s="45">
        <v>13</v>
      </c>
      <c r="E200" s="137"/>
      <c r="F200" s="47"/>
      <c r="G200" s="61">
        <v>212</v>
      </c>
      <c r="H200" s="85">
        <f t="shared" si="12"/>
        <v>0</v>
      </c>
      <c r="I200" s="61">
        <v>212</v>
      </c>
      <c r="J200" s="121">
        <v>182</v>
      </c>
      <c r="K200" s="85">
        <f t="shared" si="13"/>
        <v>0</v>
      </c>
      <c r="L200" s="122">
        <v>182</v>
      </c>
      <c r="M200" s="61">
        <v>207</v>
      </c>
      <c r="N200" s="85">
        <f t="shared" si="14"/>
        <v>0</v>
      </c>
      <c r="O200" s="61">
        <v>207</v>
      </c>
      <c r="P200" s="154">
        <v>0.14000000000000001</v>
      </c>
      <c r="Q200" s="142">
        <v>1</v>
      </c>
      <c r="R200" s="142"/>
      <c r="S200" s="114">
        <v>0</v>
      </c>
      <c r="T200" s="61">
        <v>34.700000000000003</v>
      </c>
      <c r="U200" s="61">
        <v>241</v>
      </c>
      <c r="V200" s="61">
        <v>1.5</v>
      </c>
      <c r="W200" s="61">
        <v>0.9</v>
      </c>
      <c r="X200" s="61">
        <v>0</v>
      </c>
      <c r="Y200" s="61">
        <v>0</v>
      </c>
      <c r="Z200" s="61">
        <v>0</v>
      </c>
      <c r="AA200" s="114">
        <v>2.9</v>
      </c>
      <c r="AB200" s="61">
        <v>9.6999999999999993</v>
      </c>
      <c r="AC200" s="61">
        <v>0.1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  <c r="AJ200" s="114">
        <v>0</v>
      </c>
      <c r="AK200" s="61">
        <v>0</v>
      </c>
      <c r="AL200" s="116">
        <v>0</v>
      </c>
      <c r="AM200" s="61">
        <v>0</v>
      </c>
      <c r="AN200" s="117">
        <v>0.3</v>
      </c>
      <c r="AO200" s="118">
        <f t="shared" si="15"/>
        <v>15.710000000000003</v>
      </c>
    </row>
    <row r="201" spans="1:41" x14ac:dyDescent="0.2">
      <c r="A201" s="173" t="s">
        <v>491</v>
      </c>
      <c r="B201" s="45" t="s">
        <v>118</v>
      </c>
      <c r="C201" s="45" t="s">
        <v>11</v>
      </c>
      <c r="D201" s="45">
        <v>9</v>
      </c>
      <c r="E201" s="137"/>
      <c r="F201" s="47"/>
      <c r="G201" s="61">
        <v>213</v>
      </c>
      <c r="H201" s="85">
        <f t="shared" si="12"/>
        <v>0</v>
      </c>
      <c r="I201" s="61">
        <v>213</v>
      </c>
      <c r="J201" s="121">
        <v>198</v>
      </c>
      <c r="K201" s="85">
        <f t="shared" si="13"/>
        <v>0</v>
      </c>
      <c r="L201" s="122">
        <v>198</v>
      </c>
      <c r="M201" s="61">
        <v>206</v>
      </c>
      <c r="N201" s="85">
        <f t="shared" si="14"/>
        <v>0</v>
      </c>
      <c r="O201" s="61">
        <v>206</v>
      </c>
      <c r="P201" s="154">
        <v>7.0000000000000007E-2</v>
      </c>
      <c r="Q201" s="142">
        <v>17</v>
      </c>
      <c r="R201" s="142"/>
      <c r="S201" s="114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114">
        <v>88.1</v>
      </c>
      <c r="AB201" s="61">
        <v>387</v>
      </c>
      <c r="AC201" s="61">
        <v>2.6</v>
      </c>
      <c r="AD201" s="61">
        <v>0</v>
      </c>
      <c r="AE201" s="61">
        <v>18.7</v>
      </c>
      <c r="AF201" s="61">
        <v>14.6</v>
      </c>
      <c r="AG201" s="61">
        <v>111</v>
      </c>
      <c r="AH201" s="61">
        <v>0</v>
      </c>
      <c r="AI201" s="61">
        <v>0</v>
      </c>
      <c r="AJ201" s="114">
        <v>0</v>
      </c>
      <c r="AK201" s="61">
        <v>0</v>
      </c>
      <c r="AL201" s="116">
        <v>0</v>
      </c>
      <c r="AM201" s="61">
        <v>0</v>
      </c>
      <c r="AN201" s="117">
        <v>0</v>
      </c>
      <c r="AO201" s="118">
        <f t="shared" si="15"/>
        <v>65.400000000000006</v>
      </c>
    </row>
    <row r="202" spans="1:41" x14ac:dyDescent="0.2">
      <c r="A202" s="173" t="s">
        <v>229</v>
      </c>
      <c r="B202" s="45" t="s">
        <v>118</v>
      </c>
      <c r="C202" s="45" t="s">
        <v>11</v>
      </c>
      <c r="D202" s="45">
        <v>9</v>
      </c>
      <c r="E202" s="137"/>
      <c r="F202" s="47"/>
      <c r="G202" s="61">
        <v>215</v>
      </c>
      <c r="H202" s="85">
        <f t="shared" si="12"/>
        <v>0</v>
      </c>
      <c r="I202" s="61">
        <v>215</v>
      </c>
      <c r="J202" s="121">
        <v>214</v>
      </c>
      <c r="K202" s="85">
        <f t="shared" si="13"/>
        <v>0</v>
      </c>
      <c r="L202" s="122">
        <v>214</v>
      </c>
      <c r="M202" s="61">
        <v>218</v>
      </c>
      <c r="N202" s="85">
        <f t="shared" si="14"/>
        <v>0</v>
      </c>
      <c r="O202" s="61">
        <v>218</v>
      </c>
      <c r="P202" s="154">
        <v>0.04</v>
      </c>
      <c r="Q202" s="142">
        <v>17</v>
      </c>
      <c r="R202" s="142"/>
      <c r="S202" s="114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114">
        <v>12.3</v>
      </c>
      <c r="AB202" s="61">
        <v>54.3</v>
      </c>
      <c r="AC202" s="61">
        <v>0.4</v>
      </c>
      <c r="AD202" s="61">
        <v>1.9</v>
      </c>
      <c r="AE202" s="61">
        <v>5.0999999999999996</v>
      </c>
      <c r="AF202" s="61">
        <v>4.0999999999999996</v>
      </c>
      <c r="AG202" s="61">
        <v>28.6</v>
      </c>
      <c r="AH202" s="61">
        <v>0</v>
      </c>
      <c r="AI202" s="61">
        <v>1.4</v>
      </c>
      <c r="AJ202" s="114">
        <v>0</v>
      </c>
      <c r="AK202" s="61">
        <v>0</v>
      </c>
      <c r="AL202" s="116">
        <v>0</v>
      </c>
      <c r="AM202" s="61">
        <v>0</v>
      </c>
      <c r="AN202" s="117">
        <v>0</v>
      </c>
      <c r="AO202" s="118">
        <f t="shared" si="15"/>
        <v>10.690000000000001</v>
      </c>
    </row>
    <row r="203" spans="1:41" x14ac:dyDescent="0.2">
      <c r="A203" s="173" t="s">
        <v>300</v>
      </c>
      <c r="B203" s="45" t="s">
        <v>118</v>
      </c>
      <c r="C203" s="45" t="s">
        <v>196</v>
      </c>
      <c r="D203" s="45">
        <v>11</v>
      </c>
      <c r="E203" s="137"/>
      <c r="F203" s="47"/>
      <c r="G203" s="61">
        <v>216</v>
      </c>
      <c r="H203" s="85">
        <f t="shared" si="12"/>
        <v>0</v>
      </c>
      <c r="I203" s="61">
        <v>216</v>
      </c>
      <c r="J203" s="121">
        <v>240</v>
      </c>
      <c r="K203" s="85">
        <f t="shared" si="13"/>
        <v>0</v>
      </c>
      <c r="L203" s="122">
        <v>240</v>
      </c>
      <c r="M203" s="61">
        <v>228</v>
      </c>
      <c r="N203" s="85">
        <f t="shared" si="14"/>
        <v>0</v>
      </c>
      <c r="O203" s="61">
        <v>228</v>
      </c>
      <c r="P203" s="154">
        <v>0.03</v>
      </c>
      <c r="Q203" s="142">
        <v>17</v>
      </c>
      <c r="R203" s="142"/>
      <c r="S203" s="114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114">
        <v>17</v>
      </c>
      <c r="AB203" s="61">
        <v>69.099999999999994</v>
      </c>
      <c r="AC203" s="61">
        <v>0.4</v>
      </c>
      <c r="AD203" s="61">
        <v>3.6</v>
      </c>
      <c r="AE203" s="61">
        <v>17</v>
      </c>
      <c r="AF203" s="61">
        <v>13</v>
      </c>
      <c r="AG203" s="61">
        <v>96</v>
      </c>
      <c r="AH203" s="61">
        <v>0.6</v>
      </c>
      <c r="AI203" s="61">
        <v>4.5</v>
      </c>
      <c r="AJ203" s="114">
        <v>0</v>
      </c>
      <c r="AK203" s="61">
        <v>0</v>
      </c>
      <c r="AL203" s="116">
        <v>0</v>
      </c>
      <c r="AM203" s="61">
        <v>0.4</v>
      </c>
      <c r="AN203" s="117">
        <v>0</v>
      </c>
      <c r="AO203" s="118">
        <f t="shared" si="15"/>
        <v>22.509999999999998</v>
      </c>
    </row>
    <row r="204" spans="1:41" x14ac:dyDescent="0.2">
      <c r="A204" s="173" t="s">
        <v>348</v>
      </c>
      <c r="B204" s="45" t="s">
        <v>127</v>
      </c>
      <c r="C204" s="45" t="s">
        <v>198</v>
      </c>
      <c r="D204" s="45">
        <v>9</v>
      </c>
      <c r="E204" s="137" t="s">
        <v>447</v>
      </c>
      <c r="F204" s="47"/>
      <c r="G204" s="61">
        <v>217</v>
      </c>
      <c r="H204" s="85">
        <f t="shared" si="12"/>
        <v>0</v>
      </c>
      <c r="I204" s="61">
        <v>217</v>
      </c>
      <c r="J204" s="121">
        <v>215</v>
      </c>
      <c r="K204" s="85">
        <f t="shared" si="13"/>
        <v>0</v>
      </c>
      <c r="L204" s="122">
        <v>215</v>
      </c>
      <c r="M204" s="61">
        <v>236</v>
      </c>
      <c r="N204" s="85">
        <f t="shared" si="14"/>
        <v>0</v>
      </c>
      <c r="O204" s="61">
        <v>236</v>
      </c>
      <c r="P204" s="154">
        <v>0.21</v>
      </c>
      <c r="Q204" s="142">
        <v>6</v>
      </c>
      <c r="R204" s="142"/>
      <c r="S204" s="114">
        <v>117</v>
      </c>
      <c r="T204" s="61">
        <v>58.4</v>
      </c>
      <c r="U204" s="61">
        <v>1415</v>
      </c>
      <c r="V204" s="61">
        <v>10.199999999999999</v>
      </c>
      <c r="W204" s="61">
        <v>3.7</v>
      </c>
      <c r="X204" s="61">
        <v>0</v>
      </c>
      <c r="Y204" s="61">
        <v>11.1</v>
      </c>
      <c r="Z204" s="61">
        <v>60.3</v>
      </c>
      <c r="AA204" s="114">
        <v>22.8</v>
      </c>
      <c r="AB204" s="61">
        <v>134</v>
      </c>
      <c r="AC204" s="61">
        <v>1.6</v>
      </c>
      <c r="AD204" s="61">
        <v>7.1</v>
      </c>
      <c r="AE204" s="61">
        <v>0</v>
      </c>
      <c r="AF204" s="61">
        <v>0</v>
      </c>
      <c r="AG204" s="61">
        <v>0</v>
      </c>
      <c r="AH204" s="61">
        <v>0</v>
      </c>
      <c r="AI204" s="61">
        <v>0</v>
      </c>
      <c r="AJ204" s="114">
        <v>0</v>
      </c>
      <c r="AK204" s="61">
        <v>0</v>
      </c>
      <c r="AL204" s="116">
        <v>1.7</v>
      </c>
      <c r="AM204" s="61">
        <v>4.5</v>
      </c>
      <c r="AN204" s="117">
        <v>1.8</v>
      </c>
      <c r="AO204" s="118">
        <f t="shared" si="15"/>
        <v>116.50000000000003</v>
      </c>
    </row>
    <row r="205" spans="1:41" x14ac:dyDescent="0.2">
      <c r="A205" s="173" t="s">
        <v>339</v>
      </c>
      <c r="B205" s="45" t="s">
        <v>121</v>
      </c>
      <c r="C205" s="45" t="s">
        <v>182</v>
      </c>
      <c r="D205" s="45">
        <v>14</v>
      </c>
      <c r="E205" s="137"/>
      <c r="F205" s="47"/>
      <c r="G205" s="61">
        <v>219</v>
      </c>
      <c r="H205" s="85">
        <f t="shared" si="12"/>
        <v>0</v>
      </c>
      <c r="I205" s="61">
        <v>219</v>
      </c>
      <c r="J205" s="121">
        <v>192</v>
      </c>
      <c r="K205" s="85">
        <f t="shared" si="13"/>
        <v>0</v>
      </c>
      <c r="L205" s="122">
        <v>192</v>
      </c>
      <c r="M205" s="61">
        <v>189</v>
      </c>
      <c r="N205" s="85">
        <f t="shared" si="14"/>
        <v>0</v>
      </c>
      <c r="O205" s="61">
        <v>189</v>
      </c>
      <c r="P205" s="154">
        <v>0.04</v>
      </c>
      <c r="Q205" s="142">
        <v>17</v>
      </c>
      <c r="R205" s="142"/>
      <c r="S205" s="114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114">
        <v>20.6</v>
      </c>
      <c r="AB205" s="61">
        <v>112</v>
      </c>
      <c r="AC205" s="61">
        <v>0.9</v>
      </c>
      <c r="AD205" s="61">
        <v>5.7</v>
      </c>
      <c r="AE205" s="61">
        <v>71.400000000000006</v>
      </c>
      <c r="AF205" s="61">
        <v>44.1</v>
      </c>
      <c r="AG205" s="61">
        <v>519</v>
      </c>
      <c r="AH205" s="61">
        <v>2.8</v>
      </c>
      <c r="AI205" s="61">
        <v>28.2</v>
      </c>
      <c r="AJ205" s="114">
        <v>0</v>
      </c>
      <c r="AK205" s="61">
        <v>0</v>
      </c>
      <c r="AL205" s="116">
        <v>0.9</v>
      </c>
      <c r="AM205" s="61">
        <v>0</v>
      </c>
      <c r="AN205" s="117">
        <v>0</v>
      </c>
      <c r="AO205" s="118">
        <f t="shared" si="15"/>
        <v>87.1</v>
      </c>
    </row>
    <row r="206" spans="1:41" x14ac:dyDescent="0.2">
      <c r="A206" s="173" t="s">
        <v>404</v>
      </c>
      <c r="B206" s="45" t="s">
        <v>121</v>
      </c>
      <c r="C206" s="45" t="s">
        <v>116</v>
      </c>
      <c r="D206" s="45">
        <v>8</v>
      </c>
      <c r="E206" s="137"/>
      <c r="F206" s="47"/>
      <c r="G206" s="61">
        <v>220</v>
      </c>
      <c r="H206" s="85">
        <f t="shared" si="12"/>
        <v>0</v>
      </c>
      <c r="I206" s="61">
        <v>220</v>
      </c>
      <c r="J206" s="121">
        <v>171</v>
      </c>
      <c r="K206" s="85">
        <f t="shared" si="13"/>
        <v>0</v>
      </c>
      <c r="L206" s="122">
        <v>171</v>
      </c>
      <c r="M206" s="61">
        <v>161</v>
      </c>
      <c r="N206" s="85">
        <f t="shared" si="14"/>
        <v>0</v>
      </c>
      <c r="O206" s="61">
        <v>161</v>
      </c>
      <c r="P206" s="154">
        <v>0.13</v>
      </c>
      <c r="Q206" s="142">
        <v>17</v>
      </c>
      <c r="R206" s="142"/>
      <c r="S206" s="114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114">
        <v>2</v>
      </c>
      <c r="AB206" s="61">
        <v>17</v>
      </c>
      <c r="AC206" s="61">
        <v>0</v>
      </c>
      <c r="AD206" s="61">
        <v>1</v>
      </c>
      <c r="AE206" s="61">
        <v>84.5</v>
      </c>
      <c r="AF206" s="61">
        <v>52.2</v>
      </c>
      <c r="AG206" s="61">
        <v>713</v>
      </c>
      <c r="AH206" s="61">
        <v>5.9</v>
      </c>
      <c r="AI206" s="61">
        <v>34.9</v>
      </c>
      <c r="AJ206" s="114">
        <v>0</v>
      </c>
      <c r="AK206" s="61">
        <v>0</v>
      </c>
      <c r="AL206" s="116">
        <v>0</v>
      </c>
      <c r="AM206" s="61">
        <v>0</v>
      </c>
      <c r="AN206" s="117">
        <v>0</v>
      </c>
      <c r="AO206" s="118">
        <f t="shared" si="15"/>
        <v>108.4</v>
      </c>
    </row>
    <row r="207" spans="1:41" x14ac:dyDescent="0.2">
      <c r="A207" s="173" t="s">
        <v>371</v>
      </c>
      <c r="B207" s="45" t="s">
        <v>127</v>
      </c>
      <c r="C207" s="45" t="s">
        <v>12</v>
      </c>
      <c r="D207" s="45">
        <v>10</v>
      </c>
      <c r="E207" s="137" t="s">
        <v>444</v>
      </c>
      <c r="F207" s="47"/>
      <c r="G207" s="61">
        <v>221</v>
      </c>
      <c r="H207" s="85">
        <f t="shared" si="12"/>
        <v>0</v>
      </c>
      <c r="I207" s="61">
        <v>221</v>
      </c>
      <c r="J207" s="121">
        <v>173</v>
      </c>
      <c r="K207" s="85">
        <f t="shared" si="13"/>
        <v>0</v>
      </c>
      <c r="L207" s="122">
        <v>173</v>
      </c>
      <c r="M207" s="61">
        <v>199</v>
      </c>
      <c r="N207" s="85">
        <f t="shared" si="14"/>
        <v>0</v>
      </c>
      <c r="O207" s="61">
        <v>199</v>
      </c>
      <c r="P207" s="154">
        <v>0.09</v>
      </c>
      <c r="Q207" s="142">
        <v>17</v>
      </c>
      <c r="R207" s="142"/>
      <c r="S207" s="114">
        <v>311</v>
      </c>
      <c r="T207" s="61">
        <v>198</v>
      </c>
      <c r="U207" s="61">
        <v>3240</v>
      </c>
      <c r="V207" s="61">
        <v>19.7</v>
      </c>
      <c r="W207" s="61">
        <v>13.9</v>
      </c>
      <c r="X207" s="61">
        <v>0</v>
      </c>
      <c r="Y207" s="61">
        <v>41.3</v>
      </c>
      <c r="Z207" s="61">
        <v>176</v>
      </c>
      <c r="AA207" s="114">
        <v>61</v>
      </c>
      <c r="AB207" s="61">
        <v>293</v>
      </c>
      <c r="AC207" s="61">
        <v>2.7</v>
      </c>
      <c r="AD207" s="61">
        <v>21.7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  <c r="AJ207" s="114">
        <v>0</v>
      </c>
      <c r="AK207" s="61">
        <v>0</v>
      </c>
      <c r="AL207" s="116">
        <v>1</v>
      </c>
      <c r="AM207" s="61">
        <v>9.8000000000000007</v>
      </c>
      <c r="AN207" s="117">
        <v>3.7</v>
      </c>
      <c r="AO207" s="118">
        <f t="shared" si="15"/>
        <v>234.6</v>
      </c>
    </row>
    <row r="208" spans="1:41" x14ac:dyDescent="0.2">
      <c r="A208" s="173" t="s">
        <v>492</v>
      </c>
      <c r="B208" s="45" t="s">
        <v>118</v>
      </c>
      <c r="C208" s="45" t="s">
        <v>197</v>
      </c>
      <c r="D208" s="45">
        <v>6</v>
      </c>
      <c r="E208" s="137"/>
      <c r="F208" s="47"/>
      <c r="G208" s="61">
        <v>222</v>
      </c>
      <c r="H208" s="85">
        <f t="shared" si="12"/>
        <v>0</v>
      </c>
      <c r="I208" s="61">
        <v>222</v>
      </c>
      <c r="J208" s="121">
        <v>227</v>
      </c>
      <c r="K208" s="85">
        <f t="shared" si="13"/>
        <v>0</v>
      </c>
      <c r="L208" s="122">
        <v>227</v>
      </c>
      <c r="M208" s="61">
        <v>220</v>
      </c>
      <c r="N208" s="85">
        <f t="shared" si="14"/>
        <v>0</v>
      </c>
      <c r="O208" s="61">
        <v>220</v>
      </c>
      <c r="P208" s="154">
        <v>0.02</v>
      </c>
      <c r="Q208" s="142">
        <v>17</v>
      </c>
      <c r="R208" s="142"/>
      <c r="S208" s="114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114">
        <v>62</v>
      </c>
      <c r="AB208" s="61">
        <v>240</v>
      </c>
      <c r="AC208" s="61">
        <v>1.7</v>
      </c>
      <c r="AD208" s="61">
        <v>11.5</v>
      </c>
      <c r="AE208" s="61">
        <v>21.7</v>
      </c>
      <c r="AF208" s="61">
        <v>15.8</v>
      </c>
      <c r="AG208" s="61">
        <v>113</v>
      </c>
      <c r="AH208" s="61">
        <v>0.5</v>
      </c>
      <c r="AI208" s="61">
        <v>4.4000000000000004</v>
      </c>
      <c r="AJ208" s="114">
        <v>0</v>
      </c>
      <c r="AK208" s="61">
        <v>0</v>
      </c>
      <c r="AL208" s="116">
        <v>0</v>
      </c>
      <c r="AM208" s="61">
        <v>0</v>
      </c>
      <c r="AN208" s="117">
        <v>0</v>
      </c>
      <c r="AO208" s="118">
        <f t="shared" si="15"/>
        <v>48.5</v>
      </c>
    </row>
    <row r="209" spans="1:41" x14ac:dyDescent="0.2">
      <c r="A209" s="173" t="s">
        <v>493</v>
      </c>
      <c r="B209" s="45" t="s">
        <v>129</v>
      </c>
      <c r="C209" s="45" t="s">
        <v>19</v>
      </c>
      <c r="D209" s="45">
        <v>11</v>
      </c>
      <c r="E209" s="137"/>
      <c r="F209" s="47"/>
      <c r="G209" s="61">
        <v>223</v>
      </c>
      <c r="H209" s="85">
        <f t="shared" si="12"/>
        <v>0</v>
      </c>
      <c r="I209" s="61">
        <v>223</v>
      </c>
      <c r="J209" s="121">
        <v>225</v>
      </c>
      <c r="K209" s="85">
        <f t="shared" si="13"/>
        <v>0</v>
      </c>
      <c r="L209" s="122">
        <v>225</v>
      </c>
      <c r="M209" s="61">
        <v>227</v>
      </c>
      <c r="N209" s="85">
        <f t="shared" si="14"/>
        <v>0</v>
      </c>
      <c r="O209" s="61">
        <v>227</v>
      </c>
      <c r="P209" s="154">
        <v>7.0000000000000007E-2</v>
      </c>
      <c r="Q209" s="142">
        <v>17</v>
      </c>
      <c r="R209" s="142"/>
      <c r="S209" s="114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114">
        <v>0</v>
      </c>
      <c r="AB209" s="61">
        <v>0</v>
      </c>
      <c r="AC209" s="61">
        <v>0</v>
      </c>
      <c r="AD209" s="61">
        <v>0</v>
      </c>
      <c r="AE209" s="61">
        <v>49.9</v>
      </c>
      <c r="AF209" s="61">
        <v>35.6</v>
      </c>
      <c r="AG209" s="61">
        <v>378</v>
      </c>
      <c r="AH209" s="61">
        <v>4.0999999999999996</v>
      </c>
      <c r="AI209" s="61">
        <v>18.7</v>
      </c>
      <c r="AJ209" s="114">
        <v>0</v>
      </c>
      <c r="AK209" s="61">
        <v>0</v>
      </c>
      <c r="AL209" s="116">
        <v>0</v>
      </c>
      <c r="AM209" s="61">
        <v>0</v>
      </c>
      <c r="AN209" s="117">
        <v>0</v>
      </c>
      <c r="AO209" s="118">
        <f t="shared" si="15"/>
        <v>62.399999999999991</v>
      </c>
    </row>
    <row r="210" spans="1:41" x14ac:dyDescent="0.2">
      <c r="A210" s="173" t="s">
        <v>403</v>
      </c>
      <c r="B210" s="45" t="s">
        <v>121</v>
      </c>
      <c r="C210" s="45" t="s">
        <v>199</v>
      </c>
      <c r="D210" s="45">
        <v>9</v>
      </c>
      <c r="E210" s="137"/>
      <c r="F210" s="47"/>
      <c r="G210" s="61">
        <v>224</v>
      </c>
      <c r="H210" s="85">
        <f t="shared" si="12"/>
        <v>0</v>
      </c>
      <c r="I210" s="61">
        <v>224</v>
      </c>
      <c r="J210" s="121">
        <v>190</v>
      </c>
      <c r="K210" s="85">
        <f t="shared" si="13"/>
        <v>0</v>
      </c>
      <c r="L210" s="122">
        <v>190</v>
      </c>
      <c r="M210" s="61">
        <v>185</v>
      </c>
      <c r="N210" s="85">
        <f t="shared" si="14"/>
        <v>0</v>
      </c>
      <c r="O210" s="61">
        <v>185</v>
      </c>
      <c r="P210" s="154">
        <v>0.04</v>
      </c>
      <c r="Q210" s="142">
        <v>17</v>
      </c>
      <c r="R210" s="142"/>
      <c r="S210" s="114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114">
        <v>0</v>
      </c>
      <c r="AB210" s="61">
        <v>0</v>
      </c>
      <c r="AC210" s="61">
        <v>0</v>
      </c>
      <c r="AD210" s="61">
        <v>0</v>
      </c>
      <c r="AE210" s="61">
        <v>78.2</v>
      </c>
      <c r="AF210" s="61">
        <v>48.4</v>
      </c>
      <c r="AG210" s="61">
        <v>652</v>
      </c>
      <c r="AH210" s="61">
        <v>4.3</v>
      </c>
      <c r="AI210" s="61">
        <v>28.7</v>
      </c>
      <c r="AJ210" s="114">
        <v>0</v>
      </c>
      <c r="AK210" s="61">
        <v>0</v>
      </c>
      <c r="AL210" s="116">
        <v>0</v>
      </c>
      <c r="AM210" s="61">
        <v>0</v>
      </c>
      <c r="AN210" s="117">
        <v>0</v>
      </c>
      <c r="AO210" s="118">
        <f t="shared" si="15"/>
        <v>91</v>
      </c>
    </row>
    <row r="211" spans="1:41" x14ac:dyDescent="0.2">
      <c r="A211" s="173" t="s">
        <v>296</v>
      </c>
      <c r="B211" s="45" t="s">
        <v>121</v>
      </c>
      <c r="C211" s="45" t="s">
        <v>112</v>
      </c>
      <c r="D211" s="45">
        <v>7</v>
      </c>
      <c r="E211" s="137" t="s">
        <v>448</v>
      </c>
      <c r="F211" s="47"/>
      <c r="G211" s="61">
        <v>225</v>
      </c>
      <c r="H211" s="85">
        <f t="shared" si="12"/>
        <v>0</v>
      </c>
      <c r="I211" s="61">
        <v>225</v>
      </c>
      <c r="J211" s="121">
        <v>400</v>
      </c>
      <c r="K211" s="85">
        <f t="shared" si="13"/>
        <v>0</v>
      </c>
      <c r="L211" s="122">
        <v>400</v>
      </c>
      <c r="M211" s="61">
        <v>400</v>
      </c>
      <c r="N211" s="85">
        <f t="shared" si="14"/>
        <v>0</v>
      </c>
      <c r="O211" s="61">
        <v>400</v>
      </c>
      <c r="P211" s="154">
        <v>0.14000000000000001</v>
      </c>
      <c r="Q211" s="142">
        <v>0</v>
      </c>
      <c r="R211" s="142"/>
      <c r="S211" s="114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114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  <c r="AJ211" s="114">
        <v>0</v>
      </c>
      <c r="AK211" s="61">
        <v>0</v>
      </c>
      <c r="AL211" s="116">
        <v>0</v>
      </c>
      <c r="AM211" s="61">
        <v>0</v>
      </c>
      <c r="AN211" s="117">
        <v>0</v>
      </c>
      <c r="AO211" s="118">
        <f t="shared" si="15"/>
        <v>0</v>
      </c>
    </row>
    <row r="212" spans="1:41" x14ac:dyDescent="0.2">
      <c r="A212" s="173" t="s">
        <v>436</v>
      </c>
      <c r="B212" s="45" t="s">
        <v>118</v>
      </c>
      <c r="C212" s="45" t="s">
        <v>187</v>
      </c>
      <c r="D212" s="45">
        <v>10</v>
      </c>
      <c r="E212" s="137"/>
      <c r="F212" s="47"/>
      <c r="G212" s="61">
        <v>228</v>
      </c>
      <c r="H212" s="85">
        <f t="shared" si="12"/>
        <v>0</v>
      </c>
      <c r="I212" s="61">
        <v>228</v>
      </c>
      <c r="J212" s="121">
        <v>249</v>
      </c>
      <c r="K212" s="85">
        <f t="shared" si="13"/>
        <v>0</v>
      </c>
      <c r="L212" s="122">
        <v>249</v>
      </c>
      <c r="M212" s="61">
        <v>237</v>
      </c>
      <c r="N212" s="85">
        <f t="shared" si="14"/>
        <v>0</v>
      </c>
      <c r="O212" s="61">
        <v>237</v>
      </c>
      <c r="P212" s="154">
        <v>0.03</v>
      </c>
      <c r="Q212" s="142">
        <v>17</v>
      </c>
      <c r="R212" s="142"/>
      <c r="S212" s="114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114">
        <v>57</v>
      </c>
      <c r="AB212" s="61">
        <v>228</v>
      </c>
      <c r="AC212" s="61">
        <v>2.8</v>
      </c>
      <c r="AD212" s="61">
        <v>5.7</v>
      </c>
      <c r="AE212" s="61">
        <v>34.1</v>
      </c>
      <c r="AF212" s="61">
        <v>25.7</v>
      </c>
      <c r="AG212" s="61">
        <v>190</v>
      </c>
      <c r="AH212" s="61">
        <v>1.6</v>
      </c>
      <c r="AI212" s="61">
        <v>11.1</v>
      </c>
      <c r="AJ212" s="114">
        <v>200</v>
      </c>
      <c r="AK212" s="61">
        <v>0</v>
      </c>
      <c r="AL212" s="116">
        <v>0</v>
      </c>
      <c r="AM212" s="61">
        <v>0</v>
      </c>
      <c r="AN212" s="117">
        <v>0</v>
      </c>
      <c r="AO212" s="118">
        <f t="shared" si="15"/>
        <v>68.199999999999989</v>
      </c>
    </row>
    <row r="213" spans="1:41" x14ac:dyDescent="0.2">
      <c r="A213" s="173" t="s">
        <v>405</v>
      </c>
      <c r="B213" s="45" t="s">
        <v>121</v>
      </c>
      <c r="C213" s="45" t="s">
        <v>198</v>
      </c>
      <c r="D213" s="45">
        <v>9</v>
      </c>
      <c r="E213" s="137"/>
      <c r="F213" s="47"/>
      <c r="G213" s="61">
        <v>232</v>
      </c>
      <c r="H213" s="85">
        <f t="shared" si="12"/>
        <v>0</v>
      </c>
      <c r="I213" s="61">
        <v>232</v>
      </c>
      <c r="J213" s="121">
        <v>191</v>
      </c>
      <c r="K213" s="85">
        <f t="shared" si="13"/>
        <v>0</v>
      </c>
      <c r="L213" s="122">
        <v>191</v>
      </c>
      <c r="M213" s="61">
        <v>191</v>
      </c>
      <c r="N213" s="85">
        <f t="shared" si="14"/>
        <v>0</v>
      </c>
      <c r="O213" s="61">
        <v>191</v>
      </c>
      <c r="P213" s="154">
        <v>0.04</v>
      </c>
      <c r="Q213" s="142">
        <v>17</v>
      </c>
      <c r="R213" s="142"/>
      <c r="S213" s="114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114">
        <v>2</v>
      </c>
      <c r="AB213" s="61">
        <v>10.5</v>
      </c>
      <c r="AC213" s="61">
        <v>0</v>
      </c>
      <c r="AD213" s="61">
        <v>1</v>
      </c>
      <c r="AE213" s="61">
        <v>77.599999999999994</v>
      </c>
      <c r="AF213" s="61">
        <v>44.1</v>
      </c>
      <c r="AG213" s="61">
        <v>658</v>
      </c>
      <c r="AH213" s="61">
        <v>5.6</v>
      </c>
      <c r="AI213" s="61">
        <v>32.6</v>
      </c>
      <c r="AJ213" s="114">
        <v>0</v>
      </c>
      <c r="AK213" s="61">
        <v>0</v>
      </c>
      <c r="AL213" s="116">
        <v>0</v>
      </c>
      <c r="AM213" s="61">
        <v>0</v>
      </c>
      <c r="AN213" s="117">
        <v>0</v>
      </c>
      <c r="AO213" s="118">
        <f t="shared" si="15"/>
        <v>100.44999999999999</v>
      </c>
    </row>
    <row r="214" spans="1:41" x14ac:dyDescent="0.2">
      <c r="A214" s="173" t="s">
        <v>335</v>
      </c>
      <c r="B214" s="45" t="s">
        <v>121</v>
      </c>
      <c r="C214" s="45" t="s">
        <v>184</v>
      </c>
      <c r="D214" s="45">
        <v>9</v>
      </c>
      <c r="E214" s="137" t="s">
        <v>494</v>
      </c>
      <c r="F214" s="47"/>
      <c r="G214" s="61">
        <v>234</v>
      </c>
      <c r="H214" s="85">
        <f t="shared" si="12"/>
        <v>0</v>
      </c>
      <c r="I214" s="61">
        <v>234</v>
      </c>
      <c r="J214" s="121">
        <v>132</v>
      </c>
      <c r="K214" s="85">
        <f t="shared" si="13"/>
        <v>0</v>
      </c>
      <c r="L214" s="122">
        <v>132</v>
      </c>
      <c r="M214" s="61">
        <v>137</v>
      </c>
      <c r="N214" s="85">
        <f t="shared" si="14"/>
        <v>0</v>
      </c>
      <c r="O214" s="61">
        <v>137</v>
      </c>
      <c r="P214" s="154">
        <v>0.4</v>
      </c>
      <c r="Q214" s="142">
        <v>15</v>
      </c>
      <c r="R214" s="142"/>
      <c r="S214" s="114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114">
        <v>0</v>
      </c>
      <c r="AB214" s="61">
        <v>0</v>
      </c>
      <c r="AC214" s="61">
        <v>0</v>
      </c>
      <c r="AD214" s="61">
        <v>0</v>
      </c>
      <c r="AE214" s="61">
        <v>77.099999999999994</v>
      </c>
      <c r="AF214" s="61">
        <v>49.4</v>
      </c>
      <c r="AG214" s="61">
        <v>698</v>
      </c>
      <c r="AH214" s="61">
        <v>5.2</v>
      </c>
      <c r="AI214" s="61">
        <v>31.1</v>
      </c>
      <c r="AJ214" s="114">
        <v>0</v>
      </c>
      <c r="AK214" s="61">
        <v>0</v>
      </c>
      <c r="AL214" s="116">
        <v>0</v>
      </c>
      <c r="AM214" s="61">
        <v>0</v>
      </c>
      <c r="AN214" s="117">
        <v>0</v>
      </c>
      <c r="AO214" s="118">
        <f t="shared" si="15"/>
        <v>101</v>
      </c>
    </row>
    <row r="215" spans="1:41" x14ac:dyDescent="0.2">
      <c r="A215" s="173" t="s">
        <v>376</v>
      </c>
      <c r="B215" s="45" t="s">
        <v>121</v>
      </c>
      <c r="C215" s="45" t="s">
        <v>191</v>
      </c>
      <c r="D215" s="45">
        <v>13</v>
      </c>
      <c r="E215" s="137"/>
      <c r="F215" s="47"/>
      <c r="G215" s="61">
        <v>242</v>
      </c>
      <c r="H215" s="85">
        <f t="shared" si="12"/>
        <v>0</v>
      </c>
      <c r="I215" s="61">
        <v>242</v>
      </c>
      <c r="J215" s="121">
        <v>204</v>
      </c>
      <c r="K215" s="85">
        <f t="shared" si="13"/>
        <v>0</v>
      </c>
      <c r="L215" s="122">
        <v>204</v>
      </c>
      <c r="M215" s="61">
        <v>203</v>
      </c>
      <c r="N215" s="85">
        <f t="shared" si="14"/>
        <v>0</v>
      </c>
      <c r="O215" s="61">
        <v>203</v>
      </c>
      <c r="P215" s="154">
        <v>7.0000000000000007E-2</v>
      </c>
      <c r="Q215" s="142">
        <v>17</v>
      </c>
      <c r="R215" s="142"/>
      <c r="S215" s="114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114">
        <v>0</v>
      </c>
      <c r="AB215" s="61">
        <v>0</v>
      </c>
      <c r="AC215" s="61">
        <v>0</v>
      </c>
      <c r="AD215" s="61">
        <v>0</v>
      </c>
      <c r="AE215" s="61">
        <v>53.3</v>
      </c>
      <c r="AF215" s="61">
        <v>32.200000000000003</v>
      </c>
      <c r="AG215" s="61">
        <v>433</v>
      </c>
      <c r="AH215" s="61">
        <v>2.2000000000000002</v>
      </c>
      <c r="AI215" s="61">
        <v>20</v>
      </c>
      <c r="AJ215" s="114">
        <v>0</v>
      </c>
      <c r="AK215" s="61">
        <v>0</v>
      </c>
      <c r="AL215" s="116">
        <v>0</v>
      </c>
      <c r="AM215" s="61">
        <v>0</v>
      </c>
      <c r="AN215" s="117">
        <v>0</v>
      </c>
      <c r="AO215" s="118">
        <f t="shared" si="15"/>
        <v>56.5</v>
      </c>
    </row>
    <row r="216" spans="1:41" x14ac:dyDescent="0.2">
      <c r="A216" s="173" t="s">
        <v>333</v>
      </c>
      <c r="B216" s="45" t="s">
        <v>121</v>
      </c>
      <c r="C216" s="45" t="s">
        <v>196</v>
      </c>
      <c r="D216" s="45">
        <v>11</v>
      </c>
      <c r="E216" s="137" t="s">
        <v>448</v>
      </c>
      <c r="F216" s="47"/>
      <c r="G216" s="61">
        <v>244</v>
      </c>
      <c r="H216" s="85">
        <f t="shared" si="12"/>
        <v>0</v>
      </c>
      <c r="I216" s="61">
        <v>244</v>
      </c>
      <c r="J216" s="121">
        <v>400</v>
      </c>
      <c r="K216" s="85">
        <f t="shared" si="13"/>
        <v>0</v>
      </c>
      <c r="L216" s="122">
        <v>400</v>
      </c>
      <c r="M216" s="61">
        <v>400</v>
      </c>
      <c r="N216" s="85">
        <f t="shared" si="14"/>
        <v>0</v>
      </c>
      <c r="O216" s="61">
        <v>400</v>
      </c>
      <c r="P216" s="154">
        <v>0.02</v>
      </c>
      <c r="Q216" s="142">
        <v>0</v>
      </c>
      <c r="R216" s="142"/>
      <c r="S216" s="114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114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114">
        <v>0</v>
      </c>
      <c r="AK216" s="61">
        <v>0</v>
      </c>
      <c r="AL216" s="116">
        <v>0</v>
      </c>
      <c r="AM216" s="61">
        <v>0</v>
      </c>
      <c r="AN216" s="117">
        <v>0</v>
      </c>
      <c r="AO216" s="118">
        <f t="shared" si="15"/>
        <v>0</v>
      </c>
    </row>
    <row r="217" spans="1:41" x14ac:dyDescent="0.2">
      <c r="A217" s="173" t="s">
        <v>495</v>
      </c>
      <c r="B217" s="45" t="s">
        <v>121</v>
      </c>
      <c r="C217" s="45" t="s">
        <v>15</v>
      </c>
      <c r="D217" s="45">
        <v>14</v>
      </c>
      <c r="E217" s="137" t="s">
        <v>444</v>
      </c>
      <c r="F217" s="47"/>
      <c r="G217" s="61">
        <v>245</v>
      </c>
      <c r="H217" s="85">
        <f t="shared" si="12"/>
        <v>0</v>
      </c>
      <c r="I217" s="61">
        <v>245</v>
      </c>
      <c r="J217" s="121">
        <v>183</v>
      </c>
      <c r="K217" s="85">
        <f t="shared" si="13"/>
        <v>0</v>
      </c>
      <c r="L217" s="122">
        <v>183</v>
      </c>
      <c r="M217" s="61">
        <v>179</v>
      </c>
      <c r="N217" s="85">
        <f t="shared" si="14"/>
        <v>0</v>
      </c>
      <c r="O217" s="61">
        <v>179</v>
      </c>
      <c r="P217" s="154">
        <v>0.16</v>
      </c>
      <c r="Q217" s="142">
        <v>17</v>
      </c>
      <c r="R217" s="142"/>
      <c r="S217" s="114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114">
        <v>0</v>
      </c>
      <c r="AB217" s="61">
        <v>0</v>
      </c>
      <c r="AC217" s="61">
        <v>0</v>
      </c>
      <c r="AD217" s="61">
        <v>0</v>
      </c>
      <c r="AE217" s="61">
        <v>83.6</v>
      </c>
      <c r="AF217" s="61">
        <v>54.1</v>
      </c>
      <c r="AG217" s="61">
        <v>639</v>
      </c>
      <c r="AH217" s="61">
        <v>4.3</v>
      </c>
      <c r="AI217" s="61">
        <v>0</v>
      </c>
      <c r="AJ217" s="114">
        <v>0</v>
      </c>
      <c r="AK217" s="61">
        <v>0</v>
      </c>
      <c r="AL217" s="116">
        <v>0</v>
      </c>
      <c r="AM217" s="61">
        <v>0</v>
      </c>
      <c r="AN217" s="117">
        <v>0</v>
      </c>
      <c r="AO217" s="118">
        <f t="shared" si="15"/>
        <v>89.699999999999989</v>
      </c>
    </row>
    <row r="218" spans="1:41" x14ac:dyDescent="0.2">
      <c r="A218" s="173" t="s">
        <v>388</v>
      </c>
      <c r="B218" s="45" t="s">
        <v>121</v>
      </c>
      <c r="C218" s="45" t="s">
        <v>15</v>
      </c>
      <c r="D218" s="45">
        <v>14</v>
      </c>
      <c r="E218" s="137"/>
      <c r="F218" s="47"/>
      <c r="G218" s="61">
        <v>247</v>
      </c>
      <c r="H218" s="85">
        <f t="shared" si="12"/>
        <v>0</v>
      </c>
      <c r="I218" s="61">
        <v>247</v>
      </c>
      <c r="J218" s="121">
        <v>224</v>
      </c>
      <c r="K218" s="85">
        <f t="shared" si="13"/>
        <v>0</v>
      </c>
      <c r="L218" s="122">
        <v>224</v>
      </c>
      <c r="M218" s="61">
        <v>225</v>
      </c>
      <c r="N218" s="85">
        <f t="shared" si="14"/>
        <v>0</v>
      </c>
      <c r="O218" s="61">
        <v>225</v>
      </c>
      <c r="P218" s="154">
        <v>0.2</v>
      </c>
      <c r="Q218" s="142">
        <v>17</v>
      </c>
      <c r="R218" s="142"/>
      <c r="S218" s="114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114">
        <v>0</v>
      </c>
      <c r="AB218" s="61">
        <v>0</v>
      </c>
      <c r="AC218" s="61">
        <v>0</v>
      </c>
      <c r="AD218" s="61">
        <v>0</v>
      </c>
      <c r="AE218" s="61">
        <v>91.8</v>
      </c>
      <c r="AF218" s="61">
        <v>60.1</v>
      </c>
      <c r="AG218" s="61">
        <v>757</v>
      </c>
      <c r="AH218" s="61">
        <v>5</v>
      </c>
      <c r="AI218" s="61">
        <v>34.4</v>
      </c>
      <c r="AJ218" s="114">
        <v>0</v>
      </c>
      <c r="AK218" s="61">
        <v>0</v>
      </c>
      <c r="AL218" s="116">
        <v>0</v>
      </c>
      <c r="AM218" s="61">
        <v>0</v>
      </c>
      <c r="AN218" s="117">
        <v>0</v>
      </c>
      <c r="AO218" s="118">
        <f t="shared" si="15"/>
        <v>105.7</v>
      </c>
    </row>
    <row r="219" spans="1:41" x14ac:dyDescent="0.2">
      <c r="A219" s="173" t="s">
        <v>496</v>
      </c>
      <c r="B219" s="45" t="s">
        <v>129</v>
      </c>
      <c r="C219" s="45" t="s">
        <v>197</v>
      </c>
      <c r="D219" s="45">
        <v>6</v>
      </c>
      <c r="E219" s="137"/>
      <c r="F219" s="47"/>
      <c r="G219" s="61">
        <v>248</v>
      </c>
      <c r="H219" s="85">
        <f t="shared" si="12"/>
        <v>0</v>
      </c>
      <c r="I219" s="61">
        <v>248</v>
      </c>
      <c r="J219" s="121">
        <v>193</v>
      </c>
      <c r="K219" s="85">
        <f t="shared" si="13"/>
        <v>0</v>
      </c>
      <c r="L219" s="122">
        <v>193</v>
      </c>
      <c r="M219" s="61">
        <v>193</v>
      </c>
      <c r="N219" s="85">
        <f t="shared" si="14"/>
        <v>0</v>
      </c>
      <c r="O219" s="61">
        <v>193</v>
      </c>
      <c r="P219" s="154">
        <v>0.03</v>
      </c>
      <c r="Q219" s="142">
        <v>17</v>
      </c>
      <c r="R219" s="142"/>
      <c r="S219" s="114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114">
        <v>0</v>
      </c>
      <c r="AB219" s="61">
        <v>0</v>
      </c>
      <c r="AC219" s="61">
        <v>0</v>
      </c>
      <c r="AD219" s="61">
        <v>0</v>
      </c>
      <c r="AE219" s="61">
        <v>72.099999999999994</v>
      </c>
      <c r="AF219" s="61">
        <v>45.7</v>
      </c>
      <c r="AG219" s="61">
        <v>477</v>
      </c>
      <c r="AH219" s="61">
        <v>3.3</v>
      </c>
      <c r="AI219" s="61">
        <v>0</v>
      </c>
      <c r="AJ219" s="114">
        <v>0</v>
      </c>
      <c r="AK219" s="61">
        <v>0</v>
      </c>
      <c r="AL219" s="116">
        <v>0</v>
      </c>
      <c r="AM219" s="61">
        <v>0</v>
      </c>
      <c r="AN219" s="117">
        <v>0</v>
      </c>
      <c r="AO219" s="118">
        <f t="shared" si="15"/>
        <v>67.5</v>
      </c>
    </row>
    <row r="220" spans="1:41" x14ac:dyDescent="0.2">
      <c r="A220" s="173" t="s">
        <v>312</v>
      </c>
      <c r="B220" s="45" t="s">
        <v>121</v>
      </c>
      <c r="C220" s="45" t="s">
        <v>183</v>
      </c>
      <c r="D220" s="45">
        <v>6</v>
      </c>
      <c r="E220" s="137" t="s">
        <v>449</v>
      </c>
      <c r="F220" s="47"/>
      <c r="G220" s="61">
        <v>250</v>
      </c>
      <c r="H220" s="85">
        <f t="shared" si="12"/>
        <v>0</v>
      </c>
      <c r="I220" s="61">
        <v>250</v>
      </c>
      <c r="J220" s="121">
        <v>135</v>
      </c>
      <c r="K220" s="85">
        <f t="shared" si="13"/>
        <v>0</v>
      </c>
      <c r="L220" s="122">
        <v>135</v>
      </c>
      <c r="M220" s="61">
        <v>133</v>
      </c>
      <c r="N220" s="85">
        <f t="shared" si="14"/>
        <v>0</v>
      </c>
      <c r="O220" s="61">
        <v>133</v>
      </c>
      <c r="P220" s="154">
        <v>0.18</v>
      </c>
      <c r="Q220" s="142">
        <v>16</v>
      </c>
      <c r="R220" s="142"/>
      <c r="S220" s="114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114">
        <v>0</v>
      </c>
      <c r="AB220" s="61">
        <v>0</v>
      </c>
      <c r="AC220" s="61">
        <v>0</v>
      </c>
      <c r="AD220" s="61">
        <v>0</v>
      </c>
      <c r="AE220" s="61">
        <v>76.5</v>
      </c>
      <c r="AF220" s="61">
        <v>43.8</v>
      </c>
      <c r="AG220" s="61">
        <v>661</v>
      </c>
      <c r="AH220" s="61">
        <v>3.8</v>
      </c>
      <c r="AI220" s="61">
        <v>31.8</v>
      </c>
      <c r="AJ220" s="114">
        <v>0</v>
      </c>
      <c r="AK220" s="61">
        <v>0</v>
      </c>
      <c r="AL220" s="116">
        <v>0</v>
      </c>
      <c r="AM220" s="61">
        <v>0</v>
      </c>
      <c r="AN220" s="117">
        <v>0</v>
      </c>
      <c r="AO220" s="118">
        <f t="shared" si="15"/>
        <v>88.899999999999991</v>
      </c>
    </row>
    <row r="221" spans="1:41" x14ac:dyDescent="0.2">
      <c r="A221" s="173" t="s">
        <v>380</v>
      </c>
      <c r="B221" s="45" t="s">
        <v>121</v>
      </c>
      <c r="C221" s="45" t="s">
        <v>185</v>
      </c>
      <c r="D221" s="45">
        <v>13</v>
      </c>
      <c r="E221" s="137"/>
      <c r="F221" s="47"/>
      <c r="G221" s="61">
        <v>251</v>
      </c>
      <c r="H221" s="85">
        <f t="shared" si="12"/>
        <v>0</v>
      </c>
      <c r="I221" s="61">
        <v>251</v>
      </c>
      <c r="J221" s="121">
        <v>221</v>
      </c>
      <c r="K221" s="85">
        <f t="shared" si="13"/>
        <v>0</v>
      </c>
      <c r="L221" s="122">
        <v>221</v>
      </c>
      <c r="M221" s="61">
        <v>215</v>
      </c>
      <c r="N221" s="85">
        <f t="shared" si="14"/>
        <v>0</v>
      </c>
      <c r="O221" s="61">
        <v>215</v>
      </c>
      <c r="P221" s="154">
        <v>0.02</v>
      </c>
      <c r="Q221" s="142">
        <v>17</v>
      </c>
      <c r="R221" s="142"/>
      <c r="S221" s="114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114">
        <v>0</v>
      </c>
      <c r="AB221" s="61">
        <v>0</v>
      </c>
      <c r="AC221" s="61">
        <v>0</v>
      </c>
      <c r="AD221" s="61">
        <v>0</v>
      </c>
      <c r="AE221" s="61">
        <v>78.2</v>
      </c>
      <c r="AF221" s="61">
        <v>46.9</v>
      </c>
      <c r="AG221" s="61">
        <v>562</v>
      </c>
      <c r="AH221" s="61">
        <v>2.9</v>
      </c>
      <c r="AI221" s="61">
        <v>28.7</v>
      </c>
      <c r="AJ221" s="114">
        <v>0</v>
      </c>
      <c r="AK221" s="61">
        <v>0</v>
      </c>
      <c r="AL221" s="116">
        <v>0</v>
      </c>
      <c r="AM221" s="61">
        <v>0</v>
      </c>
      <c r="AN221" s="117">
        <v>0</v>
      </c>
      <c r="AO221" s="118">
        <f t="shared" si="15"/>
        <v>73.599999999999994</v>
      </c>
    </row>
    <row r="222" spans="1:41" x14ac:dyDescent="0.2">
      <c r="A222" s="173" t="s">
        <v>407</v>
      </c>
      <c r="B222" s="45" t="s">
        <v>118</v>
      </c>
      <c r="C222" s="45" t="s">
        <v>116</v>
      </c>
      <c r="D222" s="45">
        <v>8</v>
      </c>
      <c r="E222" s="137"/>
      <c r="F222" s="47"/>
      <c r="G222" s="61">
        <v>253</v>
      </c>
      <c r="H222" s="85">
        <f t="shared" si="12"/>
        <v>0</v>
      </c>
      <c r="I222" s="61">
        <v>253</v>
      </c>
      <c r="J222" s="121">
        <v>242</v>
      </c>
      <c r="K222" s="85">
        <f t="shared" si="13"/>
        <v>0</v>
      </c>
      <c r="L222" s="122">
        <v>242</v>
      </c>
      <c r="M222" s="61">
        <v>244</v>
      </c>
      <c r="N222" s="85">
        <f t="shared" si="14"/>
        <v>0</v>
      </c>
      <c r="O222" s="61">
        <v>244</v>
      </c>
      <c r="P222" s="154">
        <v>0.03</v>
      </c>
      <c r="Q222" s="142">
        <v>17</v>
      </c>
      <c r="R222" s="142"/>
      <c r="S222" s="114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114">
        <v>63.7</v>
      </c>
      <c r="AB222" s="61">
        <v>263</v>
      </c>
      <c r="AC222" s="61">
        <v>1.6</v>
      </c>
      <c r="AD222" s="61">
        <v>12.6</v>
      </c>
      <c r="AE222" s="61">
        <v>18.600000000000001</v>
      </c>
      <c r="AF222" s="61">
        <v>13.7</v>
      </c>
      <c r="AG222" s="61">
        <v>102</v>
      </c>
      <c r="AH222" s="61">
        <v>0</v>
      </c>
      <c r="AI222" s="61">
        <v>5.5</v>
      </c>
      <c r="AJ222" s="114">
        <v>0</v>
      </c>
      <c r="AK222" s="61">
        <v>0</v>
      </c>
      <c r="AL222" s="116">
        <v>0</v>
      </c>
      <c r="AM222" s="61">
        <v>0</v>
      </c>
      <c r="AN222" s="117">
        <v>0</v>
      </c>
      <c r="AO222" s="118">
        <f t="shared" si="15"/>
        <v>46.100000000000009</v>
      </c>
    </row>
    <row r="223" spans="1:41" x14ac:dyDescent="0.2">
      <c r="A223" s="173" t="s">
        <v>435</v>
      </c>
      <c r="B223" s="45" t="s">
        <v>127</v>
      </c>
      <c r="C223" s="45" t="s">
        <v>193</v>
      </c>
      <c r="D223" s="45">
        <v>9</v>
      </c>
      <c r="E223" s="137"/>
      <c r="F223" s="47"/>
      <c r="G223" s="61">
        <v>254</v>
      </c>
      <c r="H223" s="85">
        <f t="shared" si="12"/>
        <v>0</v>
      </c>
      <c r="I223" s="61">
        <v>254</v>
      </c>
      <c r="J223" s="121">
        <v>219</v>
      </c>
      <c r="K223" s="85">
        <f t="shared" si="13"/>
        <v>0</v>
      </c>
      <c r="L223" s="122">
        <v>219</v>
      </c>
      <c r="M223" s="61">
        <v>240</v>
      </c>
      <c r="N223" s="85">
        <f t="shared" si="14"/>
        <v>0</v>
      </c>
      <c r="O223" s="61">
        <v>240</v>
      </c>
      <c r="P223" s="154">
        <v>0.05</v>
      </c>
      <c r="Q223" s="142">
        <v>17</v>
      </c>
      <c r="R223" s="142"/>
      <c r="S223" s="114">
        <v>223</v>
      </c>
      <c r="T223" s="61">
        <v>139</v>
      </c>
      <c r="U223" s="61">
        <v>2555</v>
      </c>
      <c r="V223" s="61">
        <v>16.3</v>
      </c>
      <c r="W223" s="61">
        <v>10.6</v>
      </c>
      <c r="X223" s="61">
        <v>0</v>
      </c>
      <c r="Y223" s="61">
        <v>10.6</v>
      </c>
      <c r="Z223" s="61">
        <v>66.099999999999994</v>
      </c>
      <c r="AA223" s="114">
        <v>40</v>
      </c>
      <c r="AB223" s="61">
        <v>168</v>
      </c>
      <c r="AC223" s="61">
        <v>1.6</v>
      </c>
      <c r="AD223" s="61">
        <v>5.9</v>
      </c>
      <c r="AE223" s="61">
        <v>0</v>
      </c>
      <c r="AF223" s="61">
        <v>0</v>
      </c>
      <c r="AG223" s="61">
        <v>0</v>
      </c>
      <c r="AH223" s="61">
        <v>0</v>
      </c>
      <c r="AI223" s="61">
        <v>0</v>
      </c>
      <c r="AJ223" s="114">
        <v>0</v>
      </c>
      <c r="AK223" s="61">
        <v>0</v>
      </c>
      <c r="AL223" s="116">
        <v>0.8</v>
      </c>
      <c r="AM223" s="61">
        <v>6</v>
      </c>
      <c r="AN223" s="117">
        <v>3.1</v>
      </c>
      <c r="AO223" s="118">
        <f t="shared" si="15"/>
        <v>178.60000000000002</v>
      </c>
    </row>
    <row r="224" spans="1:41" x14ac:dyDescent="0.2">
      <c r="A224" s="173" t="s">
        <v>373</v>
      </c>
      <c r="B224" s="45" t="s">
        <v>121</v>
      </c>
      <c r="C224" s="45" t="s">
        <v>188</v>
      </c>
      <c r="D224" s="45">
        <v>7</v>
      </c>
      <c r="E224" s="137" t="s">
        <v>448</v>
      </c>
      <c r="F224" s="47"/>
      <c r="G224" s="61">
        <v>255</v>
      </c>
      <c r="H224" s="85">
        <f t="shared" si="12"/>
        <v>0</v>
      </c>
      <c r="I224" s="61">
        <v>255</v>
      </c>
      <c r="J224" s="121">
        <v>400</v>
      </c>
      <c r="K224" s="85">
        <f t="shared" si="13"/>
        <v>0</v>
      </c>
      <c r="L224" s="122">
        <v>400</v>
      </c>
      <c r="M224" s="61">
        <v>400</v>
      </c>
      <c r="N224" s="85">
        <f t="shared" si="14"/>
        <v>0</v>
      </c>
      <c r="O224" s="61">
        <v>400</v>
      </c>
      <c r="P224" s="154">
        <v>0.01</v>
      </c>
      <c r="Q224" s="142">
        <v>0</v>
      </c>
      <c r="R224" s="142"/>
      <c r="S224" s="114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114">
        <v>0</v>
      </c>
      <c r="AB224" s="61">
        <v>0</v>
      </c>
      <c r="AC224" s="61">
        <v>0</v>
      </c>
      <c r="AD224" s="61">
        <v>0</v>
      </c>
      <c r="AE224" s="61">
        <v>0</v>
      </c>
      <c r="AF224" s="61">
        <v>0</v>
      </c>
      <c r="AG224" s="61">
        <v>0</v>
      </c>
      <c r="AH224" s="61">
        <v>0</v>
      </c>
      <c r="AI224" s="61">
        <v>0</v>
      </c>
      <c r="AJ224" s="114">
        <v>0</v>
      </c>
      <c r="AK224" s="61">
        <v>0</v>
      </c>
      <c r="AL224" s="116">
        <v>0</v>
      </c>
      <c r="AM224" s="61">
        <v>0</v>
      </c>
      <c r="AN224" s="117">
        <v>0</v>
      </c>
      <c r="AO224" s="118">
        <f t="shared" si="15"/>
        <v>0</v>
      </c>
    </row>
    <row r="225" spans="1:41" x14ac:dyDescent="0.2">
      <c r="A225" s="173" t="s">
        <v>352</v>
      </c>
      <c r="B225" s="45" t="s">
        <v>121</v>
      </c>
      <c r="C225" s="45" t="s">
        <v>188</v>
      </c>
      <c r="D225" s="45">
        <v>7</v>
      </c>
      <c r="E225" s="137"/>
      <c r="F225" s="47"/>
      <c r="G225" s="61">
        <v>256</v>
      </c>
      <c r="H225" s="85">
        <f t="shared" si="12"/>
        <v>0</v>
      </c>
      <c r="I225" s="61">
        <v>256</v>
      </c>
      <c r="J225" s="121">
        <v>200</v>
      </c>
      <c r="K225" s="85">
        <f t="shared" si="13"/>
        <v>0</v>
      </c>
      <c r="L225" s="122">
        <v>200</v>
      </c>
      <c r="M225" s="61">
        <v>183</v>
      </c>
      <c r="N225" s="85">
        <f t="shared" si="14"/>
        <v>0</v>
      </c>
      <c r="O225" s="61">
        <v>183</v>
      </c>
      <c r="P225" s="154">
        <v>0.05</v>
      </c>
      <c r="Q225" s="142">
        <v>17</v>
      </c>
      <c r="R225" s="142"/>
      <c r="S225" s="114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114">
        <v>0</v>
      </c>
      <c r="AB225" s="61">
        <v>0</v>
      </c>
      <c r="AC225" s="61">
        <v>0</v>
      </c>
      <c r="AD225" s="61">
        <v>0</v>
      </c>
      <c r="AE225" s="61">
        <v>36</v>
      </c>
      <c r="AF225" s="61">
        <v>26.6</v>
      </c>
      <c r="AG225" s="61">
        <v>281</v>
      </c>
      <c r="AH225" s="61">
        <v>2</v>
      </c>
      <c r="AI225" s="61">
        <v>17.8</v>
      </c>
      <c r="AJ225" s="114">
        <v>0</v>
      </c>
      <c r="AK225" s="61">
        <v>0</v>
      </c>
      <c r="AL225" s="116">
        <v>0</v>
      </c>
      <c r="AM225" s="61">
        <v>0</v>
      </c>
      <c r="AN225" s="117">
        <v>0</v>
      </c>
      <c r="AO225" s="118">
        <f t="shared" si="15"/>
        <v>40.1</v>
      </c>
    </row>
    <row r="226" spans="1:41" x14ac:dyDescent="0.2">
      <c r="A226" s="173" t="s">
        <v>336</v>
      </c>
      <c r="B226" s="45" t="s">
        <v>121</v>
      </c>
      <c r="C226" s="45" t="s">
        <v>189</v>
      </c>
      <c r="D226" s="45">
        <v>11</v>
      </c>
      <c r="E226" s="137"/>
      <c r="F226" s="47"/>
      <c r="G226" s="61">
        <v>260</v>
      </c>
      <c r="H226" s="85">
        <f t="shared" si="12"/>
        <v>0</v>
      </c>
      <c r="I226" s="61">
        <v>260</v>
      </c>
      <c r="J226" s="121">
        <v>216</v>
      </c>
      <c r="K226" s="85">
        <f t="shared" si="13"/>
        <v>0</v>
      </c>
      <c r="L226" s="122">
        <v>216</v>
      </c>
      <c r="M226" s="61">
        <v>210</v>
      </c>
      <c r="N226" s="85">
        <f t="shared" si="14"/>
        <v>0</v>
      </c>
      <c r="O226" s="61">
        <v>210</v>
      </c>
      <c r="P226" s="154">
        <v>0.02</v>
      </c>
      <c r="Q226" s="142">
        <v>17</v>
      </c>
      <c r="R226" s="142"/>
      <c r="S226" s="114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114">
        <v>7.6</v>
      </c>
      <c r="AB226" s="61">
        <v>32.200000000000003</v>
      </c>
      <c r="AC226" s="61">
        <v>0</v>
      </c>
      <c r="AD226" s="61">
        <v>2.9</v>
      </c>
      <c r="AE226" s="61">
        <v>59.1</v>
      </c>
      <c r="AF226" s="61">
        <v>36.4</v>
      </c>
      <c r="AG226" s="61">
        <v>394</v>
      </c>
      <c r="AH226" s="61">
        <v>2.9</v>
      </c>
      <c r="AI226" s="61">
        <v>22.7</v>
      </c>
      <c r="AJ226" s="114">
        <v>0</v>
      </c>
      <c r="AK226" s="61">
        <v>0</v>
      </c>
      <c r="AL226" s="116">
        <v>0</v>
      </c>
      <c r="AM226" s="61">
        <v>1.5</v>
      </c>
      <c r="AN226" s="117">
        <v>1.5</v>
      </c>
      <c r="AO226" s="118">
        <f t="shared" si="15"/>
        <v>57.019999999999996</v>
      </c>
    </row>
    <row r="227" spans="1:41" x14ac:dyDescent="0.2">
      <c r="A227" s="173" t="s">
        <v>497</v>
      </c>
      <c r="B227" s="45" t="s">
        <v>121</v>
      </c>
      <c r="C227" s="45" t="s">
        <v>12</v>
      </c>
      <c r="D227" s="45">
        <v>10</v>
      </c>
      <c r="E227" s="137"/>
      <c r="F227" s="47"/>
      <c r="G227" s="61">
        <v>262</v>
      </c>
      <c r="H227" s="85">
        <f t="shared" si="12"/>
        <v>0</v>
      </c>
      <c r="I227" s="61">
        <v>262</v>
      </c>
      <c r="J227" s="121">
        <v>230</v>
      </c>
      <c r="K227" s="85">
        <f t="shared" si="13"/>
        <v>0</v>
      </c>
      <c r="L227" s="122">
        <v>230</v>
      </c>
      <c r="M227" s="61">
        <v>219</v>
      </c>
      <c r="N227" s="85">
        <f t="shared" si="14"/>
        <v>0</v>
      </c>
      <c r="O227" s="61">
        <v>219</v>
      </c>
      <c r="P227" s="154">
        <v>0.03</v>
      </c>
      <c r="Q227" s="142">
        <v>17</v>
      </c>
      <c r="R227" s="142"/>
      <c r="S227" s="114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114">
        <v>15.1</v>
      </c>
      <c r="AB227" s="61">
        <v>79.400000000000006</v>
      </c>
      <c r="AC227" s="61">
        <v>1</v>
      </c>
      <c r="AD227" s="61">
        <v>5.0999999999999996</v>
      </c>
      <c r="AE227" s="61">
        <v>71.7</v>
      </c>
      <c r="AF227" s="61">
        <v>46.8</v>
      </c>
      <c r="AG227" s="61">
        <v>480</v>
      </c>
      <c r="AH227" s="61">
        <v>3</v>
      </c>
      <c r="AI227" s="61">
        <v>24.2</v>
      </c>
      <c r="AJ227" s="114">
        <v>731</v>
      </c>
      <c r="AK227" s="61">
        <v>1.1000000000000001</v>
      </c>
      <c r="AL227" s="116">
        <v>0</v>
      </c>
      <c r="AM227" s="61">
        <v>0</v>
      </c>
      <c r="AN227" s="117">
        <v>0</v>
      </c>
      <c r="AO227" s="118">
        <f t="shared" si="15"/>
        <v>86.539999999999992</v>
      </c>
    </row>
    <row r="228" spans="1:41" x14ac:dyDescent="0.2">
      <c r="A228" s="173" t="s">
        <v>231</v>
      </c>
      <c r="B228" s="45" t="s">
        <v>121</v>
      </c>
      <c r="C228" s="45" t="s">
        <v>14</v>
      </c>
      <c r="D228" s="45">
        <v>14</v>
      </c>
      <c r="E228" s="137"/>
      <c r="F228" s="47"/>
      <c r="G228" s="61">
        <v>263</v>
      </c>
      <c r="H228" s="85">
        <f t="shared" si="12"/>
        <v>0</v>
      </c>
      <c r="I228" s="61">
        <v>263</v>
      </c>
      <c r="J228" s="121">
        <v>233</v>
      </c>
      <c r="K228" s="85">
        <f t="shared" si="13"/>
        <v>0</v>
      </c>
      <c r="L228" s="122">
        <v>233</v>
      </c>
      <c r="M228" s="61">
        <v>235</v>
      </c>
      <c r="N228" s="85">
        <f t="shared" si="14"/>
        <v>0</v>
      </c>
      <c r="O228" s="61">
        <v>235</v>
      </c>
      <c r="P228" s="154">
        <v>0.01</v>
      </c>
      <c r="Q228" s="142">
        <v>17</v>
      </c>
      <c r="R228" s="142"/>
      <c r="S228" s="114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114">
        <v>0</v>
      </c>
      <c r="AB228" s="61">
        <v>0</v>
      </c>
      <c r="AC228" s="61">
        <v>0</v>
      </c>
      <c r="AD228" s="61">
        <v>0</v>
      </c>
      <c r="AE228" s="61">
        <v>44.6</v>
      </c>
      <c r="AF228" s="61">
        <v>26.8</v>
      </c>
      <c r="AG228" s="61">
        <v>323</v>
      </c>
      <c r="AH228" s="61">
        <v>2.2999999999999998</v>
      </c>
      <c r="AI228" s="61">
        <v>18.3</v>
      </c>
      <c r="AJ228" s="114">
        <v>139</v>
      </c>
      <c r="AK228" s="61">
        <v>0</v>
      </c>
      <c r="AL228" s="116">
        <v>1.2</v>
      </c>
      <c r="AM228" s="61">
        <v>1.2</v>
      </c>
      <c r="AN228" s="117">
        <v>1.2</v>
      </c>
      <c r="AO228" s="118">
        <f t="shared" si="15"/>
        <v>46.099999999999994</v>
      </c>
    </row>
    <row r="229" spans="1:41" x14ac:dyDescent="0.2">
      <c r="A229" s="173" t="s">
        <v>243</v>
      </c>
      <c r="B229" s="45" t="s">
        <v>121</v>
      </c>
      <c r="C229" s="45" t="s">
        <v>195</v>
      </c>
      <c r="D229" s="45">
        <v>14</v>
      </c>
      <c r="E229" s="137" t="s">
        <v>444</v>
      </c>
      <c r="F229" s="47"/>
      <c r="G229" s="61">
        <v>265</v>
      </c>
      <c r="H229" s="85">
        <f t="shared" si="12"/>
        <v>0</v>
      </c>
      <c r="I229" s="61">
        <v>265</v>
      </c>
      <c r="J229" s="121">
        <v>222</v>
      </c>
      <c r="K229" s="85">
        <f t="shared" si="13"/>
        <v>0</v>
      </c>
      <c r="L229" s="122">
        <v>222</v>
      </c>
      <c r="M229" s="61">
        <v>217</v>
      </c>
      <c r="N229" s="85">
        <f t="shared" si="14"/>
        <v>0</v>
      </c>
      <c r="O229" s="61">
        <v>217</v>
      </c>
      <c r="P229" s="154">
        <v>0.01</v>
      </c>
      <c r="Q229" s="142">
        <v>17</v>
      </c>
      <c r="R229" s="142"/>
      <c r="S229" s="114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114">
        <v>0</v>
      </c>
      <c r="AB229" s="61">
        <v>0</v>
      </c>
      <c r="AC229" s="61">
        <v>0</v>
      </c>
      <c r="AD229" s="61">
        <v>0</v>
      </c>
      <c r="AE229" s="61">
        <v>90.8</v>
      </c>
      <c r="AF229" s="61">
        <v>58.6</v>
      </c>
      <c r="AG229" s="61">
        <v>709</v>
      </c>
      <c r="AH229" s="61">
        <v>3.5</v>
      </c>
      <c r="AI229" s="61">
        <v>37.1</v>
      </c>
      <c r="AJ229" s="114">
        <v>0</v>
      </c>
      <c r="AK229" s="61">
        <v>0</v>
      </c>
      <c r="AL229" s="116">
        <v>0</v>
      </c>
      <c r="AM229" s="61">
        <v>0</v>
      </c>
      <c r="AN229" s="117">
        <v>0</v>
      </c>
      <c r="AO229" s="118">
        <f t="shared" si="15"/>
        <v>91.9</v>
      </c>
    </row>
    <row r="230" spans="1:41" x14ac:dyDescent="0.2">
      <c r="A230" s="173" t="s">
        <v>136</v>
      </c>
      <c r="B230" s="45" t="s">
        <v>121</v>
      </c>
      <c r="C230" s="45" t="s">
        <v>15</v>
      </c>
      <c r="D230" s="45">
        <v>14</v>
      </c>
      <c r="E230" s="137"/>
      <c r="F230" s="47"/>
      <c r="G230" s="61">
        <v>266</v>
      </c>
      <c r="H230" s="85">
        <f t="shared" si="12"/>
        <v>0</v>
      </c>
      <c r="I230" s="61">
        <v>266</v>
      </c>
      <c r="J230" s="121">
        <v>228</v>
      </c>
      <c r="K230" s="85">
        <f t="shared" si="13"/>
        <v>0</v>
      </c>
      <c r="L230" s="122">
        <v>228</v>
      </c>
      <c r="M230" s="61">
        <v>222</v>
      </c>
      <c r="N230" s="85">
        <f t="shared" si="14"/>
        <v>0</v>
      </c>
      <c r="O230" s="61">
        <v>222</v>
      </c>
      <c r="P230" s="154">
        <v>0.04</v>
      </c>
      <c r="Q230" s="142">
        <v>17</v>
      </c>
      <c r="R230" s="142"/>
      <c r="S230" s="114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114">
        <v>0</v>
      </c>
      <c r="AB230" s="61">
        <v>0</v>
      </c>
      <c r="AC230" s="61">
        <v>0</v>
      </c>
      <c r="AD230" s="61">
        <v>0</v>
      </c>
      <c r="AE230" s="61">
        <v>66.3</v>
      </c>
      <c r="AF230" s="61">
        <v>48.3</v>
      </c>
      <c r="AG230" s="61">
        <v>498</v>
      </c>
      <c r="AH230" s="61">
        <v>4.5999999999999996</v>
      </c>
      <c r="AI230" s="61">
        <v>0</v>
      </c>
      <c r="AJ230" s="114">
        <v>0</v>
      </c>
      <c r="AK230" s="61">
        <v>0</v>
      </c>
      <c r="AL230" s="116">
        <v>0</v>
      </c>
      <c r="AM230" s="61">
        <v>0</v>
      </c>
      <c r="AN230" s="117">
        <v>0</v>
      </c>
      <c r="AO230" s="118">
        <f t="shared" si="15"/>
        <v>77.399999999999991</v>
      </c>
    </row>
    <row r="231" spans="1:41" x14ac:dyDescent="0.2">
      <c r="A231" s="173" t="s">
        <v>361</v>
      </c>
      <c r="B231" s="45" t="s">
        <v>121</v>
      </c>
      <c r="C231" s="45" t="s">
        <v>17</v>
      </c>
      <c r="D231" s="45">
        <v>9</v>
      </c>
      <c r="E231" s="137" t="s">
        <v>444</v>
      </c>
      <c r="F231" s="47"/>
      <c r="G231" s="61">
        <v>267</v>
      </c>
      <c r="H231" s="85">
        <f t="shared" si="12"/>
        <v>0</v>
      </c>
      <c r="I231" s="61">
        <v>267</v>
      </c>
      <c r="J231" s="121">
        <v>210</v>
      </c>
      <c r="K231" s="85">
        <f t="shared" si="13"/>
        <v>0</v>
      </c>
      <c r="L231" s="122">
        <v>210</v>
      </c>
      <c r="M231" s="61">
        <v>190</v>
      </c>
      <c r="N231" s="85">
        <f t="shared" si="14"/>
        <v>0</v>
      </c>
      <c r="O231" s="61">
        <v>190</v>
      </c>
      <c r="P231" s="154">
        <v>0.02</v>
      </c>
      <c r="Q231" s="142">
        <v>17</v>
      </c>
      <c r="R231" s="142"/>
      <c r="S231" s="114">
        <v>0</v>
      </c>
      <c r="T231" s="61">
        <v>0</v>
      </c>
      <c r="U231" s="61">
        <v>0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114">
        <v>0</v>
      </c>
      <c r="AB231" s="61">
        <v>0</v>
      </c>
      <c r="AC231" s="61">
        <v>0</v>
      </c>
      <c r="AD231" s="61">
        <v>0</v>
      </c>
      <c r="AE231" s="61">
        <v>84.6</v>
      </c>
      <c r="AF231" s="61">
        <v>52.8</v>
      </c>
      <c r="AG231" s="61">
        <v>566</v>
      </c>
      <c r="AH231" s="61">
        <v>3</v>
      </c>
      <c r="AI231" s="61">
        <v>31.6</v>
      </c>
      <c r="AJ231" s="114">
        <v>0</v>
      </c>
      <c r="AK231" s="61">
        <v>0</v>
      </c>
      <c r="AL231" s="116">
        <v>0</v>
      </c>
      <c r="AM231" s="61">
        <v>0</v>
      </c>
      <c r="AN231" s="117">
        <v>0</v>
      </c>
      <c r="AO231" s="118">
        <f t="shared" si="15"/>
        <v>74.599999999999994</v>
      </c>
    </row>
    <row r="232" spans="1:41" x14ac:dyDescent="0.2">
      <c r="A232" s="173" t="s">
        <v>236</v>
      </c>
      <c r="B232" s="45" t="s">
        <v>121</v>
      </c>
      <c r="C232" s="45" t="s">
        <v>180</v>
      </c>
      <c r="D232" s="45">
        <v>14</v>
      </c>
      <c r="E232" s="137"/>
      <c r="F232" s="47"/>
      <c r="G232" s="61">
        <v>269</v>
      </c>
      <c r="H232" s="85">
        <f t="shared" si="12"/>
        <v>0</v>
      </c>
      <c r="I232" s="61">
        <v>269</v>
      </c>
      <c r="J232" s="121">
        <v>226</v>
      </c>
      <c r="K232" s="85">
        <f t="shared" si="13"/>
        <v>0</v>
      </c>
      <c r="L232" s="122">
        <v>226</v>
      </c>
      <c r="M232" s="61">
        <v>224</v>
      </c>
      <c r="N232" s="85">
        <f t="shared" si="14"/>
        <v>0</v>
      </c>
      <c r="O232" s="61">
        <v>224</v>
      </c>
      <c r="P232" s="154">
        <v>0.01</v>
      </c>
      <c r="Q232" s="142">
        <v>17</v>
      </c>
      <c r="R232" s="142"/>
      <c r="S232" s="114">
        <v>0</v>
      </c>
      <c r="T232" s="61">
        <v>0</v>
      </c>
      <c r="U232" s="61">
        <v>0</v>
      </c>
      <c r="V232" s="61">
        <v>0</v>
      </c>
      <c r="W232" s="61">
        <v>0</v>
      </c>
      <c r="X232" s="61">
        <v>0</v>
      </c>
      <c r="Y232" s="61">
        <v>0</v>
      </c>
      <c r="Z232" s="61">
        <v>0</v>
      </c>
      <c r="AA232" s="114">
        <v>0</v>
      </c>
      <c r="AB232" s="61">
        <v>0</v>
      </c>
      <c r="AC232" s="61">
        <v>0</v>
      </c>
      <c r="AD232" s="61">
        <v>0</v>
      </c>
      <c r="AE232" s="61">
        <v>46.8</v>
      </c>
      <c r="AF232" s="61">
        <v>26.1</v>
      </c>
      <c r="AG232" s="61">
        <v>361</v>
      </c>
      <c r="AH232" s="61">
        <v>2.2999999999999998</v>
      </c>
      <c r="AI232" s="61">
        <v>16.399999999999999</v>
      </c>
      <c r="AJ232" s="114">
        <v>0</v>
      </c>
      <c r="AK232" s="61">
        <v>0</v>
      </c>
      <c r="AL232" s="116">
        <v>0</v>
      </c>
      <c r="AM232" s="61">
        <v>0</v>
      </c>
      <c r="AN232" s="117">
        <v>0</v>
      </c>
      <c r="AO232" s="118">
        <f t="shared" si="15"/>
        <v>49.9</v>
      </c>
    </row>
    <row r="233" spans="1:41" x14ac:dyDescent="0.2">
      <c r="A233" s="173" t="s">
        <v>498</v>
      </c>
      <c r="B233" s="45" t="s">
        <v>121</v>
      </c>
      <c r="C233" s="45" t="s">
        <v>189</v>
      </c>
      <c r="D233" s="45">
        <v>11</v>
      </c>
      <c r="E233" s="137"/>
      <c r="F233" s="47"/>
      <c r="G233" s="61">
        <v>270</v>
      </c>
      <c r="H233" s="85">
        <f t="shared" si="12"/>
        <v>0</v>
      </c>
      <c r="I233" s="61">
        <v>270</v>
      </c>
      <c r="J233" s="121">
        <v>218</v>
      </c>
      <c r="K233" s="85">
        <f t="shared" si="13"/>
        <v>0</v>
      </c>
      <c r="L233" s="122">
        <v>218</v>
      </c>
      <c r="M233" s="61">
        <v>213</v>
      </c>
      <c r="N233" s="85">
        <f t="shared" si="14"/>
        <v>0</v>
      </c>
      <c r="O233" s="61">
        <v>213</v>
      </c>
      <c r="P233" s="154">
        <v>0.01</v>
      </c>
      <c r="Q233" s="142">
        <v>17</v>
      </c>
      <c r="R233" s="142"/>
      <c r="S233" s="114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114">
        <v>0.8</v>
      </c>
      <c r="AB233" s="61">
        <v>7.7</v>
      </c>
      <c r="AC233" s="61">
        <v>0</v>
      </c>
      <c r="AD233" s="61">
        <v>0</v>
      </c>
      <c r="AE233" s="61">
        <v>71.400000000000006</v>
      </c>
      <c r="AF233" s="61">
        <v>45.9</v>
      </c>
      <c r="AG233" s="61">
        <v>572</v>
      </c>
      <c r="AH233" s="61">
        <v>2.6</v>
      </c>
      <c r="AI233" s="61">
        <v>25.3</v>
      </c>
      <c r="AJ233" s="114">
        <v>0</v>
      </c>
      <c r="AK233" s="61">
        <v>0</v>
      </c>
      <c r="AL233" s="116">
        <v>0</v>
      </c>
      <c r="AM233" s="61">
        <v>0</v>
      </c>
      <c r="AN233" s="117">
        <v>0</v>
      </c>
      <c r="AO233" s="118">
        <f t="shared" si="15"/>
        <v>73.570000000000007</v>
      </c>
    </row>
    <row r="234" spans="1:41" x14ac:dyDescent="0.2">
      <c r="A234" s="173" t="s">
        <v>499</v>
      </c>
      <c r="B234" s="45" t="s">
        <v>129</v>
      </c>
      <c r="C234" s="45" t="s">
        <v>17</v>
      </c>
      <c r="D234" s="45">
        <v>9</v>
      </c>
      <c r="E234" s="137" t="s">
        <v>445</v>
      </c>
      <c r="F234" s="47"/>
      <c r="G234" s="61">
        <v>272</v>
      </c>
      <c r="H234" s="85">
        <f t="shared" si="12"/>
        <v>0</v>
      </c>
      <c r="I234" s="61">
        <v>272</v>
      </c>
      <c r="J234" s="121">
        <v>400</v>
      </c>
      <c r="K234" s="85">
        <f t="shared" si="13"/>
        <v>0</v>
      </c>
      <c r="L234" s="122">
        <v>400</v>
      </c>
      <c r="M234" s="61">
        <v>400</v>
      </c>
      <c r="N234" s="85">
        <f t="shared" si="14"/>
        <v>0</v>
      </c>
      <c r="O234" s="61">
        <v>400</v>
      </c>
      <c r="P234" s="154">
        <v>0.01</v>
      </c>
      <c r="Q234" s="142">
        <v>3</v>
      </c>
      <c r="R234" s="142"/>
      <c r="S234" s="114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114">
        <v>0</v>
      </c>
      <c r="AB234" s="61">
        <v>0</v>
      </c>
      <c r="AC234" s="61">
        <v>0</v>
      </c>
      <c r="AD234" s="61">
        <v>0</v>
      </c>
      <c r="AE234" s="61">
        <v>2</v>
      </c>
      <c r="AF234" s="61">
        <v>1.3</v>
      </c>
      <c r="AG234" s="61">
        <v>12.7</v>
      </c>
      <c r="AH234" s="61">
        <v>0.1</v>
      </c>
      <c r="AI234" s="61">
        <v>1.8</v>
      </c>
      <c r="AJ234" s="114">
        <v>0</v>
      </c>
      <c r="AK234" s="61">
        <v>0</v>
      </c>
      <c r="AL234" s="116">
        <v>0</v>
      </c>
      <c r="AM234" s="61">
        <v>0</v>
      </c>
      <c r="AN234" s="117">
        <v>0</v>
      </c>
      <c r="AO234" s="118">
        <f t="shared" si="15"/>
        <v>1.87</v>
      </c>
    </row>
    <row r="235" spans="1:41" x14ac:dyDescent="0.2">
      <c r="A235" s="173" t="s">
        <v>148</v>
      </c>
      <c r="B235" s="45" t="s">
        <v>121</v>
      </c>
      <c r="C235" s="45" t="s">
        <v>13</v>
      </c>
      <c r="D235" s="45">
        <v>10</v>
      </c>
      <c r="E235" s="137"/>
      <c r="F235" s="47"/>
      <c r="G235" s="61">
        <v>273</v>
      </c>
      <c r="H235" s="85">
        <f t="shared" si="12"/>
        <v>0</v>
      </c>
      <c r="I235" s="61">
        <v>273</v>
      </c>
      <c r="J235" s="121">
        <v>235</v>
      </c>
      <c r="K235" s="85">
        <f t="shared" si="13"/>
        <v>0</v>
      </c>
      <c r="L235" s="122">
        <v>235</v>
      </c>
      <c r="M235" s="61">
        <v>230</v>
      </c>
      <c r="N235" s="85">
        <f t="shared" si="14"/>
        <v>0</v>
      </c>
      <c r="O235" s="61">
        <v>230</v>
      </c>
      <c r="P235" s="154">
        <v>0.02</v>
      </c>
      <c r="Q235" s="142">
        <v>17</v>
      </c>
      <c r="R235" s="142"/>
      <c r="S235" s="114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114">
        <v>1.7</v>
      </c>
      <c r="AB235" s="61">
        <v>10.199999999999999</v>
      </c>
      <c r="AC235" s="61">
        <v>0</v>
      </c>
      <c r="AD235" s="61">
        <v>0.9</v>
      </c>
      <c r="AE235" s="61">
        <v>41.8</v>
      </c>
      <c r="AF235" s="61">
        <v>22.1</v>
      </c>
      <c r="AG235" s="61">
        <v>337</v>
      </c>
      <c r="AH235" s="61">
        <v>1.8</v>
      </c>
      <c r="AI235" s="61">
        <v>15.7</v>
      </c>
      <c r="AJ235" s="114">
        <v>0</v>
      </c>
      <c r="AK235" s="61">
        <v>0</v>
      </c>
      <c r="AL235" s="116">
        <v>0</v>
      </c>
      <c r="AM235" s="61">
        <v>0.9</v>
      </c>
      <c r="AN235" s="117">
        <v>0.9</v>
      </c>
      <c r="AO235" s="118">
        <f t="shared" si="15"/>
        <v>43.720000000000013</v>
      </c>
    </row>
    <row r="236" spans="1:41" x14ac:dyDescent="0.2">
      <c r="A236" s="173" t="s">
        <v>500</v>
      </c>
      <c r="B236" s="45" t="s">
        <v>121</v>
      </c>
      <c r="C236" s="45" t="s">
        <v>179</v>
      </c>
      <c r="D236" s="45">
        <v>14</v>
      </c>
      <c r="E236" s="137"/>
      <c r="F236" s="47"/>
      <c r="G236" s="61">
        <v>274</v>
      </c>
      <c r="H236" s="85">
        <f t="shared" si="12"/>
        <v>0</v>
      </c>
      <c r="I236" s="61">
        <v>274</v>
      </c>
      <c r="J236" s="121">
        <v>197</v>
      </c>
      <c r="K236" s="85">
        <f t="shared" si="13"/>
        <v>0</v>
      </c>
      <c r="L236" s="122">
        <v>197</v>
      </c>
      <c r="M236" s="61">
        <v>195</v>
      </c>
      <c r="N236" s="85">
        <f t="shared" si="14"/>
        <v>0</v>
      </c>
      <c r="O236" s="61">
        <v>195</v>
      </c>
      <c r="P236" s="154">
        <v>0.09</v>
      </c>
      <c r="Q236" s="142">
        <v>17</v>
      </c>
      <c r="R236" s="142"/>
      <c r="S236" s="114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0</v>
      </c>
      <c r="Y236" s="61">
        <v>0</v>
      </c>
      <c r="Z236" s="61">
        <v>0</v>
      </c>
      <c r="AA236" s="114">
        <v>0</v>
      </c>
      <c r="AB236" s="61">
        <v>0</v>
      </c>
      <c r="AC236" s="61">
        <v>0</v>
      </c>
      <c r="AD236" s="61">
        <v>0</v>
      </c>
      <c r="AE236" s="61">
        <v>81.599999999999994</v>
      </c>
      <c r="AF236" s="61">
        <v>51.5</v>
      </c>
      <c r="AG236" s="61">
        <v>599</v>
      </c>
      <c r="AH236" s="61">
        <v>3.8</v>
      </c>
      <c r="AI236" s="61">
        <v>0</v>
      </c>
      <c r="AJ236" s="114">
        <v>0</v>
      </c>
      <c r="AK236" s="61">
        <v>0</v>
      </c>
      <c r="AL236" s="116">
        <v>0</v>
      </c>
      <c r="AM236" s="61">
        <v>0</v>
      </c>
      <c r="AN236" s="117">
        <v>0</v>
      </c>
      <c r="AO236" s="118">
        <f t="shared" si="15"/>
        <v>82.699999999999989</v>
      </c>
    </row>
    <row r="237" spans="1:41" x14ac:dyDescent="0.2">
      <c r="A237" s="173" t="s">
        <v>142</v>
      </c>
      <c r="B237" s="45" t="s">
        <v>121</v>
      </c>
      <c r="C237" s="45" t="s">
        <v>14</v>
      </c>
      <c r="D237" s="45">
        <v>14</v>
      </c>
      <c r="E237" s="137" t="s">
        <v>444</v>
      </c>
      <c r="F237" s="47"/>
      <c r="G237" s="61">
        <v>276</v>
      </c>
      <c r="H237" s="85">
        <f t="shared" si="12"/>
        <v>0</v>
      </c>
      <c r="I237" s="61">
        <v>276</v>
      </c>
      <c r="J237" s="121">
        <v>254</v>
      </c>
      <c r="K237" s="85">
        <f t="shared" si="13"/>
        <v>0</v>
      </c>
      <c r="L237" s="122">
        <v>254</v>
      </c>
      <c r="M237" s="61">
        <v>245</v>
      </c>
      <c r="N237" s="85">
        <f t="shared" si="14"/>
        <v>0</v>
      </c>
      <c r="O237" s="61">
        <v>245</v>
      </c>
      <c r="P237" s="154">
        <v>0</v>
      </c>
      <c r="Q237" s="142">
        <v>17</v>
      </c>
      <c r="R237" s="142"/>
      <c r="S237" s="114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0</v>
      </c>
      <c r="Y237" s="61">
        <v>0</v>
      </c>
      <c r="Z237" s="61">
        <v>0</v>
      </c>
      <c r="AA237" s="114">
        <v>0</v>
      </c>
      <c r="AB237" s="61">
        <v>0</v>
      </c>
      <c r="AC237" s="61">
        <v>0</v>
      </c>
      <c r="AD237" s="61">
        <v>0</v>
      </c>
      <c r="AE237" s="61">
        <v>26.4</v>
      </c>
      <c r="AF237" s="61">
        <v>16.399999999999999</v>
      </c>
      <c r="AG237" s="61">
        <v>197</v>
      </c>
      <c r="AH237" s="61">
        <v>1.6</v>
      </c>
      <c r="AI237" s="61">
        <v>11.8</v>
      </c>
      <c r="AJ237" s="114">
        <v>0</v>
      </c>
      <c r="AK237" s="61">
        <v>0</v>
      </c>
      <c r="AL237" s="116">
        <v>0</v>
      </c>
      <c r="AM237" s="61">
        <v>1.7</v>
      </c>
      <c r="AN237" s="117">
        <v>1.7</v>
      </c>
      <c r="AO237" s="118">
        <f t="shared" si="15"/>
        <v>25.900000000000002</v>
      </c>
    </row>
    <row r="238" spans="1:41" x14ac:dyDescent="0.2">
      <c r="A238" s="173" t="s">
        <v>501</v>
      </c>
      <c r="B238" s="45" t="s">
        <v>129</v>
      </c>
      <c r="C238" s="45" t="s">
        <v>223</v>
      </c>
      <c r="D238" s="45">
        <v>6</v>
      </c>
      <c r="E238" s="137"/>
      <c r="F238" s="47"/>
      <c r="G238" s="61">
        <v>277</v>
      </c>
      <c r="H238" s="85">
        <f t="shared" si="12"/>
        <v>0</v>
      </c>
      <c r="I238" s="61">
        <v>277</v>
      </c>
      <c r="J238" s="121">
        <v>294</v>
      </c>
      <c r="K238" s="85">
        <f t="shared" si="13"/>
        <v>0</v>
      </c>
      <c r="L238" s="122">
        <v>294</v>
      </c>
      <c r="M238" s="61">
        <v>298</v>
      </c>
      <c r="N238" s="85">
        <f t="shared" si="14"/>
        <v>0</v>
      </c>
      <c r="O238" s="61">
        <v>298</v>
      </c>
      <c r="P238" s="154">
        <v>0.01</v>
      </c>
      <c r="Q238" s="142">
        <v>17</v>
      </c>
      <c r="R238" s="142"/>
      <c r="S238" s="114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</v>
      </c>
      <c r="Y238" s="61">
        <v>0</v>
      </c>
      <c r="Z238" s="61">
        <v>0</v>
      </c>
      <c r="AA238" s="114">
        <v>0</v>
      </c>
      <c r="AB238" s="61">
        <v>0</v>
      </c>
      <c r="AC238" s="61">
        <v>0</v>
      </c>
      <c r="AD238" s="61">
        <v>0</v>
      </c>
      <c r="AE238" s="61">
        <v>32.299999999999997</v>
      </c>
      <c r="AF238" s="61">
        <v>22.7</v>
      </c>
      <c r="AG238" s="61">
        <v>282</v>
      </c>
      <c r="AH238" s="61">
        <v>2.8</v>
      </c>
      <c r="AI238" s="61">
        <v>14.2</v>
      </c>
      <c r="AJ238" s="114">
        <v>0</v>
      </c>
      <c r="AK238" s="61">
        <v>0</v>
      </c>
      <c r="AL238" s="116">
        <v>0</v>
      </c>
      <c r="AM238" s="61">
        <v>0</v>
      </c>
      <c r="AN238" s="117">
        <v>0</v>
      </c>
      <c r="AO238" s="118">
        <f t="shared" si="15"/>
        <v>45</v>
      </c>
    </row>
    <row r="239" spans="1:41" x14ac:dyDescent="0.2">
      <c r="A239" s="173" t="s">
        <v>233</v>
      </c>
      <c r="B239" s="45" t="s">
        <v>129</v>
      </c>
      <c r="C239" s="45" t="s">
        <v>14</v>
      </c>
      <c r="D239" s="45">
        <v>14</v>
      </c>
      <c r="E239" s="137"/>
      <c r="F239" s="47"/>
      <c r="G239" s="61">
        <v>278</v>
      </c>
      <c r="H239" s="85">
        <f t="shared" si="12"/>
        <v>0</v>
      </c>
      <c r="I239" s="61">
        <v>278</v>
      </c>
      <c r="J239" s="121">
        <v>220</v>
      </c>
      <c r="K239" s="85">
        <f t="shared" si="13"/>
        <v>0</v>
      </c>
      <c r="L239" s="122">
        <v>220</v>
      </c>
      <c r="M239" s="61">
        <v>221</v>
      </c>
      <c r="N239" s="85">
        <f t="shared" si="14"/>
        <v>0</v>
      </c>
      <c r="O239" s="61">
        <v>221</v>
      </c>
      <c r="P239" s="154">
        <v>0.01</v>
      </c>
      <c r="Q239" s="142">
        <v>17</v>
      </c>
      <c r="R239" s="142"/>
      <c r="S239" s="114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0</v>
      </c>
      <c r="AA239" s="114">
        <v>0</v>
      </c>
      <c r="AB239" s="61">
        <v>0</v>
      </c>
      <c r="AC239" s="61">
        <v>0</v>
      </c>
      <c r="AD239" s="61">
        <v>0</v>
      </c>
      <c r="AE239" s="61">
        <v>49.3</v>
      </c>
      <c r="AF239" s="61">
        <v>32.200000000000003</v>
      </c>
      <c r="AG239" s="61">
        <v>347</v>
      </c>
      <c r="AH239" s="61">
        <v>3.1</v>
      </c>
      <c r="AI239" s="61">
        <v>18.399999999999999</v>
      </c>
      <c r="AJ239" s="114">
        <v>0</v>
      </c>
      <c r="AK239" s="61">
        <v>0</v>
      </c>
      <c r="AL239" s="116">
        <v>0</v>
      </c>
      <c r="AM239" s="61">
        <v>0</v>
      </c>
      <c r="AN239" s="117">
        <v>0</v>
      </c>
      <c r="AO239" s="118">
        <f t="shared" si="15"/>
        <v>53.300000000000004</v>
      </c>
    </row>
    <row r="240" spans="1:41" x14ac:dyDescent="0.2">
      <c r="A240" s="173" t="s">
        <v>145</v>
      </c>
      <c r="B240" s="45" t="s">
        <v>118</v>
      </c>
      <c r="C240" s="45" t="s">
        <v>223</v>
      </c>
      <c r="D240" s="45">
        <v>6</v>
      </c>
      <c r="E240" s="137" t="s">
        <v>448</v>
      </c>
      <c r="F240" s="47"/>
      <c r="G240" s="61">
        <v>279</v>
      </c>
      <c r="H240" s="85">
        <f t="shared" si="12"/>
        <v>0</v>
      </c>
      <c r="I240" s="61">
        <v>279</v>
      </c>
      <c r="J240" s="121">
        <v>400</v>
      </c>
      <c r="K240" s="85">
        <f t="shared" si="13"/>
        <v>0</v>
      </c>
      <c r="L240" s="122">
        <v>400</v>
      </c>
      <c r="M240" s="61">
        <v>400</v>
      </c>
      <c r="N240" s="85">
        <f t="shared" si="14"/>
        <v>0</v>
      </c>
      <c r="O240" s="61">
        <v>400</v>
      </c>
      <c r="P240" s="154">
        <v>0.03</v>
      </c>
      <c r="Q240" s="142">
        <v>0</v>
      </c>
      <c r="R240" s="142"/>
      <c r="S240" s="114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114">
        <v>0</v>
      </c>
      <c r="AB240" s="61">
        <v>0</v>
      </c>
      <c r="AC240" s="61">
        <v>0</v>
      </c>
      <c r="AD240" s="61">
        <v>0</v>
      </c>
      <c r="AE240" s="61">
        <v>0</v>
      </c>
      <c r="AF240" s="61">
        <v>0</v>
      </c>
      <c r="AG240" s="61">
        <v>0</v>
      </c>
      <c r="AH240" s="61">
        <v>0</v>
      </c>
      <c r="AI240" s="61">
        <v>0</v>
      </c>
      <c r="AJ240" s="114">
        <v>0</v>
      </c>
      <c r="AK240" s="61">
        <v>0</v>
      </c>
      <c r="AL240" s="116">
        <v>0</v>
      </c>
      <c r="AM240" s="61">
        <v>0</v>
      </c>
      <c r="AN240" s="117">
        <v>0</v>
      </c>
      <c r="AO240" s="118">
        <f t="shared" si="15"/>
        <v>0</v>
      </c>
    </row>
    <row r="241" spans="1:41" x14ac:dyDescent="0.2">
      <c r="A241" s="173" t="s">
        <v>502</v>
      </c>
      <c r="B241" s="45" t="s">
        <v>129</v>
      </c>
      <c r="C241" s="45" t="s">
        <v>12</v>
      </c>
      <c r="D241" s="45">
        <v>10</v>
      </c>
      <c r="E241" s="137"/>
      <c r="F241" s="47"/>
      <c r="G241" s="61">
        <v>280</v>
      </c>
      <c r="H241" s="85">
        <f t="shared" si="12"/>
        <v>0</v>
      </c>
      <c r="I241" s="61">
        <v>280</v>
      </c>
      <c r="J241" s="121">
        <v>232</v>
      </c>
      <c r="K241" s="85">
        <f t="shared" si="13"/>
        <v>0</v>
      </c>
      <c r="L241" s="122">
        <v>232</v>
      </c>
      <c r="M241" s="61">
        <v>231</v>
      </c>
      <c r="N241" s="85">
        <f t="shared" si="14"/>
        <v>0</v>
      </c>
      <c r="O241" s="61">
        <v>231</v>
      </c>
      <c r="P241" s="154">
        <v>0.02</v>
      </c>
      <c r="Q241" s="142">
        <v>17</v>
      </c>
      <c r="R241" s="142"/>
      <c r="S241" s="114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114">
        <v>0</v>
      </c>
      <c r="AB241" s="61">
        <v>0</v>
      </c>
      <c r="AC241" s="61">
        <v>0</v>
      </c>
      <c r="AD241" s="61">
        <v>0</v>
      </c>
      <c r="AE241" s="61">
        <v>67</v>
      </c>
      <c r="AF241" s="61">
        <v>42.5</v>
      </c>
      <c r="AG241" s="61">
        <v>433</v>
      </c>
      <c r="AH241" s="61">
        <v>3.1</v>
      </c>
      <c r="AI241" s="61">
        <v>24</v>
      </c>
      <c r="AJ241" s="114">
        <v>0</v>
      </c>
      <c r="AK241" s="61">
        <v>0</v>
      </c>
      <c r="AL241" s="116">
        <v>1.6</v>
      </c>
      <c r="AM241" s="61">
        <v>0</v>
      </c>
      <c r="AN241" s="117">
        <v>0</v>
      </c>
      <c r="AO241" s="118">
        <f t="shared" si="15"/>
        <v>65.099999999999994</v>
      </c>
    </row>
    <row r="242" spans="1:41" x14ac:dyDescent="0.2">
      <c r="A242" s="173" t="s">
        <v>144</v>
      </c>
      <c r="B242" s="45" t="s">
        <v>118</v>
      </c>
      <c r="C242" s="45" t="s">
        <v>16</v>
      </c>
      <c r="D242" s="45">
        <v>8</v>
      </c>
      <c r="E242" s="137"/>
      <c r="F242" s="47"/>
      <c r="G242" s="61">
        <v>281</v>
      </c>
      <c r="H242" s="85">
        <f t="shared" si="12"/>
        <v>0</v>
      </c>
      <c r="I242" s="61">
        <v>281</v>
      </c>
      <c r="J242" s="121">
        <v>217</v>
      </c>
      <c r="K242" s="85">
        <f t="shared" si="13"/>
        <v>0</v>
      </c>
      <c r="L242" s="122">
        <v>217</v>
      </c>
      <c r="M242" s="61">
        <v>201</v>
      </c>
      <c r="N242" s="85">
        <f t="shared" si="14"/>
        <v>0</v>
      </c>
      <c r="O242" s="61">
        <v>201</v>
      </c>
      <c r="P242" s="154">
        <v>0.03</v>
      </c>
      <c r="Q242" s="142">
        <v>17</v>
      </c>
      <c r="R242" s="142"/>
      <c r="S242" s="114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114">
        <v>17</v>
      </c>
      <c r="AB242" s="61">
        <v>77.8</v>
      </c>
      <c r="AC242" s="61">
        <v>0.6</v>
      </c>
      <c r="AD242" s="61">
        <v>4</v>
      </c>
      <c r="AE242" s="61">
        <v>5.0999999999999996</v>
      </c>
      <c r="AF242" s="61">
        <v>4.2</v>
      </c>
      <c r="AG242" s="61">
        <v>33.1</v>
      </c>
      <c r="AH242" s="61">
        <v>0.2</v>
      </c>
      <c r="AI242" s="61">
        <v>3.3</v>
      </c>
      <c r="AJ242" s="114">
        <v>0</v>
      </c>
      <c r="AK242" s="61">
        <v>0</v>
      </c>
      <c r="AL242" s="116">
        <v>0</v>
      </c>
      <c r="AM242" s="61">
        <v>0</v>
      </c>
      <c r="AN242" s="117">
        <v>0</v>
      </c>
      <c r="AO242" s="118">
        <f t="shared" si="15"/>
        <v>15.89</v>
      </c>
    </row>
    <row r="243" spans="1:41" x14ac:dyDescent="0.2">
      <c r="A243" s="173" t="s">
        <v>503</v>
      </c>
      <c r="B243" s="45" t="s">
        <v>121</v>
      </c>
      <c r="C243" s="45" t="s">
        <v>13</v>
      </c>
      <c r="D243" s="45">
        <v>10</v>
      </c>
      <c r="E243" s="137" t="s">
        <v>450</v>
      </c>
      <c r="F243" s="47"/>
      <c r="G243" s="61">
        <v>282</v>
      </c>
      <c r="H243" s="85">
        <f t="shared" si="12"/>
        <v>0</v>
      </c>
      <c r="I243" s="61">
        <v>282</v>
      </c>
      <c r="J243" s="121">
        <v>297</v>
      </c>
      <c r="K243" s="85">
        <f t="shared" si="13"/>
        <v>0</v>
      </c>
      <c r="L243" s="122">
        <v>297</v>
      </c>
      <c r="M243" s="61">
        <v>295</v>
      </c>
      <c r="N243" s="85">
        <f t="shared" si="14"/>
        <v>0</v>
      </c>
      <c r="O243" s="61">
        <v>295</v>
      </c>
      <c r="P243" s="154">
        <v>0.01</v>
      </c>
      <c r="Q243" s="142">
        <v>14</v>
      </c>
      <c r="R243" s="142"/>
      <c r="S243" s="114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114">
        <v>0</v>
      </c>
      <c r="AB243" s="61">
        <v>0</v>
      </c>
      <c r="AC243" s="61">
        <v>0</v>
      </c>
      <c r="AD243" s="61">
        <v>0</v>
      </c>
      <c r="AE243" s="61">
        <v>37.700000000000003</v>
      </c>
      <c r="AF243" s="61">
        <v>22.5</v>
      </c>
      <c r="AG243" s="61">
        <v>263</v>
      </c>
      <c r="AH243" s="61">
        <v>2.5</v>
      </c>
      <c r="AI243" s="61">
        <v>0</v>
      </c>
      <c r="AJ243" s="114">
        <v>0</v>
      </c>
      <c r="AK243" s="61">
        <v>0</v>
      </c>
      <c r="AL243" s="116">
        <v>0</v>
      </c>
      <c r="AM243" s="61">
        <v>0</v>
      </c>
      <c r="AN243" s="117">
        <v>0</v>
      </c>
      <c r="AO243" s="118">
        <f t="shared" si="15"/>
        <v>41.3</v>
      </c>
    </row>
    <row r="244" spans="1:41" x14ac:dyDescent="0.2">
      <c r="A244" s="173" t="s">
        <v>303</v>
      </c>
      <c r="B244" s="45" t="s">
        <v>129</v>
      </c>
      <c r="C244" s="45" t="s">
        <v>182</v>
      </c>
      <c r="D244" s="45">
        <v>14</v>
      </c>
      <c r="E244" s="137" t="s">
        <v>444</v>
      </c>
      <c r="F244" s="47"/>
      <c r="G244" s="61">
        <v>283</v>
      </c>
      <c r="H244" s="85">
        <f t="shared" si="12"/>
        <v>0</v>
      </c>
      <c r="I244" s="61">
        <v>283</v>
      </c>
      <c r="J244" s="121">
        <v>170</v>
      </c>
      <c r="K244" s="85">
        <f t="shared" si="13"/>
        <v>0</v>
      </c>
      <c r="L244" s="122">
        <v>170</v>
      </c>
      <c r="M244" s="61">
        <v>175</v>
      </c>
      <c r="N244" s="85">
        <f t="shared" si="14"/>
        <v>0</v>
      </c>
      <c r="O244" s="61">
        <v>175</v>
      </c>
      <c r="P244" s="154">
        <v>0.09</v>
      </c>
      <c r="Q244" s="142">
        <v>17</v>
      </c>
      <c r="R244" s="142"/>
      <c r="S244" s="114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114">
        <v>0</v>
      </c>
      <c r="AB244" s="61">
        <v>0</v>
      </c>
      <c r="AC244" s="61">
        <v>0</v>
      </c>
      <c r="AD244" s="61">
        <v>0</v>
      </c>
      <c r="AE244" s="61">
        <v>84.8</v>
      </c>
      <c r="AF244" s="61">
        <v>55.8</v>
      </c>
      <c r="AG244" s="61">
        <v>598</v>
      </c>
      <c r="AH244" s="61">
        <v>3.6</v>
      </c>
      <c r="AI244" s="61">
        <v>23.7</v>
      </c>
      <c r="AJ244" s="114">
        <v>0</v>
      </c>
      <c r="AK244" s="61">
        <v>0</v>
      </c>
      <c r="AL244" s="116">
        <v>0</v>
      </c>
      <c r="AM244" s="61">
        <v>0</v>
      </c>
      <c r="AN244" s="117">
        <v>0</v>
      </c>
      <c r="AO244" s="118">
        <f t="shared" si="15"/>
        <v>81.400000000000006</v>
      </c>
    </row>
    <row r="245" spans="1:41" x14ac:dyDescent="0.2">
      <c r="A245" s="173" t="s">
        <v>430</v>
      </c>
      <c r="B245" s="45" t="s">
        <v>118</v>
      </c>
      <c r="C245" s="45" t="s">
        <v>17</v>
      </c>
      <c r="D245" s="45">
        <v>9</v>
      </c>
      <c r="E245" s="137" t="s">
        <v>444</v>
      </c>
      <c r="F245" s="47"/>
      <c r="G245" s="61">
        <v>285</v>
      </c>
      <c r="H245" s="85">
        <f t="shared" si="12"/>
        <v>0</v>
      </c>
      <c r="I245" s="61">
        <v>285</v>
      </c>
      <c r="J245" s="121">
        <v>234</v>
      </c>
      <c r="K245" s="85">
        <f t="shared" si="13"/>
        <v>0</v>
      </c>
      <c r="L245" s="122">
        <v>234</v>
      </c>
      <c r="M245" s="61">
        <v>239</v>
      </c>
      <c r="N245" s="85">
        <f t="shared" si="14"/>
        <v>0</v>
      </c>
      <c r="O245" s="61">
        <v>239</v>
      </c>
      <c r="P245" s="154">
        <v>0.01</v>
      </c>
      <c r="Q245" s="142">
        <v>17</v>
      </c>
      <c r="R245" s="142"/>
      <c r="S245" s="114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114">
        <v>56.1</v>
      </c>
      <c r="AB245" s="61">
        <v>249</v>
      </c>
      <c r="AC245" s="61">
        <v>1.5</v>
      </c>
      <c r="AD245" s="61">
        <v>0</v>
      </c>
      <c r="AE245" s="61">
        <v>18.7</v>
      </c>
      <c r="AF245" s="61">
        <v>13.5</v>
      </c>
      <c r="AG245" s="61">
        <v>110</v>
      </c>
      <c r="AH245" s="61">
        <v>0</v>
      </c>
      <c r="AI245" s="61">
        <v>0</v>
      </c>
      <c r="AJ245" s="114">
        <v>0</v>
      </c>
      <c r="AK245" s="61">
        <v>0</v>
      </c>
      <c r="AL245" s="116">
        <v>0</v>
      </c>
      <c r="AM245" s="61">
        <v>0</v>
      </c>
      <c r="AN245" s="117">
        <v>0</v>
      </c>
      <c r="AO245" s="118">
        <f t="shared" si="15"/>
        <v>44.9</v>
      </c>
    </row>
    <row r="246" spans="1:41" x14ac:dyDescent="0.2">
      <c r="A246" s="173" t="s">
        <v>205</v>
      </c>
      <c r="B246" s="45" t="s">
        <v>129</v>
      </c>
      <c r="C246" s="45" t="s">
        <v>13</v>
      </c>
      <c r="D246" s="45">
        <v>10</v>
      </c>
      <c r="E246" s="137"/>
      <c r="F246" s="47"/>
      <c r="G246" s="61">
        <v>286</v>
      </c>
      <c r="H246" s="85">
        <f t="shared" si="12"/>
        <v>0</v>
      </c>
      <c r="I246" s="61">
        <v>286</v>
      </c>
      <c r="J246" s="121">
        <v>206</v>
      </c>
      <c r="K246" s="85">
        <f t="shared" si="13"/>
        <v>0</v>
      </c>
      <c r="L246" s="122">
        <v>206</v>
      </c>
      <c r="M246" s="61">
        <v>209</v>
      </c>
      <c r="N246" s="85">
        <f t="shared" si="14"/>
        <v>0</v>
      </c>
      <c r="O246" s="61">
        <v>209</v>
      </c>
      <c r="P246" s="154">
        <v>0.02</v>
      </c>
      <c r="Q246" s="142">
        <v>17</v>
      </c>
      <c r="R246" s="142"/>
      <c r="S246" s="114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114">
        <v>0</v>
      </c>
      <c r="AB246" s="61">
        <v>0</v>
      </c>
      <c r="AC246" s="61">
        <v>0</v>
      </c>
      <c r="AD246" s="61">
        <v>0</v>
      </c>
      <c r="AE246" s="61">
        <v>52.7</v>
      </c>
      <c r="AF246" s="61">
        <v>33.799999999999997</v>
      </c>
      <c r="AG246" s="61">
        <v>357</v>
      </c>
      <c r="AH246" s="61">
        <v>3.4</v>
      </c>
      <c r="AI246" s="61">
        <v>18.600000000000001</v>
      </c>
      <c r="AJ246" s="114">
        <v>0</v>
      </c>
      <c r="AK246" s="61">
        <v>0</v>
      </c>
      <c r="AL246" s="116">
        <v>0</v>
      </c>
      <c r="AM246" s="61">
        <v>0</v>
      </c>
      <c r="AN246" s="117">
        <v>0</v>
      </c>
      <c r="AO246" s="118">
        <f t="shared" si="15"/>
        <v>56.1</v>
      </c>
    </row>
    <row r="247" spans="1:41" x14ac:dyDescent="0.2">
      <c r="A247" s="173" t="s">
        <v>504</v>
      </c>
      <c r="B247" s="45" t="s">
        <v>129</v>
      </c>
      <c r="C247" s="45" t="s">
        <v>185</v>
      </c>
      <c r="D247" s="45">
        <v>13</v>
      </c>
      <c r="E247" s="137"/>
      <c r="F247" s="47"/>
      <c r="G247" s="61">
        <v>287</v>
      </c>
      <c r="H247" s="85">
        <f t="shared" si="12"/>
        <v>0</v>
      </c>
      <c r="I247" s="61">
        <v>287</v>
      </c>
      <c r="J247" s="121">
        <v>281</v>
      </c>
      <c r="K247" s="85">
        <f t="shared" si="13"/>
        <v>0</v>
      </c>
      <c r="L247" s="122">
        <v>281</v>
      </c>
      <c r="M247" s="61">
        <v>281</v>
      </c>
      <c r="N247" s="85">
        <f t="shared" si="14"/>
        <v>0</v>
      </c>
      <c r="O247" s="61">
        <v>281</v>
      </c>
      <c r="P247" s="154">
        <v>0.01</v>
      </c>
      <c r="Q247" s="142">
        <v>17</v>
      </c>
      <c r="R247" s="142"/>
      <c r="S247" s="114">
        <v>0</v>
      </c>
      <c r="T247" s="61">
        <v>0</v>
      </c>
      <c r="U247" s="61">
        <v>0</v>
      </c>
      <c r="V247" s="61">
        <v>0</v>
      </c>
      <c r="W247" s="61">
        <v>0</v>
      </c>
      <c r="X247" s="61">
        <v>0</v>
      </c>
      <c r="Y247" s="61">
        <v>0</v>
      </c>
      <c r="Z247" s="61">
        <v>0</v>
      </c>
      <c r="AA247" s="114">
        <v>0</v>
      </c>
      <c r="AB247" s="61">
        <v>0</v>
      </c>
      <c r="AC247" s="61">
        <v>0</v>
      </c>
      <c r="AD247" s="61">
        <v>0</v>
      </c>
      <c r="AE247" s="61">
        <v>49.3</v>
      </c>
      <c r="AF247" s="61">
        <v>31.8</v>
      </c>
      <c r="AG247" s="61">
        <v>313</v>
      </c>
      <c r="AH247" s="61">
        <v>2.6</v>
      </c>
      <c r="AI247" s="61">
        <v>18.600000000000001</v>
      </c>
      <c r="AJ247" s="114">
        <v>0</v>
      </c>
      <c r="AK247" s="61">
        <v>0</v>
      </c>
      <c r="AL247" s="116">
        <v>0</v>
      </c>
      <c r="AM247" s="61">
        <v>0</v>
      </c>
      <c r="AN247" s="117">
        <v>0</v>
      </c>
      <c r="AO247" s="118">
        <f t="shared" si="15"/>
        <v>46.900000000000006</v>
      </c>
    </row>
    <row r="248" spans="1:41" x14ac:dyDescent="0.2">
      <c r="A248" s="173" t="s">
        <v>414</v>
      </c>
      <c r="B248" s="45" t="s">
        <v>129</v>
      </c>
      <c r="C248" s="45" t="s">
        <v>189</v>
      </c>
      <c r="D248" s="45">
        <v>11</v>
      </c>
      <c r="E248" s="137"/>
      <c r="F248" s="47"/>
      <c r="G248" s="61">
        <v>288</v>
      </c>
      <c r="H248" s="85">
        <f t="shared" si="12"/>
        <v>0</v>
      </c>
      <c r="I248" s="61">
        <v>288</v>
      </c>
      <c r="J248" s="121">
        <v>231</v>
      </c>
      <c r="K248" s="85">
        <f t="shared" si="13"/>
        <v>0</v>
      </c>
      <c r="L248" s="122">
        <v>231</v>
      </c>
      <c r="M248" s="61">
        <v>232</v>
      </c>
      <c r="N248" s="85">
        <f t="shared" si="14"/>
        <v>0</v>
      </c>
      <c r="O248" s="61">
        <v>232</v>
      </c>
      <c r="P248" s="154">
        <v>0.01</v>
      </c>
      <c r="Q248" s="142">
        <v>17</v>
      </c>
      <c r="R248" s="142"/>
      <c r="S248" s="114">
        <v>0</v>
      </c>
      <c r="T248" s="61">
        <v>0</v>
      </c>
      <c r="U248" s="61">
        <v>0</v>
      </c>
      <c r="V248" s="61">
        <v>0</v>
      </c>
      <c r="W248" s="61">
        <v>0</v>
      </c>
      <c r="X248" s="61">
        <v>0</v>
      </c>
      <c r="Y248" s="61">
        <v>0</v>
      </c>
      <c r="Z248" s="61">
        <v>0</v>
      </c>
      <c r="AA248" s="114">
        <v>0</v>
      </c>
      <c r="AB248" s="61">
        <v>0</v>
      </c>
      <c r="AC248" s="61">
        <v>0</v>
      </c>
      <c r="AD248" s="61">
        <v>0</v>
      </c>
      <c r="AE248" s="61">
        <v>47.6</v>
      </c>
      <c r="AF248" s="61">
        <v>32.799999999999997</v>
      </c>
      <c r="AG248" s="61">
        <v>332</v>
      </c>
      <c r="AH248" s="61">
        <v>1.9</v>
      </c>
      <c r="AI248" s="61">
        <v>18.2</v>
      </c>
      <c r="AJ248" s="114">
        <v>0</v>
      </c>
      <c r="AK248" s="61">
        <v>0</v>
      </c>
      <c r="AL248" s="116">
        <v>0</v>
      </c>
      <c r="AM248" s="61">
        <v>0</v>
      </c>
      <c r="AN248" s="117">
        <v>0</v>
      </c>
      <c r="AO248" s="118">
        <f t="shared" si="15"/>
        <v>44.6</v>
      </c>
    </row>
    <row r="249" spans="1:41" x14ac:dyDescent="0.2">
      <c r="A249" s="173" t="s">
        <v>424</v>
      </c>
      <c r="B249" s="45" t="s">
        <v>121</v>
      </c>
      <c r="C249" s="45" t="s">
        <v>183</v>
      </c>
      <c r="D249" s="45">
        <v>6</v>
      </c>
      <c r="E249" s="137"/>
      <c r="F249" s="47"/>
      <c r="G249" s="61">
        <v>289</v>
      </c>
      <c r="H249" s="85">
        <f t="shared" si="12"/>
        <v>0</v>
      </c>
      <c r="I249" s="61">
        <v>289</v>
      </c>
      <c r="J249" s="121">
        <v>248</v>
      </c>
      <c r="K249" s="85">
        <f t="shared" si="13"/>
        <v>0</v>
      </c>
      <c r="L249" s="122">
        <v>248</v>
      </c>
      <c r="M249" s="61">
        <v>246</v>
      </c>
      <c r="N249" s="85">
        <f t="shared" si="14"/>
        <v>0</v>
      </c>
      <c r="O249" s="61">
        <v>246</v>
      </c>
      <c r="P249" s="154">
        <v>0</v>
      </c>
      <c r="Q249" s="142">
        <v>17</v>
      </c>
      <c r="R249" s="142"/>
      <c r="S249" s="114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114">
        <v>0</v>
      </c>
      <c r="AB249" s="61">
        <v>0</v>
      </c>
      <c r="AC249" s="61">
        <v>0</v>
      </c>
      <c r="AD249" s="61">
        <v>0</v>
      </c>
      <c r="AE249" s="61">
        <v>51</v>
      </c>
      <c r="AF249" s="61">
        <v>30.1</v>
      </c>
      <c r="AG249" s="61">
        <v>445</v>
      </c>
      <c r="AH249" s="61">
        <v>2.7</v>
      </c>
      <c r="AI249" s="61">
        <v>0</v>
      </c>
      <c r="AJ249" s="114">
        <v>0</v>
      </c>
      <c r="AK249" s="61">
        <v>0</v>
      </c>
      <c r="AL249" s="116">
        <v>0</v>
      </c>
      <c r="AM249" s="61">
        <v>0</v>
      </c>
      <c r="AN249" s="117">
        <v>0</v>
      </c>
      <c r="AO249" s="118">
        <f t="shared" si="15"/>
        <v>60.7</v>
      </c>
    </row>
    <row r="250" spans="1:41" x14ac:dyDescent="0.2">
      <c r="A250" s="173" t="s">
        <v>406</v>
      </c>
      <c r="B250" s="45" t="s">
        <v>127</v>
      </c>
      <c r="C250" s="45" t="s">
        <v>181</v>
      </c>
      <c r="D250" s="45">
        <v>11</v>
      </c>
      <c r="E250" s="137"/>
      <c r="F250" s="47"/>
      <c r="G250" s="61">
        <v>290</v>
      </c>
      <c r="H250" s="85">
        <f t="shared" si="12"/>
        <v>0</v>
      </c>
      <c r="I250" s="61">
        <v>290</v>
      </c>
      <c r="J250" s="121">
        <v>252</v>
      </c>
      <c r="K250" s="85">
        <f t="shared" si="13"/>
        <v>0</v>
      </c>
      <c r="L250" s="122">
        <v>252</v>
      </c>
      <c r="M250" s="61">
        <v>271</v>
      </c>
      <c r="N250" s="85">
        <f t="shared" si="14"/>
        <v>0</v>
      </c>
      <c r="O250" s="61">
        <v>271</v>
      </c>
      <c r="P250" s="154">
        <v>0.02</v>
      </c>
      <c r="Q250" s="142">
        <v>3</v>
      </c>
      <c r="R250" s="142"/>
      <c r="S250" s="114">
        <v>25.5</v>
      </c>
      <c r="T250" s="61">
        <v>18.600000000000001</v>
      </c>
      <c r="U250" s="61">
        <v>283</v>
      </c>
      <c r="V250" s="61">
        <v>1.6</v>
      </c>
      <c r="W250" s="61">
        <v>1.2</v>
      </c>
      <c r="X250" s="61">
        <v>0</v>
      </c>
      <c r="Y250" s="61">
        <v>3.1</v>
      </c>
      <c r="Z250" s="61">
        <v>15.2</v>
      </c>
      <c r="AA250" s="114">
        <v>2.8</v>
      </c>
      <c r="AB250" s="61">
        <v>10.9</v>
      </c>
      <c r="AC250" s="61">
        <v>0.1</v>
      </c>
      <c r="AD250" s="61">
        <v>1.2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  <c r="AJ250" s="114">
        <v>0</v>
      </c>
      <c r="AK250" s="61">
        <v>0</v>
      </c>
      <c r="AL250" s="116">
        <v>0.2</v>
      </c>
      <c r="AM250" s="61">
        <v>0.9</v>
      </c>
      <c r="AN250" s="117">
        <v>0.5</v>
      </c>
      <c r="AO250" s="118">
        <f t="shared" si="15"/>
        <v>17.61</v>
      </c>
    </row>
    <row r="251" spans="1:41" x14ac:dyDescent="0.2">
      <c r="A251" s="173" t="s">
        <v>505</v>
      </c>
      <c r="B251" s="45" t="s">
        <v>129</v>
      </c>
      <c r="C251" s="45" t="s">
        <v>199</v>
      </c>
      <c r="D251" s="45">
        <v>9</v>
      </c>
      <c r="E251" s="137" t="s">
        <v>444</v>
      </c>
      <c r="F251" s="47"/>
      <c r="G251" s="61">
        <v>292</v>
      </c>
      <c r="H251" s="85">
        <f t="shared" si="12"/>
        <v>0</v>
      </c>
      <c r="I251" s="61">
        <v>292</v>
      </c>
      <c r="J251" s="121">
        <v>258</v>
      </c>
      <c r="K251" s="85">
        <f t="shared" si="13"/>
        <v>0</v>
      </c>
      <c r="L251" s="122">
        <v>258</v>
      </c>
      <c r="M251" s="61">
        <v>262</v>
      </c>
      <c r="N251" s="85">
        <f t="shared" si="14"/>
        <v>0</v>
      </c>
      <c r="O251" s="61">
        <v>262</v>
      </c>
      <c r="P251" s="154">
        <v>0.01</v>
      </c>
      <c r="Q251" s="142">
        <v>17</v>
      </c>
      <c r="R251" s="142"/>
      <c r="S251" s="114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114">
        <v>0</v>
      </c>
      <c r="AB251" s="61">
        <v>0</v>
      </c>
      <c r="AC251" s="61">
        <v>0</v>
      </c>
      <c r="AD251" s="61">
        <v>0</v>
      </c>
      <c r="AE251" s="61">
        <v>45.9</v>
      </c>
      <c r="AF251" s="61">
        <v>30.9</v>
      </c>
      <c r="AG251" s="61">
        <v>312</v>
      </c>
      <c r="AH251" s="61">
        <v>2.2999999999999998</v>
      </c>
      <c r="AI251" s="61">
        <v>0</v>
      </c>
      <c r="AJ251" s="114">
        <v>0</v>
      </c>
      <c r="AK251" s="61">
        <v>0</v>
      </c>
      <c r="AL251" s="116">
        <v>0</v>
      </c>
      <c r="AM251" s="61">
        <v>0</v>
      </c>
      <c r="AN251" s="117">
        <v>0</v>
      </c>
      <c r="AO251" s="118">
        <f t="shared" si="15"/>
        <v>45</v>
      </c>
    </row>
    <row r="252" spans="1:41" x14ac:dyDescent="0.2">
      <c r="A252" s="173" t="s">
        <v>506</v>
      </c>
      <c r="B252" s="45" t="s">
        <v>127</v>
      </c>
      <c r="C252" s="45" t="s">
        <v>181</v>
      </c>
      <c r="D252" s="45">
        <v>11</v>
      </c>
      <c r="E252" s="137"/>
      <c r="F252" s="47"/>
      <c r="G252" s="61">
        <v>294</v>
      </c>
      <c r="H252" s="85">
        <f t="shared" si="12"/>
        <v>0</v>
      </c>
      <c r="I252" s="61">
        <v>294</v>
      </c>
      <c r="J252" s="121">
        <v>256</v>
      </c>
      <c r="K252" s="85">
        <f t="shared" si="13"/>
        <v>0</v>
      </c>
      <c r="L252" s="122">
        <v>256</v>
      </c>
      <c r="M252" s="61">
        <v>280</v>
      </c>
      <c r="N252" s="85">
        <f t="shared" si="14"/>
        <v>0</v>
      </c>
      <c r="O252" s="61">
        <v>280</v>
      </c>
      <c r="P252" s="154">
        <v>0.02</v>
      </c>
      <c r="Q252" s="142">
        <v>17</v>
      </c>
      <c r="R252" s="142"/>
      <c r="S252" s="114">
        <v>321</v>
      </c>
      <c r="T252" s="61">
        <v>228</v>
      </c>
      <c r="U252" s="61">
        <v>3731</v>
      </c>
      <c r="V252" s="61">
        <v>19.7</v>
      </c>
      <c r="W252" s="61">
        <v>14.6</v>
      </c>
      <c r="X252" s="61">
        <v>0</v>
      </c>
      <c r="Y252" s="61">
        <v>0</v>
      </c>
      <c r="Z252" s="61">
        <v>0</v>
      </c>
      <c r="AA252" s="114">
        <v>59.7</v>
      </c>
      <c r="AB252" s="61">
        <v>276</v>
      </c>
      <c r="AC252" s="61">
        <v>1.9</v>
      </c>
      <c r="AD252" s="61">
        <v>7.7</v>
      </c>
      <c r="AE252" s="61">
        <v>0</v>
      </c>
      <c r="AF252" s="61">
        <v>0</v>
      </c>
      <c r="AG252" s="61">
        <v>0</v>
      </c>
      <c r="AH252" s="61">
        <v>0</v>
      </c>
      <c r="AI252" s="61">
        <v>0</v>
      </c>
      <c r="AJ252" s="114">
        <v>0</v>
      </c>
      <c r="AK252" s="61">
        <v>0</v>
      </c>
      <c r="AL252" s="116">
        <v>0</v>
      </c>
      <c r="AM252" s="61">
        <v>0</v>
      </c>
      <c r="AN252" s="117">
        <v>0.3</v>
      </c>
      <c r="AO252" s="118">
        <f t="shared" si="15"/>
        <v>251.84000000000003</v>
      </c>
    </row>
    <row r="253" spans="1:41" x14ac:dyDescent="0.2">
      <c r="A253" s="173" t="s">
        <v>434</v>
      </c>
      <c r="B253" s="45" t="s">
        <v>121</v>
      </c>
      <c r="C253" s="45" t="s">
        <v>183</v>
      </c>
      <c r="D253" s="45">
        <v>6</v>
      </c>
      <c r="E253" s="137"/>
      <c r="F253" s="47"/>
      <c r="G253" s="61">
        <v>295</v>
      </c>
      <c r="H253" s="85">
        <f t="shared" si="12"/>
        <v>0</v>
      </c>
      <c r="I253" s="61">
        <v>295</v>
      </c>
      <c r="J253" s="121">
        <v>272</v>
      </c>
      <c r="K253" s="85">
        <f t="shared" si="13"/>
        <v>0</v>
      </c>
      <c r="L253" s="122">
        <v>272</v>
      </c>
      <c r="M253" s="61">
        <v>268</v>
      </c>
      <c r="N253" s="85">
        <f t="shared" si="14"/>
        <v>0</v>
      </c>
      <c r="O253" s="61">
        <v>268</v>
      </c>
      <c r="P253" s="154">
        <v>0</v>
      </c>
      <c r="Q253" s="142">
        <v>17</v>
      </c>
      <c r="R253" s="142"/>
      <c r="S253" s="114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114">
        <v>0</v>
      </c>
      <c r="AB253" s="61">
        <v>0</v>
      </c>
      <c r="AC253" s="61">
        <v>0</v>
      </c>
      <c r="AD253" s="61">
        <v>0</v>
      </c>
      <c r="AE253" s="61">
        <v>14.4</v>
      </c>
      <c r="AF253" s="61">
        <v>8.3000000000000007</v>
      </c>
      <c r="AG253" s="61">
        <v>117</v>
      </c>
      <c r="AH253" s="61">
        <v>0.5</v>
      </c>
      <c r="AI253" s="61">
        <v>6</v>
      </c>
      <c r="AJ253" s="114">
        <v>0</v>
      </c>
      <c r="AK253" s="61">
        <v>0</v>
      </c>
      <c r="AL253" s="116">
        <v>0</v>
      </c>
      <c r="AM253" s="61">
        <v>0</v>
      </c>
      <c r="AN253" s="117">
        <v>0</v>
      </c>
      <c r="AO253" s="118">
        <f t="shared" si="15"/>
        <v>14.7</v>
      </c>
    </row>
    <row r="254" spans="1:41" x14ac:dyDescent="0.2">
      <c r="A254" s="173" t="s">
        <v>507</v>
      </c>
      <c r="B254" s="45" t="s">
        <v>127</v>
      </c>
      <c r="C254" s="45" t="s">
        <v>198</v>
      </c>
      <c r="D254" s="45">
        <v>9</v>
      </c>
      <c r="E254" s="137"/>
      <c r="F254" s="47"/>
      <c r="G254" s="61">
        <v>300</v>
      </c>
      <c r="H254" s="85">
        <f t="shared" si="12"/>
        <v>0</v>
      </c>
      <c r="I254" s="61">
        <v>300</v>
      </c>
      <c r="J254" s="121">
        <v>253</v>
      </c>
      <c r="K254" s="85">
        <f t="shared" si="13"/>
        <v>0</v>
      </c>
      <c r="L254" s="122">
        <v>253</v>
      </c>
      <c r="M254" s="61">
        <v>276</v>
      </c>
      <c r="N254" s="85">
        <f t="shared" si="14"/>
        <v>0</v>
      </c>
      <c r="O254" s="61">
        <v>276</v>
      </c>
      <c r="P254" s="154">
        <v>0.03</v>
      </c>
      <c r="Q254" s="142">
        <v>10</v>
      </c>
      <c r="R254" s="142"/>
      <c r="S254" s="114">
        <v>214</v>
      </c>
      <c r="T254" s="61">
        <v>131</v>
      </c>
      <c r="U254" s="61">
        <v>2151</v>
      </c>
      <c r="V254" s="61">
        <v>13</v>
      </c>
      <c r="W254" s="61">
        <v>9</v>
      </c>
      <c r="X254" s="61">
        <v>0</v>
      </c>
      <c r="Y254" s="61">
        <v>31.1</v>
      </c>
      <c r="Z254" s="61">
        <v>121</v>
      </c>
      <c r="AA254" s="114">
        <v>25.2</v>
      </c>
      <c r="AB254" s="61">
        <v>96.6</v>
      </c>
      <c r="AC254" s="61">
        <v>0.6</v>
      </c>
      <c r="AD254" s="61">
        <v>7</v>
      </c>
      <c r="AE254" s="61">
        <v>0</v>
      </c>
      <c r="AF254" s="61">
        <v>0</v>
      </c>
      <c r="AG254" s="61">
        <v>0</v>
      </c>
      <c r="AH254" s="61">
        <v>0</v>
      </c>
      <c r="AI254" s="61">
        <v>0</v>
      </c>
      <c r="AJ254" s="114">
        <v>0</v>
      </c>
      <c r="AK254" s="61">
        <v>0</v>
      </c>
      <c r="AL254" s="116">
        <v>0</v>
      </c>
      <c r="AM254" s="61">
        <v>6</v>
      </c>
      <c r="AN254" s="117">
        <v>0</v>
      </c>
      <c r="AO254" s="118">
        <f t="shared" si="15"/>
        <v>142.30000000000001</v>
      </c>
    </row>
    <row r="255" spans="1:41" x14ac:dyDescent="0.2">
      <c r="A255" s="173" t="s">
        <v>363</v>
      </c>
      <c r="B255" s="45" t="s">
        <v>121</v>
      </c>
      <c r="C255" s="45" t="s">
        <v>192</v>
      </c>
      <c r="D255" s="45">
        <v>7</v>
      </c>
      <c r="E255" s="137"/>
      <c r="F255" s="47"/>
      <c r="G255" s="61">
        <v>303</v>
      </c>
      <c r="H255" s="85">
        <f t="shared" si="12"/>
        <v>0</v>
      </c>
      <c r="I255" s="61">
        <v>303</v>
      </c>
      <c r="J255" s="121">
        <v>267</v>
      </c>
      <c r="K255" s="85">
        <f t="shared" si="13"/>
        <v>0</v>
      </c>
      <c r="L255" s="122">
        <v>267</v>
      </c>
      <c r="M255" s="61">
        <v>252</v>
      </c>
      <c r="N255" s="85">
        <f t="shared" si="14"/>
        <v>0</v>
      </c>
      <c r="O255" s="61">
        <v>252</v>
      </c>
      <c r="P255" s="154">
        <v>0.01</v>
      </c>
      <c r="Q255" s="142">
        <v>17</v>
      </c>
      <c r="R255" s="142"/>
      <c r="S255" s="114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114">
        <v>3.1</v>
      </c>
      <c r="AB255" s="61">
        <v>15.4</v>
      </c>
      <c r="AC255" s="61">
        <v>0</v>
      </c>
      <c r="AD255" s="61">
        <v>1</v>
      </c>
      <c r="AE255" s="61">
        <v>32.299999999999997</v>
      </c>
      <c r="AF255" s="61">
        <v>19.5</v>
      </c>
      <c r="AG255" s="61">
        <v>239</v>
      </c>
      <c r="AH255" s="61">
        <v>1</v>
      </c>
      <c r="AI255" s="61">
        <v>11.3</v>
      </c>
      <c r="AJ255" s="114">
        <v>456</v>
      </c>
      <c r="AK255" s="61">
        <v>0</v>
      </c>
      <c r="AL255" s="116">
        <v>0</v>
      </c>
      <c r="AM255" s="61">
        <v>0</v>
      </c>
      <c r="AN255" s="117">
        <v>0</v>
      </c>
      <c r="AO255" s="118">
        <f t="shared" si="15"/>
        <v>31.439999999999998</v>
      </c>
    </row>
    <row r="256" spans="1:41" x14ac:dyDescent="0.2">
      <c r="A256" s="173" t="s">
        <v>410</v>
      </c>
      <c r="B256" s="45" t="s">
        <v>121</v>
      </c>
      <c r="C256" s="45" t="s">
        <v>182</v>
      </c>
      <c r="D256" s="45">
        <v>14</v>
      </c>
      <c r="E256" s="137"/>
      <c r="F256" s="47"/>
      <c r="G256" s="61">
        <v>304</v>
      </c>
      <c r="H256" s="85">
        <f t="shared" si="12"/>
        <v>0</v>
      </c>
      <c r="I256" s="61">
        <v>304</v>
      </c>
      <c r="J256" s="121">
        <v>263</v>
      </c>
      <c r="K256" s="85">
        <f t="shared" si="13"/>
        <v>0</v>
      </c>
      <c r="L256" s="122">
        <v>263</v>
      </c>
      <c r="M256" s="61">
        <v>267</v>
      </c>
      <c r="N256" s="85">
        <f t="shared" si="14"/>
        <v>0</v>
      </c>
      <c r="O256" s="61">
        <v>267</v>
      </c>
      <c r="P256" s="154">
        <v>0</v>
      </c>
      <c r="Q256" s="142">
        <v>17</v>
      </c>
      <c r="R256" s="142"/>
      <c r="S256" s="114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114">
        <v>0</v>
      </c>
      <c r="AB256" s="61">
        <v>0</v>
      </c>
      <c r="AC256" s="61">
        <v>0</v>
      </c>
      <c r="AD256" s="61">
        <v>0</v>
      </c>
      <c r="AE256" s="61">
        <v>32.299999999999997</v>
      </c>
      <c r="AF256" s="61">
        <v>18.100000000000001</v>
      </c>
      <c r="AG256" s="61">
        <v>227</v>
      </c>
      <c r="AH256" s="61">
        <v>1</v>
      </c>
      <c r="AI256" s="61">
        <v>11.1</v>
      </c>
      <c r="AJ256" s="114">
        <v>0</v>
      </c>
      <c r="AK256" s="61">
        <v>0</v>
      </c>
      <c r="AL256" s="116">
        <v>0</v>
      </c>
      <c r="AM256" s="61">
        <v>0</v>
      </c>
      <c r="AN256" s="117">
        <v>0</v>
      </c>
      <c r="AO256" s="118">
        <f t="shared" si="15"/>
        <v>28.7</v>
      </c>
    </row>
    <row r="257" spans="1:41" x14ac:dyDescent="0.2">
      <c r="A257" s="173" t="s">
        <v>508</v>
      </c>
      <c r="B257" s="45" t="s">
        <v>127</v>
      </c>
      <c r="C257" s="45" t="s">
        <v>12</v>
      </c>
      <c r="D257" s="45">
        <v>10</v>
      </c>
      <c r="E257" s="137"/>
      <c r="F257" s="47"/>
      <c r="G257" s="61">
        <v>305</v>
      </c>
      <c r="H257" s="85">
        <f t="shared" si="12"/>
        <v>0</v>
      </c>
      <c r="I257" s="61">
        <v>305</v>
      </c>
      <c r="J257" s="121">
        <v>340</v>
      </c>
      <c r="K257" s="85">
        <f t="shared" si="13"/>
        <v>0</v>
      </c>
      <c r="L257" s="122">
        <v>340</v>
      </c>
      <c r="M257" s="61">
        <v>379</v>
      </c>
      <c r="N257" s="85">
        <f t="shared" si="14"/>
        <v>0</v>
      </c>
      <c r="O257" s="61">
        <v>379</v>
      </c>
      <c r="P257" s="154">
        <v>0.01</v>
      </c>
      <c r="Q257" s="142">
        <v>17</v>
      </c>
      <c r="R257" s="142"/>
      <c r="S257" s="114">
        <v>19.100000000000001</v>
      </c>
      <c r="T257" s="61">
        <v>46.8</v>
      </c>
      <c r="U257" s="61">
        <v>453</v>
      </c>
      <c r="V257" s="61">
        <v>2.2999999999999998</v>
      </c>
      <c r="W257" s="61">
        <v>1.8</v>
      </c>
      <c r="X257" s="61">
        <v>0</v>
      </c>
      <c r="Y257" s="61">
        <v>1.9</v>
      </c>
      <c r="Z257" s="61">
        <v>10.9</v>
      </c>
      <c r="AA257" s="114">
        <v>3.5</v>
      </c>
      <c r="AB257" s="61">
        <v>8.1</v>
      </c>
      <c r="AC257" s="61">
        <v>0.1</v>
      </c>
      <c r="AD257" s="61">
        <v>0</v>
      </c>
      <c r="AE257" s="61">
        <v>0</v>
      </c>
      <c r="AF257" s="61">
        <v>0</v>
      </c>
      <c r="AG257" s="61">
        <v>0</v>
      </c>
      <c r="AH257" s="61">
        <v>0</v>
      </c>
      <c r="AI257" s="61">
        <v>0</v>
      </c>
      <c r="AJ257" s="114">
        <v>0</v>
      </c>
      <c r="AK257" s="61">
        <v>0</v>
      </c>
      <c r="AL257" s="116">
        <v>0</v>
      </c>
      <c r="AM257" s="61">
        <v>1</v>
      </c>
      <c r="AN257" s="117">
        <v>0.3</v>
      </c>
      <c r="AO257" s="118">
        <f t="shared" si="15"/>
        <v>26.33</v>
      </c>
    </row>
    <row r="258" spans="1:41" x14ac:dyDescent="0.2">
      <c r="A258" s="173" t="s">
        <v>509</v>
      </c>
      <c r="B258" s="45" t="s">
        <v>127</v>
      </c>
      <c r="C258" s="45" t="s">
        <v>193</v>
      </c>
      <c r="D258" s="45">
        <v>9</v>
      </c>
      <c r="E258" s="137"/>
      <c r="F258" s="47"/>
      <c r="G258" s="61">
        <v>315</v>
      </c>
      <c r="H258" s="85">
        <f t="shared" si="12"/>
        <v>0</v>
      </c>
      <c r="I258" s="61">
        <v>315</v>
      </c>
      <c r="J258" s="121">
        <v>247</v>
      </c>
      <c r="K258" s="85">
        <f t="shared" si="13"/>
        <v>0</v>
      </c>
      <c r="L258" s="122">
        <v>247</v>
      </c>
      <c r="M258" s="61">
        <v>266</v>
      </c>
      <c r="N258" s="85">
        <f t="shared" si="14"/>
        <v>0</v>
      </c>
      <c r="O258" s="61">
        <v>266</v>
      </c>
      <c r="P258" s="154">
        <v>7.0000000000000007E-2</v>
      </c>
      <c r="Q258" s="142">
        <v>17</v>
      </c>
      <c r="R258" s="142"/>
      <c r="S258" s="114">
        <v>9.3000000000000007</v>
      </c>
      <c r="T258" s="61">
        <v>6</v>
      </c>
      <c r="U258" s="61">
        <v>91.1</v>
      </c>
      <c r="V258" s="61">
        <v>0.6</v>
      </c>
      <c r="W258" s="61">
        <v>0.4</v>
      </c>
      <c r="X258" s="61">
        <v>0</v>
      </c>
      <c r="Y258" s="61">
        <v>1</v>
      </c>
      <c r="Z258" s="61">
        <v>5.5</v>
      </c>
      <c r="AA258" s="114">
        <v>16</v>
      </c>
      <c r="AB258" s="61">
        <v>75.5</v>
      </c>
      <c r="AC258" s="61">
        <v>0</v>
      </c>
      <c r="AD258" s="61">
        <v>6.3</v>
      </c>
      <c r="AE258" s="61">
        <v>0</v>
      </c>
      <c r="AF258" s="61">
        <v>0</v>
      </c>
      <c r="AG258" s="61">
        <v>0</v>
      </c>
      <c r="AH258" s="61">
        <v>0</v>
      </c>
      <c r="AI258" s="61">
        <v>0</v>
      </c>
      <c r="AJ258" s="114">
        <v>0</v>
      </c>
      <c r="AK258" s="61">
        <v>0</v>
      </c>
      <c r="AL258" s="116">
        <v>0</v>
      </c>
      <c r="AM258" s="61">
        <v>0.8</v>
      </c>
      <c r="AN258" s="117">
        <v>0.4</v>
      </c>
      <c r="AO258" s="118">
        <f t="shared" si="15"/>
        <v>12.393999999999998</v>
      </c>
    </row>
    <row r="259" spans="1:41" x14ac:dyDescent="0.2">
      <c r="A259" s="173" t="s">
        <v>510</v>
      </c>
      <c r="B259" s="45" t="s">
        <v>127</v>
      </c>
      <c r="C259" s="45" t="s">
        <v>180</v>
      </c>
      <c r="D259" s="45">
        <v>14</v>
      </c>
      <c r="E259" s="137"/>
      <c r="F259" s="47"/>
      <c r="G259" s="61">
        <v>316</v>
      </c>
      <c r="H259" s="85">
        <f t="shared" si="12"/>
        <v>0</v>
      </c>
      <c r="I259" s="61">
        <v>316</v>
      </c>
      <c r="J259" s="121">
        <v>285</v>
      </c>
      <c r="K259" s="85">
        <f t="shared" si="13"/>
        <v>0</v>
      </c>
      <c r="L259" s="122">
        <v>285</v>
      </c>
      <c r="M259" s="61">
        <v>302</v>
      </c>
      <c r="N259" s="85">
        <f t="shared" si="14"/>
        <v>0</v>
      </c>
      <c r="O259" s="61">
        <v>302</v>
      </c>
      <c r="P259" s="154">
        <v>0.02</v>
      </c>
      <c r="Q259" s="142">
        <v>16</v>
      </c>
      <c r="R259" s="142"/>
      <c r="S259" s="114">
        <v>89.6</v>
      </c>
      <c r="T259" s="61">
        <v>65.599999999999994</v>
      </c>
      <c r="U259" s="61">
        <v>992</v>
      </c>
      <c r="V259" s="61">
        <v>5.0999999999999996</v>
      </c>
      <c r="W259" s="61">
        <v>3.6</v>
      </c>
      <c r="X259" s="61">
        <v>0</v>
      </c>
      <c r="Y259" s="61">
        <v>12.5</v>
      </c>
      <c r="Z259" s="61">
        <v>44</v>
      </c>
      <c r="AA259" s="114">
        <v>36.799999999999997</v>
      </c>
      <c r="AB259" s="61">
        <v>169</v>
      </c>
      <c r="AC259" s="61">
        <v>1.7</v>
      </c>
      <c r="AD259" s="61">
        <v>11.7</v>
      </c>
      <c r="AE259" s="61">
        <v>0</v>
      </c>
      <c r="AF259" s="61">
        <v>0</v>
      </c>
      <c r="AG259" s="61">
        <v>0</v>
      </c>
      <c r="AH259" s="61">
        <v>0</v>
      </c>
      <c r="AI259" s="61">
        <v>0</v>
      </c>
      <c r="AJ259" s="114">
        <v>0</v>
      </c>
      <c r="AK259" s="61">
        <v>0</v>
      </c>
      <c r="AL259" s="116">
        <v>0</v>
      </c>
      <c r="AM259" s="61">
        <v>5.3</v>
      </c>
      <c r="AN259" s="117">
        <v>3.5</v>
      </c>
      <c r="AO259" s="118">
        <f t="shared" si="15"/>
        <v>76.58</v>
      </c>
    </row>
    <row r="260" spans="1:41" x14ac:dyDescent="0.2">
      <c r="A260" s="173" t="s">
        <v>375</v>
      </c>
      <c r="B260" s="45" t="s">
        <v>127</v>
      </c>
      <c r="C260" s="45" t="s">
        <v>185</v>
      </c>
      <c r="D260" s="45">
        <v>13</v>
      </c>
      <c r="E260" s="137" t="s">
        <v>450</v>
      </c>
      <c r="F260" s="47"/>
      <c r="G260" s="61">
        <v>317</v>
      </c>
      <c r="H260" s="85">
        <f t="shared" si="12"/>
        <v>0</v>
      </c>
      <c r="I260" s="61">
        <v>317</v>
      </c>
      <c r="J260" s="121">
        <v>287</v>
      </c>
      <c r="K260" s="85">
        <f t="shared" si="13"/>
        <v>0</v>
      </c>
      <c r="L260" s="122">
        <v>287</v>
      </c>
      <c r="M260" s="61">
        <v>305</v>
      </c>
      <c r="N260" s="85">
        <f t="shared" si="14"/>
        <v>0</v>
      </c>
      <c r="O260" s="61">
        <v>305</v>
      </c>
      <c r="P260" s="154">
        <v>0.01</v>
      </c>
      <c r="Q260" s="142">
        <v>16</v>
      </c>
      <c r="R260" s="142"/>
      <c r="S260" s="114">
        <v>167</v>
      </c>
      <c r="T260" s="61">
        <v>95.5</v>
      </c>
      <c r="U260" s="61">
        <v>1623</v>
      </c>
      <c r="V260" s="61">
        <v>8.1999999999999993</v>
      </c>
      <c r="W260" s="61">
        <v>5.7</v>
      </c>
      <c r="X260" s="61">
        <v>0</v>
      </c>
      <c r="Y260" s="61">
        <v>19.3</v>
      </c>
      <c r="Z260" s="61">
        <v>92.8</v>
      </c>
      <c r="AA260" s="114">
        <v>12</v>
      </c>
      <c r="AB260" s="61">
        <v>54.7</v>
      </c>
      <c r="AC260" s="61">
        <v>1.7</v>
      </c>
      <c r="AD260" s="61">
        <v>4.0999999999999996</v>
      </c>
      <c r="AE260" s="61">
        <v>0</v>
      </c>
      <c r="AF260" s="61">
        <v>0</v>
      </c>
      <c r="AG260" s="61">
        <v>0</v>
      </c>
      <c r="AH260" s="61">
        <v>0</v>
      </c>
      <c r="AI260" s="61">
        <v>0</v>
      </c>
      <c r="AJ260" s="114">
        <v>0</v>
      </c>
      <c r="AK260" s="61">
        <v>0</v>
      </c>
      <c r="AL260" s="116">
        <v>0</v>
      </c>
      <c r="AM260" s="61">
        <v>6.3</v>
      </c>
      <c r="AN260" s="117">
        <v>2.7</v>
      </c>
      <c r="AO260" s="118">
        <f t="shared" si="15"/>
        <v>102.28999999999999</v>
      </c>
    </row>
    <row r="261" spans="1:41" x14ac:dyDescent="0.2">
      <c r="A261" s="173" t="s">
        <v>390</v>
      </c>
      <c r="B261" s="45" t="s">
        <v>127</v>
      </c>
      <c r="C261" s="45" t="s">
        <v>196</v>
      </c>
      <c r="D261" s="45">
        <v>11</v>
      </c>
      <c r="E261" s="137"/>
      <c r="F261" s="47"/>
      <c r="G261" s="61">
        <v>318</v>
      </c>
      <c r="H261" s="85">
        <f t="shared" si="12"/>
        <v>0</v>
      </c>
      <c r="I261" s="61">
        <v>318</v>
      </c>
      <c r="J261" s="121">
        <v>330</v>
      </c>
      <c r="K261" s="85">
        <f t="shared" si="13"/>
        <v>0</v>
      </c>
      <c r="L261" s="122">
        <v>330</v>
      </c>
      <c r="M261" s="61">
        <v>354</v>
      </c>
      <c r="N261" s="85">
        <f t="shared" si="14"/>
        <v>0</v>
      </c>
      <c r="O261" s="61">
        <v>354</v>
      </c>
      <c r="P261" s="154">
        <v>0.01</v>
      </c>
      <c r="Q261" s="142">
        <v>16</v>
      </c>
      <c r="R261" s="142"/>
      <c r="S261" s="114">
        <v>45.1</v>
      </c>
      <c r="T261" s="61">
        <v>23.7</v>
      </c>
      <c r="U261" s="61">
        <v>481</v>
      </c>
      <c r="V261" s="61">
        <v>2.8</v>
      </c>
      <c r="W261" s="61">
        <v>1.9</v>
      </c>
      <c r="X261" s="61">
        <v>0</v>
      </c>
      <c r="Y261" s="61">
        <v>3.8</v>
      </c>
      <c r="Z261" s="61">
        <v>24.4</v>
      </c>
      <c r="AA261" s="114">
        <v>3.2</v>
      </c>
      <c r="AB261" s="61">
        <v>15.2</v>
      </c>
      <c r="AC261" s="61">
        <v>0</v>
      </c>
      <c r="AD261" s="61">
        <v>1.6</v>
      </c>
      <c r="AE261" s="61">
        <v>0</v>
      </c>
      <c r="AF261" s="61">
        <v>0</v>
      </c>
      <c r="AG261" s="61">
        <v>0</v>
      </c>
      <c r="AH261" s="61">
        <v>0</v>
      </c>
      <c r="AI261" s="61">
        <v>0</v>
      </c>
      <c r="AJ261" s="114">
        <v>0</v>
      </c>
      <c r="AK261" s="61">
        <v>0</v>
      </c>
      <c r="AL261" s="116">
        <v>0</v>
      </c>
      <c r="AM261" s="61">
        <v>1.9</v>
      </c>
      <c r="AN261" s="117">
        <v>0.9</v>
      </c>
      <c r="AO261" s="118">
        <f t="shared" si="15"/>
        <v>28.259999999999998</v>
      </c>
    </row>
    <row r="262" spans="1:41" x14ac:dyDescent="0.2">
      <c r="A262" s="173" t="s">
        <v>120</v>
      </c>
      <c r="B262" s="45" t="s">
        <v>121</v>
      </c>
      <c r="C262" s="45" t="s">
        <v>19</v>
      </c>
      <c r="D262" s="45">
        <v>11</v>
      </c>
      <c r="E262" s="137" t="s">
        <v>448</v>
      </c>
      <c r="F262" s="47"/>
      <c r="G262" s="61">
        <v>319</v>
      </c>
      <c r="H262" s="85">
        <f t="shared" ref="H262:H305" si="16">I262-G262</f>
        <v>0</v>
      </c>
      <c r="I262" s="61">
        <v>319</v>
      </c>
      <c r="J262" s="121">
        <v>400</v>
      </c>
      <c r="K262" s="85">
        <f t="shared" ref="K262:K305" si="17">L262-J262</f>
        <v>0</v>
      </c>
      <c r="L262" s="122">
        <v>400</v>
      </c>
      <c r="M262" s="61">
        <v>400</v>
      </c>
      <c r="N262" s="85">
        <f t="shared" ref="N262:N305" si="18">O262-M262</f>
        <v>0</v>
      </c>
      <c r="O262" s="61">
        <v>400</v>
      </c>
      <c r="P262" s="154">
        <v>0.01</v>
      </c>
      <c r="Q262" s="142">
        <v>0</v>
      </c>
      <c r="R262" s="142"/>
      <c r="S262" s="114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114">
        <v>0</v>
      </c>
      <c r="AB262" s="61">
        <v>0</v>
      </c>
      <c r="AC262" s="61">
        <v>0</v>
      </c>
      <c r="AD262" s="61">
        <v>0</v>
      </c>
      <c r="AE262" s="61">
        <v>0</v>
      </c>
      <c r="AF262" s="61">
        <v>0</v>
      </c>
      <c r="AG262" s="61">
        <v>0</v>
      </c>
      <c r="AH262" s="61">
        <v>0</v>
      </c>
      <c r="AI262" s="61">
        <v>0</v>
      </c>
      <c r="AJ262" s="114">
        <v>0</v>
      </c>
      <c r="AK262" s="61">
        <v>0</v>
      </c>
      <c r="AL262" s="116">
        <v>0</v>
      </c>
      <c r="AM262" s="61">
        <v>0</v>
      </c>
      <c r="AN262" s="117">
        <v>0</v>
      </c>
      <c r="AO262" s="118">
        <f t="shared" ref="AO262:AO305" si="19">IFERROR($S262*$S$2+$T262*$T$2+IF($U$2=0,0,$U262/$U$2)+$V262*$V$2+$W262*$W$2+$X262*$X$2+$Y262*$Y$2+$Z262*$Z$2+$AA262*$AA$2+IF($AB$2=0,0,$AB262/$AB$2)+$AC$2*$AC262+$AD$2*$AD262+$AE$2*$AE262+$AF262*$AF$2+IF($AG$2=0,0,$AG262/$AG$2)+$AH262*$AH$2+$AI262*$AI$2+IF($AJ$2=0,0,$AJ262/$AJ$2)+$AK262*$AK$2+$AL262*$AL$2+$AM262*$AM$2+$AN262*$AN$2,0)</f>
        <v>0</v>
      </c>
    </row>
    <row r="263" spans="1:41" x14ac:dyDescent="0.2">
      <c r="A263" s="173" t="s">
        <v>128</v>
      </c>
      <c r="B263" s="45" t="s">
        <v>129</v>
      </c>
      <c r="C263" s="45" t="s">
        <v>19</v>
      </c>
      <c r="D263" s="45">
        <v>11</v>
      </c>
      <c r="E263" s="137" t="s">
        <v>448</v>
      </c>
      <c r="F263" s="47"/>
      <c r="G263" s="61">
        <v>320</v>
      </c>
      <c r="H263" s="85">
        <f t="shared" si="16"/>
        <v>0</v>
      </c>
      <c r="I263" s="61">
        <v>320</v>
      </c>
      <c r="J263" s="121">
        <v>400</v>
      </c>
      <c r="K263" s="85">
        <f t="shared" si="17"/>
        <v>0</v>
      </c>
      <c r="L263" s="122">
        <v>400</v>
      </c>
      <c r="M263" s="61">
        <v>400</v>
      </c>
      <c r="N263" s="85">
        <f t="shared" si="18"/>
        <v>0</v>
      </c>
      <c r="O263" s="61">
        <v>400</v>
      </c>
      <c r="P263" s="154">
        <v>7.0000000000000007E-2</v>
      </c>
      <c r="Q263" s="142">
        <v>0</v>
      </c>
      <c r="R263" s="142"/>
      <c r="S263" s="114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114">
        <v>0</v>
      </c>
      <c r="AB263" s="61">
        <v>0</v>
      </c>
      <c r="AC263" s="61">
        <v>0</v>
      </c>
      <c r="AD263" s="61">
        <v>0</v>
      </c>
      <c r="AE263" s="61">
        <v>0</v>
      </c>
      <c r="AF263" s="61">
        <v>0</v>
      </c>
      <c r="AG263" s="61">
        <v>0</v>
      </c>
      <c r="AH263" s="61">
        <v>0</v>
      </c>
      <c r="AI263" s="61">
        <v>0</v>
      </c>
      <c r="AJ263" s="114">
        <v>0</v>
      </c>
      <c r="AK263" s="61">
        <v>0</v>
      </c>
      <c r="AL263" s="116">
        <v>0</v>
      </c>
      <c r="AM263" s="61">
        <v>0</v>
      </c>
      <c r="AN263" s="117">
        <v>0</v>
      </c>
      <c r="AO263" s="118">
        <f t="shared" si="19"/>
        <v>0</v>
      </c>
    </row>
    <row r="264" spans="1:41" x14ac:dyDescent="0.2">
      <c r="A264" s="173" t="s">
        <v>251</v>
      </c>
      <c r="B264" s="45" t="s">
        <v>121</v>
      </c>
      <c r="C264" s="45" t="s">
        <v>180</v>
      </c>
      <c r="D264" s="45">
        <v>14</v>
      </c>
      <c r="E264" s="137" t="s">
        <v>447</v>
      </c>
      <c r="F264" s="47"/>
      <c r="G264" s="61">
        <v>321</v>
      </c>
      <c r="H264" s="85">
        <f t="shared" si="16"/>
        <v>0</v>
      </c>
      <c r="I264" s="61">
        <v>321</v>
      </c>
      <c r="J264" s="121">
        <v>400</v>
      </c>
      <c r="K264" s="85">
        <f t="shared" si="17"/>
        <v>0</v>
      </c>
      <c r="L264" s="122">
        <v>400</v>
      </c>
      <c r="M264" s="61">
        <v>400</v>
      </c>
      <c r="N264" s="85">
        <f t="shared" si="18"/>
        <v>0</v>
      </c>
      <c r="O264" s="61">
        <v>400</v>
      </c>
      <c r="P264" s="154">
        <v>0.02</v>
      </c>
      <c r="Q264" s="142">
        <v>0</v>
      </c>
      <c r="R264" s="142"/>
      <c r="S264" s="114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114">
        <v>0</v>
      </c>
      <c r="AB264" s="61">
        <v>0</v>
      </c>
      <c r="AC264" s="61">
        <v>0</v>
      </c>
      <c r="AD264" s="61">
        <v>0</v>
      </c>
      <c r="AE264" s="61">
        <v>0</v>
      </c>
      <c r="AF264" s="61">
        <v>0</v>
      </c>
      <c r="AG264" s="61">
        <v>0</v>
      </c>
      <c r="AH264" s="61">
        <v>0</v>
      </c>
      <c r="AI264" s="61">
        <v>0</v>
      </c>
      <c r="AJ264" s="114">
        <v>0</v>
      </c>
      <c r="AK264" s="61">
        <v>0</v>
      </c>
      <c r="AL264" s="116">
        <v>0</v>
      </c>
      <c r="AM264" s="61">
        <v>0</v>
      </c>
      <c r="AN264" s="117">
        <v>0</v>
      </c>
      <c r="AO264" s="118">
        <f t="shared" si="19"/>
        <v>0</v>
      </c>
    </row>
    <row r="265" spans="1:41" x14ac:dyDescent="0.2">
      <c r="A265" s="173" t="s">
        <v>272</v>
      </c>
      <c r="B265" s="45" t="s">
        <v>118</v>
      </c>
      <c r="C265" s="45" t="s">
        <v>181</v>
      </c>
      <c r="D265" s="45">
        <v>11</v>
      </c>
      <c r="E265" s="137" t="s">
        <v>448</v>
      </c>
      <c r="F265" s="47"/>
      <c r="G265" s="61">
        <v>322</v>
      </c>
      <c r="H265" s="85">
        <f t="shared" si="16"/>
        <v>0</v>
      </c>
      <c r="I265" s="61">
        <v>322</v>
      </c>
      <c r="J265" s="121">
        <v>400</v>
      </c>
      <c r="K265" s="85">
        <f t="shared" si="17"/>
        <v>0</v>
      </c>
      <c r="L265" s="122">
        <v>400</v>
      </c>
      <c r="M265" s="61">
        <v>400</v>
      </c>
      <c r="N265" s="85">
        <f t="shared" si="18"/>
        <v>0</v>
      </c>
      <c r="O265" s="61">
        <v>400</v>
      </c>
      <c r="P265" s="154">
        <v>0.01</v>
      </c>
      <c r="Q265" s="142">
        <v>0</v>
      </c>
      <c r="R265" s="142"/>
      <c r="S265" s="114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114">
        <v>0</v>
      </c>
      <c r="AB265" s="61">
        <v>0</v>
      </c>
      <c r="AC265" s="61">
        <v>0</v>
      </c>
      <c r="AD265" s="61">
        <v>0</v>
      </c>
      <c r="AE265" s="61">
        <v>0</v>
      </c>
      <c r="AF265" s="61">
        <v>0</v>
      </c>
      <c r="AG265" s="61">
        <v>0</v>
      </c>
      <c r="AH265" s="61">
        <v>0</v>
      </c>
      <c r="AI265" s="61">
        <v>0</v>
      </c>
      <c r="AJ265" s="114">
        <v>0</v>
      </c>
      <c r="AK265" s="61">
        <v>0</v>
      </c>
      <c r="AL265" s="116">
        <v>0</v>
      </c>
      <c r="AM265" s="61">
        <v>0</v>
      </c>
      <c r="AN265" s="117">
        <v>0</v>
      </c>
      <c r="AO265" s="118">
        <f t="shared" si="19"/>
        <v>0</v>
      </c>
    </row>
    <row r="266" spans="1:41" x14ac:dyDescent="0.2">
      <c r="A266" s="173" t="s">
        <v>293</v>
      </c>
      <c r="B266" s="45" t="s">
        <v>118</v>
      </c>
      <c r="C266" s="45" t="s">
        <v>188</v>
      </c>
      <c r="D266" s="45">
        <v>7</v>
      </c>
      <c r="E266" s="137"/>
      <c r="F266" s="47"/>
      <c r="G266" s="61">
        <v>323</v>
      </c>
      <c r="H266" s="85">
        <f t="shared" si="16"/>
        <v>0</v>
      </c>
      <c r="I266" s="61">
        <v>323</v>
      </c>
      <c r="J266" s="121">
        <v>400</v>
      </c>
      <c r="K266" s="85">
        <f t="shared" si="17"/>
        <v>0</v>
      </c>
      <c r="L266" s="122">
        <v>400</v>
      </c>
      <c r="M266" s="61">
        <v>400</v>
      </c>
      <c r="N266" s="85">
        <f t="shared" si="18"/>
        <v>0</v>
      </c>
      <c r="O266" s="61">
        <v>400</v>
      </c>
      <c r="P266" s="154">
        <v>0</v>
      </c>
      <c r="Q266" s="142">
        <v>17</v>
      </c>
      <c r="R266" s="142"/>
      <c r="S266" s="114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114">
        <v>40.200000000000003</v>
      </c>
      <c r="AB266" s="61">
        <v>178</v>
      </c>
      <c r="AC266" s="61">
        <v>2.2000000000000002</v>
      </c>
      <c r="AD266" s="61">
        <v>11.5</v>
      </c>
      <c r="AE266" s="61">
        <v>16.100000000000001</v>
      </c>
      <c r="AF266" s="61">
        <v>14.7</v>
      </c>
      <c r="AG266" s="61">
        <v>97</v>
      </c>
      <c r="AH266" s="61">
        <v>0</v>
      </c>
      <c r="AI266" s="61">
        <v>6</v>
      </c>
      <c r="AJ266" s="114">
        <v>105</v>
      </c>
      <c r="AK266" s="61">
        <v>0</v>
      </c>
      <c r="AL266" s="116">
        <v>0</v>
      </c>
      <c r="AM266" s="61">
        <v>1.1000000000000001</v>
      </c>
      <c r="AN266" s="117">
        <v>0</v>
      </c>
      <c r="AO266" s="118">
        <f t="shared" si="19"/>
        <v>40.700000000000003</v>
      </c>
    </row>
    <row r="267" spans="1:41" x14ac:dyDescent="0.2">
      <c r="A267" s="173" t="s">
        <v>362</v>
      </c>
      <c r="B267" s="45" t="s">
        <v>129</v>
      </c>
      <c r="C267" s="45" t="s">
        <v>116</v>
      </c>
      <c r="D267" s="45">
        <v>8</v>
      </c>
      <c r="E267" s="137" t="s">
        <v>448</v>
      </c>
      <c r="F267" s="47"/>
      <c r="G267" s="61">
        <v>324</v>
      </c>
      <c r="H267" s="85">
        <f t="shared" si="16"/>
        <v>0</v>
      </c>
      <c r="I267" s="61">
        <v>324</v>
      </c>
      <c r="J267" s="121">
        <v>400</v>
      </c>
      <c r="K267" s="85">
        <f t="shared" si="17"/>
        <v>0</v>
      </c>
      <c r="L267" s="122">
        <v>400</v>
      </c>
      <c r="M267" s="61">
        <v>400</v>
      </c>
      <c r="N267" s="85">
        <f t="shared" si="18"/>
        <v>0</v>
      </c>
      <c r="O267" s="61">
        <v>400</v>
      </c>
      <c r="P267" s="154">
        <v>0</v>
      </c>
      <c r="Q267" s="142">
        <v>0</v>
      </c>
      <c r="R267" s="142"/>
      <c r="S267" s="114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114">
        <v>0</v>
      </c>
      <c r="AB267" s="61">
        <v>0</v>
      </c>
      <c r="AC267" s="61">
        <v>0</v>
      </c>
      <c r="AD267" s="61">
        <v>0</v>
      </c>
      <c r="AE267" s="61">
        <v>0</v>
      </c>
      <c r="AF267" s="61">
        <v>0</v>
      </c>
      <c r="AG267" s="61">
        <v>0</v>
      </c>
      <c r="AH267" s="61">
        <v>0</v>
      </c>
      <c r="AI267" s="61">
        <v>0</v>
      </c>
      <c r="AJ267" s="114">
        <v>0</v>
      </c>
      <c r="AK267" s="61">
        <v>0</v>
      </c>
      <c r="AL267" s="116">
        <v>0</v>
      </c>
      <c r="AM267" s="61">
        <v>0</v>
      </c>
      <c r="AN267" s="117">
        <v>0</v>
      </c>
      <c r="AO267" s="118">
        <f t="shared" si="19"/>
        <v>0</v>
      </c>
    </row>
    <row r="268" spans="1:41" x14ac:dyDescent="0.2">
      <c r="A268" s="173" t="s">
        <v>354</v>
      </c>
      <c r="B268" s="45" t="s">
        <v>121</v>
      </c>
      <c r="C268" s="45" t="s">
        <v>188</v>
      </c>
      <c r="D268" s="45">
        <v>7</v>
      </c>
      <c r="E268" s="137" t="s">
        <v>448</v>
      </c>
      <c r="F268" s="47"/>
      <c r="G268" s="61">
        <v>325</v>
      </c>
      <c r="H268" s="85">
        <f t="shared" si="16"/>
        <v>0</v>
      </c>
      <c r="I268" s="61">
        <v>325</v>
      </c>
      <c r="J268" s="121">
        <v>400</v>
      </c>
      <c r="K268" s="85">
        <f t="shared" si="17"/>
        <v>0</v>
      </c>
      <c r="L268" s="122">
        <v>400</v>
      </c>
      <c r="M268" s="61">
        <v>400</v>
      </c>
      <c r="N268" s="85">
        <f t="shared" si="18"/>
        <v>0</v>
      </c>
      <c r="O268" s="61">
        <v>400</v>
      </c>
      <c r="P268" s="154">
        <v>0.01</v>
      </c>
      <c r="Q268" s="142">
        <v>0</v>
      </c>
      <c r="R268" s="142"/>
      <c r="S268" s="114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114">
        <v>0</v>
      </c>
      <c r="AB268" s="61">
        <v>0</v>
      </c>
      <c r="AC268" s="61">
        <v>0</v>
      </c>
      <c r="AD268" s="61">
        <v>0</v>
      </c>
      <c r="AE268" s="61">
        <v>0</v>
      </c>
      <c r="AF268" s="61">
        <v>0</v>
      </c>
      <c r="AG268" s="61">
        <v>0</v>
      </c>
      <c r="AH268" s="61">
        <v>0</v>
      </c>
      <c r="AI268" s="61">
        <v>0</v>
      </c>
      <c r="AJ268" s="114">
        <v>0</v>
      </c>
      <c r="AK268" s="61">
        <v>0</v>
      </c>
      <c r="AL268" s="116">
        <v>0</v>
      </c>
      <c r="AM268" s="61">
        <v>0</v>
      </c>
      <c r="AN268" s="117">
        <v>0</v>
      </c>
      <c r="AO268" s="118">
        <f t="shared" si="19"/>
        <v>0</v>
      </c>
    </row>
    <row r="269" spans="1:41" x14ac:dyDescent="0.2">
      <c r="A269" s="173" t="s">
        <v>511</v>
      </c>
      <c r="B269" s="45" t="s">
        <v>121</v>
      </c>
      <c r="C269" s="45" t="s">
        <v>196</v>
      </c>
      <c r="D269" s="45">
        <v>11</v>
      </c>
      <c r="E269" s="137"/>
      <c r="F269" s="47"/>
      <c r="G269" s="61">
        <v>326</v>
      </c>
      <c r="H269" s="85">
        <f t="shared" si="16"/>
        <v>0</v>
      </c>
      <c r="I269" s="61">
        <v>326</v>
      </c>
      <c r="J269" s="121">
        <v>236</v>
      </c>
      <c r="K269" s="85">
        <f t="shared" si="17"/>
        <v>0</v>
      </c>
      <c r="L269" s="122">
        <v>236</v>
      </c>
      <c r="M269" s="61">
        <v>229</v>
      </c>
      <c r="N269" s="85">
        <f t="shared" si="18"/>
        <v>0</v>
      </c>
      <c r="O269" s="61">
        <v>229</v>
      </c>
      <c r="P269" s="154">
        <v>0.01</v>
      </c>
      <c r="Q269" s="142">
        <v>17</v>
      </c>
      <c r="R269" s="142"/>
      <c r="S269" s="114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114">
        <v>2.9</v>
      </c>
      <c r="AB269" s="61">
        <v>18</v>
      </c>
      <c r="AC269" s="61">
        <v>0</v>
      </c>
      <c r="AD269" s="61">
        <v>1</v>
      </c>
      <c r="AE269" s="61">
        <v>73.099999999999994</v>
      </c>
      <c r="AF269" s="61">
        <v>46.5</v>
      </c>
      <c r="AG269" s="61">
        <v>573</v>
      </c>
      <c r="AH269" s="61">
        <v>3.8</v>
      </c>
      <c r="AI269" s="61">
        <v>32.200000000000003</v>
      </c>
      <c r="AJ269" s="114">
        <v>0</v>
      </c>
      <c r="AK269" s="61">
        <v>0</v>
      </c>
      <c r="AL269" s="116">
        <v>0</v>
      </c>
      <c r="AM269" s="61">
        <v>1</v>
      </c>
      <c r="AN269" s="117">
        <v>1</v>
      </c>
      <c r="AO269" s="118">
        <f t="shared" si="19"/>
        <v>79.899999999999991</v>
      </c>
    </row>
    <row r="270" spans="1:41" x14ac:dyDescent="0.2">
      <c r="A270" s="173" t="s">
        <v>334</v>
      </c>
      <c r="B270" s="45" t="s">
        <v>129</v>
      </c>
      <c r="C270" s="45" t="s">
        <v>191</v>
      </c>
      <c r="D270" s="45">
        <v>13</v>
      </c>
      <c r="E270" s="137" t="s">
        <v>444</v>
      </c>
      <c r="F270" s="47"/>
      <c r="G270" s="61">
        <v>327</v>
      </c>
      <c r="H270" s="85">
        <f t="shared" si="16"/>
        <v>0</v>
      </c>
      <c r="I270" s="61">
        <v>327</v>
      </c>
      <c r="J270" s="121">
        <v>400</v>
      </c>
      <c r="K270" s="85">
        <f t="shared" si="17"/>
        <v>0</v>
      </c>
      <c r="L270" s="122">
        <v>400</v>
      </c>
      <c r="M270" s="61">
        <v>400</v>
      </c>
      <c r="N270" s="85">
        <f t="shared" si="18"/>
        <v>0</v>
      </c>
      <c r="O270" s="61">
        <v>400</v>
      </c>
      <c r="P270" s="154">
        <v>0</v>
      </c>
      <c r="Q270" s="142">
        <v>17</v>
      </c>
      <c r="R270" s="142"/>
      <c r="S270" s="114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114">
        <v>0</v>
      </c>
      <c r="AB270" s="61">
        <v>0</v>
      </c>
      <c r="AC270" s="61">
        <v>0</v>
      </c>
      <c r="AD270" s="61">
        <v>0</v>
      </c>
      <c r="AE270" s="61">
        <v>18.7</v>
      </c>
      <c r="AF270" s="61">
        <v>12.5</v>
      </c>
      <c r="AG270" s="61">
        <v>145</v>
      </c>
      <c r="AH270" s="61">
        <v>0.8</v>
      </c>
      <c r="AI270" s="61">
        <v>7.8</v>
      </c>
      <c r="AJ270" s="114">
        <v>0</v>
      </c>
      <c r="AK270" s="61">
        <v>0</v>
      </c>
      <c r="AL270" s="116">
        <v>0</v>
      </c>
      <c r="AM270" s="61">
        <v>0</v>
      </c>
      <c r="AN270" s="117">
        <v>0</v>
      </c>
      <c r="AO270" s="118">
        <f t="shared" si="19"/>
        <v>19.3</v>
      </c>
    </row>
    <row r="271" spans="1:41" x14ac:dyDescent="0.2">
      <c r="A271" s="173" t="s">
        <v>211</v>
      </c>
      <c r="B271" s="45" t="s">
        <v>118</v>
      </c>
      <c r="C271" s="45" t="s">
        <v>11</v>
      </c>
      <c r="D271" s="45">
        <v>9</v>
      </c>
      <c r="E271" s="137"/>
      <c r="F271" s="47"/>
      <c r="G271" s="61">
        <v>328</v>
      </c>
      <c r="H271" s="85">
        <f t="shared" si="16"/>
        <v>0</v>
      </c>
      <c r="I271" s="61">
        <v>328</v>
      </c>
      <c r="J271" s="121">
        <v>211</v>
      </c>
      <c r="K271" s="85">
        <f t="shared" si="17"/>
        <v>0</v>
      </c>
      <c r="L271" s="122">
        <v>211</v>
      </c>
      <c r="M271" s="61">
        <v>208</v>
      </c>
      <c r="N271" s="85">
        <f t="shared" si="18"/>
        <v>0</v>
      </c>
      <c r="O271" s="61">
        <v>208</v>
      </c>
      <c r="P271" s="154">
        <v>0.03</v>
      </c>
      <c r="Q271" s="142">
        <v>17</v>
      </c>
      <c r="R271" s="142"/>
      <c r="S271" s="114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114">
        <v>17</v>
      </c>
      <c r="AB271" s="61">
        <v>73.400000000000006</v>
      </c>
      <c r="AC271" s="61">
        <v>0.4</v>
      </c>
      <c r="AD271" s="61">
        <v>3.3</v>
      </c>
      <c r="AE271" s="61">
        <v>8.5</v>
      </c>
      <c r="AF271" s="61">
        <v>7.6</v>
      </c>
      <c r="AG271" s="61">
        <v>53.5</v>
      </c>
      <c r="AH271" s="61">
        <v>0</v>
      </c>
      <c r="AI271" s="61">
        <v>1.1000000000000001</v>
      </c>
      <c r="AJ271" s="114">
        <v>0</v>
      </c>
      <c r="AK271" s="61">
        <v>0</v>
      </c>
      <c r="AL271" s="116">
        <v>0</v>
      </c>
      <c r="AM271" s="61">
        <v>0</v>
      </c>
      <c r="AN271" s="117">
        <v>0</v>
      </c>
      <c r="AO271" s="118">
        <f t="shared" si="19"/>
        <v>15.090000000000002</v>
      </c>
    </row>
    <row r="272" spans="1:41" x14ac:dyDescent="0.2">
      <c r="A272" s="173" t="s">
        <v>512</v>
      </c>
      <c r="B272" s="45" t="s">
        <v>129</v>
      </c>
      <c r="C272" s="45" t="s">
        <v>12</v>
      </c>
      <c r="D272" s="45">
        <v>10</v>
      </c>
      <c r="E272" s="137"/>
      <c r="F272" s="47"/>
      <c r="G272" s="61">
        <v>329</v>
      </c>
      <c r="H272" s="85">
        <f t="shared" si="16"/>
        <v>0</v>
      </c>
      <c r="I272" s="61">
        <v>329</v>
      </c>
      <c r="J272" s="121">
        <v>264</v>
      </c>
      <c r="K272" s="85">
        <f t="shared" si="17"/>
        <v>0</v>
      </c>
      <c r="L272" s="122">
        <v>264</v>
      </c>
      <c r="M272" s="61">
        <v>264</v>
      </c>
      <c r="N272" s="85">
        <f t="shared" si="18"/>
        <v>0</v>
      </c>
      <c r="O272" s="61">
        <v>264</v>
      </c>
      <c r="P272" s="154">
        <v>0.02</v>
      </c>
      <c r="Q272" s="142">
        <v>17</v>
      </c>
      <c r="R272" s="142"/>
      <c r="S272" s="114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114">
        <v>0</v>
      </c>
      <c r="AB272" s="61">
        <v>0</v>
      </c>
      <c r="AC272" s="61">
        <v>0</v>
      </c>
      <c r="AD272" s="61">
        <v>0</v>
      </c>
      <c r="AE272" s="61">
        <v>47.5</v>
      </c>
      <c r="AF272" s="61">
        <v>32.4</v>
      </c>
      <c r="AG272" s="61">
        <v>306</v>
      </c>
      <c r="AH272" s="61">
        <v>2.7</v>
      </c>
      <c r="AI272" s="61">
        <v>20</v>
      </c>
      <c r="AJ272" s="114">
        <v>0</v>
      </c>
      <c r="AK272" s="61">
        <v>0</v>
      </c>
      <c r="AL272" s="116">
        <v>0</v>
      </c>
      <c r="AM272" s="61">
        <v>0</v>
      </c>
      <c r="AN272" s="117">
        <v>0</v>
      </c>
      <c r="AO272" s="118">
        <f t="shared" si="19"/>
        <v>46.800000000000004</v>
      </c>
    </row>
    <row r="273" spans="1:41" x14ac:dyDescent="0.2">
      <c r="A273" s="173" t="s">
        <v>513</v>
      </c>
      <c r="B273" s="45" t="s">
        <v>118</v>
      </c>
      <c r="C273" s="45" t="s">
        <v>192</v>
      </c>
      <c r="D273" s="45">
        <v>7</v>
      </c>
      <c r="E273" s="137" t="s">
        <v>448</v>
      </c>
      <c r="F273" s="47"/>
      <c r="G273" s="61">
        <v>330</v>
      </c>
      <c r="H273" s="85">
        <f t="shared" si="16"/>
        <v>0</v>
      </c>
      <c r="I273" s="61">
        <v>330</v>
      </c>
      <c r="J273" s="121">
        <v>400</v>
      </c>
      <c r="K273" s="85">
        <f t="shared" si="17"/>
        <v>0</v>
      </c>
      <c r="L273" s="122">
        <v>400</v>
      </c>
      <c r="M273" s="61">
        <v>400</v>
      </c>
      <c r="N273" s="85">
        <f t="shared" si="18"/>
        <v>0</v>
      </c>
      <c r="O273" s="61">
        <v>400</v>
      </c>
      <c r="P273" s="154">
        <v>0</v>
      </c>
      <c r="Q273" s="142">
        <v>0</v>
      </c>
      <c r="R273" s="142"/>
      <c r="S273" s="114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114">
        <v>0</v>
      </c>
      <c r="AB273" s="61">
        <v>0</v>
      </c>
      <c r="AC273" s="61">
        <v>0</v>
      </c>
      <c r="AD273" s="61">
        <v>0</v>
      </c>
      <c r="AE273" s="61">
        <v>0</v>
      </c>
      <c r="AF273" s="61">
        <v>0</v>
      </c>
      <c r="AG273" s="61">
        <v>0</v>
      </c>
      <c r="AH273" s="61">
        <v>0</v>
      </c>
      <c r="AI273" s="61">
        <v>0</v>
      </c>
      <c r="AJ273" s="114">
        <v>0</v>
      </c>
      <c r="AK273" s="61">
        <v>0</v>
      </c>
      <c r="AL273" s="116">
        <v>0</v>
      </c>
      <c r="AM273" s="61">
        <v>0</v>
      </c>
      <c r="AN273" s="117">
        <v>0</v>
      </c>
      <c r="AO273" s="118">
        <f t="shared" si="19"/>
        <v>0</v>
      </c>
    </row>
    <row r="274" spans="1:41" x14ac:dyDescent="0.2">
      <c r="A274" s="173" t="s">
        <v>123</v>
      </c>
      <c r="B274" s="45" t="s">
        <v>118</v>
      </c>
      <c r="C274" s="45" t="s">
        <v>190</v>
      </c>
      <c r="D274" s="45">
        <v>10</v>
      </c>
      <c r="E274" s="137" t="s">
        <v>448</v>
      </c>
      <c r="F274" s="47"/>
      <c r="G274" s="61">
        <v>331</v>
      </c>
      <c r="H274" s="85">
        <f t="shared" si="16"/>
        <v>0</v>
      </c>
      <c r="I274" s="61">
        <v>331</v>
      </c>
      <c r="J274" s="121">
        <v>400</v>
      </c>
      <c r="K274" s="85">
        <f t="shared" si="17"/>
        <v>0</v>
      </c>
      <c r="L274" s="122">
        <v>400</v>
      </c>
      <c r="M274" s="61">
        <v>400</v>
      </c>
      <c r="N274" s="85">
        <f t="shared" si="18"/>
        <v>0</v>
      </c>
      <c r="O274" s="61">
        <v>400</v>
      </c>
      <c r="P274" s="154">
        <v>0</v>
      </c>
      <c r="Q274" s="142">
        <v>0</v>
      </c>
      <c r="R274" s="142"/>
      <c r="S274" s="114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114">
        <v>0</v>
      </c>
      <c r="AB274" s="61">
        <v>0</v>
      </c>
      <c r="AC274" s="61">
        <v>0</v>
      </c>
      <c r="AD274" s="61">
        <v>0</v>
      </c>
      <c r="AE274" s="61">
        <v>0</v>
      </c>
      <c r="AF274" s="61">
        <v>0</v>
      </c>
      <c r="AG274" s="61">
        <v>0</v>
      </c>
      <c r="AH274" s="61">
        <v>0</v>
      </c>
      <c r="AI274" s="61">
        <v>0</v>
      </c>
      <c r="AJ274" s="114">
        <v>0</v>
      </c>
      <c r="AK274" s="61">
        <v>0</v>
      </c>
      <c r="AL274" s="116">
        <v>0</v>
      </c>
      <c r="AM274" s="61">
        <v>0</v>
      </c>
      <c r="AN274" s="117">
        <v>0</v>
      </c>
      <c r="AO274" s="118">
        <f t="shared" si="19"/>
        <v>0</v>
      </c>
    </row>
    <row r="275" spans="1:41" x14ac:dyDescent="0.2">
      <c r="A275" s="173" t="s">
        <v>201</v>
      </c>
      <c r="B275" s="45" t="s">
        <v>127</v>
      </c>
      <c r="C275" s="45" t="s">
        <v>11</v>
      </c>
      <c r="D275" s="45">
        <v>9</v>
      </c>
      <c r="E275" s="137"/>
      <c r="F275" s="47"/>
      <c r="G275" s="61">
        <v>332</v>
      </c>
      <c r="H275" s="85">
        <f t="shared" si="16"/>
        <v>0</v>
      </c>
      <c r="I275" s="61">
        <v>332</v>
      </c>
      <c r="J275" s="121">
        <v>257</v>
      </c>
      <c r="K275" s="85">
        <f t="shared" si="17"/>
        <v>0</v>
      </c>
      <c r="L275" s="122">
        <v>257</v>
      </c>
      <c r="M275" s="61">
        <v>277</v>
      </c>
      <c r="N275" s="85">
        <f t="shared" si="18"/>
        <v>0</v>
      </c>
      <c r="O275" s="61">
        <v>277</v>
      </c>
      <c r="P275" s="154">
        <v>0.03</v>
      </c>
      <c r="Q275" s="142">
        <v>2</v>
      </c>
      <c r="R275" s="142"/>
      <c r="S275" s="114">
        <v>18.3</v>
      </c>
      <c r="T275" s="61">
        <v>5.8</v>
      </c>
      <c r="U275" s="61">
        <v>194</v>
      </c>
      <c r="V275" s="61">
        <v>1.2</v>
      </c>
      <c r="W275" s="61">
        <v>0.6</v>
      </c>
      <c r="X275" s="61">
        <v>0</v>
      </c>
      <c r="Y275" s="61">
        <v>1.5</v>
      </c>
      <c r="Z275" s="61">
        <v>9.8000000000000007</v>
      </c>
      <c r="AA275" s="114">
        <v>0.4</v>
      </c>
      <c r="AB275" s="61">
        <v>1.5</v>
      </c>
      <c r="AC275" s="61">
        <v>0.2</v>
      </c>
      <c r="AD275" s="61">
        <v>0.6</v>
      </c>
      <c r="AE275" s="61">
        <v>0</v>
      </c>
      <c r="AF275" s="61">
        <v>0</v>
      </c>
      <c r="AG275" s="61">
        <v>0</v>
      </c>
      <c r="AH275" s="61">
        <v>0</v>
      </c>
      <c r="AI275" s="61">
        <v>0</v>
      </c>
      <c r="AJ275" s="114">
        <v>0</v>
      </c>
      <c r="AK275" s="61">
        <v>0</v>
      </c>
      <c r="AL275" s="116">
        <v>0.1</v>
      </c>
      <c r="AM275" s="61">
        <v>0.4</v>
      </c>
      <c r="AN275" s="117">
        <v>0.3</v>
      </c>
      <c r="AO275" s="118">
        <f t="shared" si="19"/>
        <v>12.909999999999998</v>
      </c>
    </row>
    <row r="276" spans="1:41" x14ac:dyDescent="0.2">
      <c r="A276" s="173" t="s">
        <v>514</v>
      </c>
      <c r="B276" s="45" t="s">
        <v>127</v>
      </c>
      <c r="C276" s="45" t="s">
        <v>245</v>
      </c>
      <c r="D276" s="45">
        <v>14</v>
      </c>
      <c r="E276" s="137"/>
      <c r="F276" s="47"/>
      <c r="G276" s="61">
        <v>334</v>
      </c>
      <c r="H276" s="85">
        <f t="shared" si="16"/>
        <v>0</v>
      </c>
      <c r="I276" s="61">
        <v>334</v>
      </c>
      <c r="J276" s="121">
        <v>400</v>
      </c>
      <c r="K276" s="85">
        <f t="shared" si="17"/>
        <v>0</v>
      </c>
      <c r="L276" s="122">
        <v>400</v>
      </c>
      <c r="M276" s="61">
        <v>400</v>
      </c>
      <c r="N276" s="85">
        <f t="shared" si="18"/>
        <v>0</v>
      </c>
      <c r="O276" s="61">
        <v>400</v>
      </c>
      <c r="P276" s="154">
        <v>0.09</v>
      </c>
      <c r="Q276" s="142">
        <v>17</v>
      </c>
      <c r="R276" s="142"/>
      <c r="S276" s="114">
        <v>17.600000000000001</v>
      </c>
      <c r="T276" s="61">
        <v>10.3</v>
      </c>
      <c r="U276" s="61">
        <v>176</v>
      </c>
      <c r="V276" s="61">
        <v>2.9</v>
      </c>
      <c r="W276" s="61">
        <v>1.5</v>
      </c>
      <c r="X276" s="61">
        <v>0</v>
      </c>
      <c r="Y276" s="61">
        <v>4.4000000000000004</v>
      </c>
      <c r="Z276" s="61">
        <v>11.7</v>
      </c>
      <c r="AA276" s="114">
        <v>26.4</v>
      </c>
      <c r="AB276" s="61">
        <v>107</v>
      </c>
      <c r="AC276" s="61">
        <v>2.8</v>
      </c>
      <c r="AD276" s="61">
        <v>13.2</v>
      </c>
      <c r="AE276" s="61">
        <v>21.5</v>
      </c>
      <c r="AF276" s="61">
        <v>14.3</v>
      </c>
      <c r="AG276" s="61">
        <v>116</v>
      </c>
      <c r="AH276" s="61">
        <v>2.8</v>
      </c>
      <c r="AI276" s="61">
        <v>5.9</v>
      </c>
      <c r="AJ276" s="114">
        <v>0</v>
      </c>
      <c r="AK276" s="61">
        <v>0</v>
      </c>
      <c r="AL276" s="116">
        <v>1.5</v>
      </c>
      <c r="AM276" s="61">
        <v>2.9</v>
      </c>
      <c r="AN276" s="117">
        <v>1.4</v>
      </c>
      <c r="AO276" s="118">
        <f t="shared" si="19"/>
        <v>73.239999999999995</v>
      </c>
    </row>
    <row r="277" spans="1:41" x14ac:dyDescent="0.2">
      <c r="A277" s="173" t="s">
        <v>353</v>
      </c>
      <c r="B277" s="45" t="s">
        <v>121</v>
      </c>
      <c r="C277" s="45" t="s">
        <v>179</v>
      </c>
      <c r="D277" s="45">
        <v>14</v>
      </c>
      <c r="E277" s="137" t="s">
        <v>448</v>
      </c>
      <c r="F277" s="47"/>
      <c r="G277" s="61">
        <v>336</v>
      </c>
      <c r="H277" s="85">
        <f t="shared" si="16"/>
        <v>0</v>
      </c>
      <c r="I277" s="61">
        <v>336</v>
      </c>
      <c r="J277" s="121">
        <v>400</v>
      </c>
      <c r="K277" s="85">
        <f t="shared" si="17"/>
        <v>0</v>
      </c>
      <c r="L277" s="122">
        <v>400</v>
      </c>
      <c r="M277" s="61">
        <v>400</v>
      </c>
      <c r="N277" s="85">
        <f t="shared" si="18"/>
        <v>0</v>
      </c>
      <c r="O277" s="61">
        <v>400</v>
      </c>
      <c r="P277" s="154">
        <v>0</v>
      </c>
      <c r="Q277" s="142">
        <v>0</v>
      </c>
      <c r="R277" s="142"/>
      <c r="S277" s="114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114">
        <v>0</v>
      </c>
      <c r="AB277" s="61">
        <v>0</v>
      </c>
      <c r="AC277" s="61">
        <v>0</v>
      </c>
      <c r="AD277" s="61">
        <v>0</v>
      </c>
      <c r="AE277" s="61">
        <v>0</v>
      </c>
      <c r="AF277" s="61">
        <v>0</v>
      </c>
      <c r="AG277" s="61">
        <v>0</v>
      </c>
      <c r="AH277" s="61">
        <v>0</v>
      </c>
      <c r="AI277" s="61">
        <v>0</v>
      </c>
      <c r="AJ277" s="114">
        <v>0</v>
      </c>
      <c r="AK277" s="61">
        <v>0</v>
      </c>
      <c r="AL277" s="116">
        <v>0</v>
      </c>
      <c r="AM277" s="61">
        <v>0</v>
      </c>
      <c r="AN277" s="117">
        <v>0</v>
      </c>
      <c r="AO277" s="118">
        <f t="shared" si="19"/>
        <v>0</v>
      </c>
    </row>
    <row r="278" spans="1:41" x14ac:dyDescent="0.2">
      <c r="A278" s="173" t="s">
        <v>135</v>
      </c>
      <c r="B278" s="45" t="s">
        <v>118</v>
      </c>
      <c r="C278" s="45" t="s">
        <v>190</v>
      </c>
      <c r="D278" s="45">
        <v>10</v>
      </c>
      <c r="E278" s="137" t="s">
        <v>448</v>
      </c>
      <c r="F278" s="47"/>
      <c r="G278" s="61">
        <v>337</v>
      </c>
      <c r="H278" s="85">
        <f t="shared" si="16"/>
        <v>0</v>
      </c>
      <c r="I278" s="61">
        <v>337</v>
      </c>
      <c r="J278" s="121">
        <v>400</v>
      </c>
      <c r="K278" s="85">
        <f t="shared" si="17"/>
        <v>0</v>
      </c>
      <c r="L278" s="122">
        <v>400</v>
      </c>
      <c r="M278" s="61">
        <v>400</v>
      </c>
      <c r="N278" s="85">
        <f t="shared" si="18"/>
        <v>0</v>
      </c>
      <c r="O278" s="61">
        <v>400</v>
      </c>
      <c r="P278" s="154">
        <v>0</v>
      </c>
      <c r="Q278" s="142">
        <v>0</v>
      </c>
      <c r="R278" s="142"/>
      <c r="S278" s="114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114">
        <v>0</v>
      </c>
      <c r="AB278" s="61">
        <v>0</v>
      </c>
      <c r="AC278" s="61">
        <v>0</v>
      </c>
      <c r="AD278" s="61">
        <v>0</v>
      </c>
      <c r="AE278" s="61">
        <v>0</v>
      </c>
      <c r="AF278" s="61">
        <v>0</v>
      </c>
      <c r="AG278" s="61">
        <v>0</v>
      </c>
      <c r="AH278" s="61">
        <v>0</v>
      </c>
      <c r="AI278" s="61">
        <v>0</v>
      </c>
      <c r="AJ278" s="114">
        <v>0</v>
      </c>
      <c r="AK278" s="61">
        <v>0</v>
      </c>
      <c r="AL278" s="116">
        <v>0</v>
      </c>
      <c r="AM278" s="61">
        <v>0</v>
      </c>
      <c r="AN278" s="117">
        <v>0</v>
      </c>
      <c r="AO278" s="118">
        <f t="shared" si="19"/>
        <v>0</v>
      </c>
    </row>
    <row r="279" spans="1:41" x14ac:dyDescent="0.2">
      <c r="A279" s="173" t="s">
        <v>396</v>
      </c>
      <c r="B279" s="45" t="s">
        <v>118</v>
      </c>
      <c r="C279" s="45" t="s">
        <v>17</v>
      </c>
      <c r="D279" s="45">
        <v>9</v>
      </c>
      <c r="E279" s="137" t="s">
        <v>448</v>
      </c>
      <c r="F279" s="47"/>
      <c r="G279" s="61">
        <v>338</v>
      </c>
      <c r="H279" s="85">
        <f t="shared" si="16"/>
        <v>0</v>
      </c>
      <c r="I279" s="61">
        <v>338</v>
      </c>
      <c r="J279" s="121">
        <v>400</v>
      </c>
      <c r="K279" s="85">
        <f t="shared" si="17"/>
        <v>0</v>
      </c>
      <c r="L279" s="122">
        <v>400</v>
      </c>
      <c r="M279" s="61">
        <v>400</v>
      </c>
      <c r="N279" s="85">
        <f t="shared" si="18"/>
        <v>0</v>
      </c>
      <c r="O279" s="61">
        <v>400</v>
      </c>
      <c r="P279" s="154">
        <v>0</v>
      </c>
      <c r="Q279" s="142">
        <v>0</v>
      </c>
      <c r="R279" s="142"/>
      <c r="S279" s="114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114">
        <v>0</v>
      </c>
      <c r="AB279" s="61">
        <v>0</v>
      </c>
      <c r="AC279" s="61">
        <v>0</v>
      </c>
      <c r="AD279" s="61">
        <v>0</v>
      </c>
      <c r="AE279" s="61">
        <v>0</v>
      </c>
      <c r="AF279" s="61">
        <v>0</v>
      </c>
      <c r="AG279" s="61">
        <v>0</v>
      </c>
      <c r="AH279" s="61">
        <v>0</v>
      </c>
      <c r="AI279" s="61">
        <v>0</v>
      </c>
      <c r="AJ279" s="114">
        <v>0</v>
      </c>
      <c r="AK279" s="61">
        <v>0</v>
      </c>
      <c r="AL279" s="116">
        <v>0</v>
      </c>
      <c r="AM279" s="61">
        <v>0</v>
      </c>
      <c r="AN279" s="117">
        <v>0</v>
      </c>
      <c r="AO279" s="118">
        <f t="shared" si="19"/>
        <v>0</v>
      </c>
    </row>
    <row r="280" spans="1:41" x14ac:dyDescent="0.2">
      <c r="A280" s="173" t="s">
        <v>515</v>
      </c>
      <c r="B280" s="45" t="s">
        <v>121</v>
      </c>
      <c r="C280" s="45" t="s">
        <v>14</v>
      </c>
      <c r="D280" s="45">
        <v>14</v>
      </c>
      <c r="E280" s="137"/>
      <c r="F280" s="47"/>
      <c r="G280" s="61">
        <v>339</v>
      </c>
      <c r="H280" s="85">
        <f t="shared" si="16"/>
        <v>0</v>
      </c>
      <c r="I280" s="61">
        <v>339</v>
      </c>
      <c r="J280" s="121">
        <v>337</v>
      </c>
      <c r="K280" s="85">
        <f t="shared" si="17"/>
        <v>0</v>
      </c>
      <c r="L280" s="122">
        <v>337</v>
      </c>
      <c r="M280" s="61">
        <v>339</v>
      </c>
      <c r="N280" s="85">
        <f t="shared" si="18"/>
        <v>0</v>
      </c>
      <c r="O280" s="61">
        <v>339</v>
      </c>
      <c r="P280" s="154">
        <v>0.01</v>
      </c>
      <c r="Q280" s="142">
        <v>17</v>
      </c>
      <c r="R280" s="142"/>
      <c r="S280" s="114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114">
        <v>3.7</v>
      </c>
      <c r="AB280" s="61">
        <v>19.399999999999999</v>
      </c>
      <c r="AC280" s="61">
        <v>0</v>
      </c>
      <c r="AD280" s="61">
        <v>1.6</v>
      </c>
      <c r="AE280" s="61">
        <v>24.3</v>
      </c>
      <c r="AF280" s="61">
        <v>14.3</v>
      </c>
      <c r="AG280" s="61">
        <v>206</v>
      </c>
      <c r="AH280" s="61">
        <v>1.6</v>
      </c>
      <c r="AI280" s="61">
        <v>10.9</v>
      </c>
      <c r="AJ280" s="114">
        <v>1041</v>
      </c>
      <c r="AK280" s="61">
        <v>1.1000000000000001</v>
      </c>
      <c r="AL280" s="116">
        <v>0</v>
      </c>
      <c r="AM280" s="61">
        <v>0</v>
      </c>
      <c r="AN280" s="117">
        <v>0</v>
      </c>
      <c r="AO280" s="118">
        <f t="shared" si="19"/>
        <v>38.74</v>
      </c>
    </row>
    <row r="281" spans="1:41" x14ac:dyDescent="0.2">
      <c r="A281" s="173" t="s">
        <v>322</v>
      </c>
      <c r="B281" s="45" t="s">
        <v>118</v>
      </c>
      <c r="C281" s="45" t="s">
        <v>188</v>
      </c>
      <c r="D281" s="45">
        <v>7</v>
      </c>
      <c r="E281" s="137"/>
      <c r="F281" s="47"/>
      <c r="G281" s="61">
        <v>340</v>
      </c>
      <c r="H281" s="85">
        <f t="shared" si="16"/>
        <v>0</v>
      </c>
      <c r="I281" s="61">
        <v>340</v>
      </c>
      <c r="J281" s="121">
        <v>213</v>
      </c>
      <c r="K281" s="85">
        <f t="shared" si="17"/>
        <v>0</v>
      </c>
      <c r="L281" s="122">
        <v>213</v>
      </c>
      <c r="M281" s="61">
        <v>223</v>
      </c>
      <c r="N281" s="85">
        <f t="shared" si="18"/>
        <v>0</v>
      </c>
      <c r="O281" s="61">
        <v>223</v>
      </c>
      <c r="P281" s="154">
        <v>0.03</v>
      </c>
      <c r="Q281" s="142">
        <v>17</v>
      </c>
      <c r="R281" s="142"/>
      <c r="S281" s="114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114">
        <v>12.5</v>
      </c>
      <c r="AB281" s="61">
        <v>51.4</v>
      </c>
      <c r="AC281" s="61">
        <v>0.7</v>
      </c>
      <c r="AD281" s="61">
        <v>1.9</v>
      </c>
      <c r="AE281" s="61">
        <v>10.199999999999999</v>
      </c>
      <c r="AF281" s="61">
        <v>8.4</v>
      </c>
      <c r="AG281" s="61">
        <v>61.1</v>
      </c>
      <c r="AH281" s="61">
        <v>1.2</v>
      </c>
      <c r="AI281" s="61">
        <v>3.6</v>
      </c>
      <c r="AJ281" s="114">
        <v>0</v>
      </c>
      <c r="AK281" s="61">
        <v>0</v>
      </c>
      <c r="AL281" s="116">
        <v>0</v>
      </c>
      <c r="AM281" s="61">
        <v>0</v>
      </c>
      <c r="AN281" s="117">
        <v>0</v>
      </c>
      <c r="AO281" s="118">
        <f t="shared" si="19"/>
        <v>22.65</v>
      </c>
    </row>
    <row r="282" spans="1:41" x14ac:dyDescent="0.2">
      <c r="A282" s="173" t="s">
        <v>378</v>
      </c>
      <c r="B282" s="45" t="s">
        <v>118</v>
      </c>
      <c r="C282" s="45" t="s">
        <v>185</v>
      </c>
      <c r="D282" s="45">
        <v>13</v>
      </c>
      <c r="E282" s="137"/>
      <c r="F282" s="47"/>
      <c r="G282" s="61">
        <v>341</v>
      </c>
      <c r="H282" s="85">
        <f t="shared" si="16"/>
        <v>0</v>
      </c>
      <c r="I282" s="61">
        <v>341</v>
      </c>
      <c r="J282" s="121">
        <v>205</v>
      </c>
      <c r="K282" s="85">
        <f t="shared" si="17"/>
        <v>0</v>
      </c>
      <c r="L282" s="122">
        <v>205</v>
      </c>
      <c r="M282" s="61">
        <v>200</v>
      </c>
      <c r="N282" s="85">
        <f t="shared" si="18"/>
        <v>0</v>
      </c>
      <c r="O282" s="61">
        <v>200</v>
      </c>
      <c r="P282" s="154">
        <v>0.09</v>
      </c>
      <c r="Q282" s="142">
        <v>17</v>
      </c>
      <c r="R282" s="142"/>
      <c r="S282" s="114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114">
        <v>57.8</v>
      </c>
      <c r="AB282" s="61">
        <v>231</v>
      </c>
      <c r="AC282" s="61">
        <v>1.2</v>
      </c>
      <c r="AD282" s="61">
        <v>24.3</v>
      </c>
      <c r="AE282" s="61">
        <v>23.8</v>
      </c>
      <c r="AF282" s="61">
        <v>17.2</v>
      </c>
      <c r="AG282" s="61">
        <v>130</v>
      </c>
      <c r="AH282" s="61">
        <v>0</v>
      </c>
      <c r="AI282" s="61">
        <v>7.7</v>
      </c>
      <c r="AJ282" s="114">
        <v>566</v>
      </c>
      <c r="AK282" s="61">
        <v>0</v>
      </c>
      <c r="AL282" s="116">
        <v>0</v>
      </c>
      <c r="AM282" s="61">
        <v>1.3</v>
      </c>
      <c r="AN282" s="117">
        <v>0</v>
      </c>
      <c r="AO282" s="118">
        <f t="shared" si="19"/>
        <v>43.3</v>
      </c>
    </row>
    <row r="283" spans="1:41" x14ac:dyDescent="0.2">
      <c r="A283" s="173" t="s">
        <v>516</v>
      </c>
      <c r="B283" s="45" t="s">
        <v>129</v>
      </c>
      <c r="C283" s="45" t="s">
        <v>195</v>
      </c>
      <c r="D283" s="45">
        <v>14</v>
      </c>
      <c r="E283" s="137"/>
      <c r="F283" s="47"/>
      <c r="G283" s="61">
        <v>342</v>
      </c>
      <c r="H283" s="85">
        <f t="shared" si="16"/>
        <v>0</v>
      </c>
      <c r="I283" s="61">
        <v>342</v>
      </c>
      <c r="J283" s="121">
        <v>400</v>
      </c>
      <c r="K283" s="85">
        <f t="shared" si="17"/>
        <v>0</v>
      </c>
      <c r="L283" s="122">
        <v>400</v>
      </c>
      <c r="M283" s="61">
        <v>400</v>
      </c>
      <c r="N283" s="85">
        <f t="shared" si="18"/>
        <v>0</v>
      </c>
      <c r="O283" s="61">
        <v>400</v>
      </c>
      <c r="P283" s="154">
        <v>0</v>
      </c>
      <c r="Q283" s="142">
        <v>17</v>
      </c>
      <c r="R283" s="142"/>
      <c r="S283" s="114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114">
        <v>0</v>
      </c>
      <c r="AB283" s="61">
        <v>0</v>
      </c>
      <c r="AC283" s="61">
        <v>0</v>
      </c>
      <c r="AD283" s="61">
        <v>0</v>
      </c>
      <c r="AE283" s="61">
        <v>34</v>
      </c>
      <c r="AF283" s="61">
        <v>21.9</v>
      </c>
      <c r="AG283" s="61">
        <v>221</v>
      </c>
      <c r="AH283" s="61">
        <v>2.2000000000000002</v>
      </c>
      <c r="AI283" s="61">
        <v>13.2</v>
      </c>
      <c r="AJ283" s="114">
        <v>0</v>
      </c>
      <c r="AK283" s="61">
        <v>0</v>
      </c>
      <c r="AL283" s="116">
        <v>0</v>
      </c>
      <c r="AM283" s="61">
        <v>0</v>
      </c>
      <c r="AN283" s="117">
        <v>0</v>
      </c>
      <c r="AO283" s="118">
        <f t="shared" si="19"/>
        <v>35.300000000000004</v>
      </c>
    </row>
    <row r="284" spans="1:41" x14ac:dyDescent="0.2">
      <c r="A284" s="173" t="s">
        <v>293</v>
      </c>
      <c r="B284" s="45" t="s">
        <v>118</v>
      </c>
      <c r="C284" s="45" t="s">
        <v>197</v>
      </c>
      <c r="D284" s="45">
        <v>6</v>
      </c>
      <c r="E284" s="137" t="s">
        <v>448</v>
      </c>
      <c r="F284" s="47"/>
      <c r="G284" s="61">
        <v>348</v>
      </c>
      <c r="H284" s="85">
        <f t="shared" si="16"/>
        <v>0</v>
      </c>
      <c r="I284" s="61">
        <v>348</v>
      </c>
      <c r="J284" s="121">
        <v>400</v>
      </c>
      <c r="K284" s="85">
        <f t="shared" si="17"/>
        <v>0</v>
      </c>
      <c r="L284" s="122">
        <v>400</v>
      </c>
      <c r="M284" s="61">
        <v>400</v>
      </c>
      <c r="N284" s="85">
        <f t="shared" si="18"/>
        <v>0</v>
      </c>
      <c r="O284" s="61">
        <v>400</v>
      </c>
      <c r="P284" s="154">
        <v>0</v>
      </c>
      <c r="Q284" s="142">
        <v>0</v>
      </c>
      <c r="R284" s="142"/>
      <c r="S284" s="114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114">
        <v>0</v>
      </c>
      <c r="AB284" s="61">
        <v>0</v>
      </c>
      <c r="AC284" s="61">
        <v>0</v>
      </c>
      <c r="AD284" s="61">
        <v>0</v>
      </c>
      <c r="AE284" s="61">
        <v>0</v>
      </c>
      <c r="AF284" s="61">
        <v>0</v>
      </c>
      <c r="AG284" s="61">
        <v>0</v>
      </c>
      <c r="AH284" s="61">
        <v>0</v>
      </c>
      <c r="AI284" s="61">
        <v>0</v>
      </c>
      <c r="AJ284" s="114">
        <v>0</v>
      </c>
      <c r="AK284" s="61">
        <v>0</v>
      </c>
      <c r="AL284" s="116">
        <v>0</v>
      </c>
      <c r="AM284" s="61">
        <v>0</v>
      </c>
      <c r="AN284" s="117">
        <v>0</v>
      </c>
      <c r="AO284" s="118">
        <f t="shared" si="19"/>
        <v>0</v>
      </c>
    </row>
    <row r="285" spans="1:41" x14ac:dyDescent="0.2">
      <c r="A285" s="173" t="s">
        <v>417</v>
      </c>
      <c r="B285" s="45" t="s">
        <v>129</v>
      </c>
      <c r="C285" s="45" t="s">
        <v>195</v>
      </c>
      <c r="D285" s="45">
        <v>14</v>
      </c>
      <c r="E285" s="137" t="s">
        <v>448</v>
      </c>
      <c r="F285" s="47"/>
      <c r="G285" s="61">
        <v>350</v>
      </c>
      <c r="H285" s="85">
        <f t="shared" si="16"/>
        <v>0</v>
      </c>
      <c r="I285" s="61">
        <v>350</v>
      </c>
      <c r="J285" s="121">
        <v>400</v>
      </c>
      <c r="K285" s="85">
        <f t="shared" si="17"/>
        <v>0</v>
      </c>
      <c r="L285" s="122">
        <v>400</v>
      </c>
      <c r="M285" s="61">
        <v>400</v>
      </c>
      <c r="N285" s="85">
        <f t="shared" si="18"/>
        <v>0</v>
      </c>
      <c r="O285" s="61">
        <v>400</v>
      </c>
      <c r="P285" s="154">
        <v>0</v>
      </c>
      <c r="Q285" s="142">
        <v>0</v>
      </c>
      <c r="R285" s="142"/>
      <c r="S285" s="114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114">
        <v>0</v>
      </c>
      <c r="AB285" s="61">
        <v>0</v>
      </c>
      <c r="AC285" s="61">
        <v>0</v>
      </c>
      <c r="AD285" s="61">
        <v>0</v>
      </c>
      <c r="AE285" s="61">
        <v>0</v>
      </c>
      <c r="AF285" s="61">
        <v>0</v>
      </c>
      <c r="AG285" s="61">
        <v>0</v>
      </c>
      <c r="AH285" s="61">
        <v>0</v>
      </c>
      <c r="AI285" s="61">
        <v>0</v>
      </c>
      <c r="AJ285" s="114">
        <v>0</v>
      </c>
      <c r="AK285" s="61">
        <v>0</v>
      </c>
      <c r="AL285" s="116">
        <v>0</v>
      </c>
      <c r="AM285" s="61">
        <v>0</v>
      </c>
      <c r="AN285" s="117">
        <v>0</v>
      </c>
      <c r="AO285" s="118">
        <f t="shared" si="19"/>
        <v>0</v>
      </c>
    </row>
    <row r="286" spans="1:41" x14ac:dyDescent="0.2">
      <c r="A286" s="173" t="s">
        <v>517</v>
      </c>
      <c r="B286" s="45" t="s">
        <v>127</v>
      </c>
      <c r="C286" s="45" t="s">
        <v>195</v>
      </c>
      <c r="D286" s="45">
        <v>14</v>
      </c>
      <c r="E286" s="137"/>
      <c r="F286" s="47"/>
      <c r="G286" s="61">
        <v>351</v>
      </c>
      <c r="H286" s="85">
        <f t="shared" si="16"/>
        <v>0</v>
      </c>
      <c r="I286" s="61">
        <v>351</v>
      </c>
      <c r="J286" s="121">
        <v>400</v>
      </c>
      <c r="K286" s="85">
        <f t="shared" si="17"/>
        <v>0</v>
      </c>
      <c r="L286" s="122">
        <v>400</v>
      </c>
      <c r="M286" s="61">
        <v>400</v>
      </c>
      <c r="N286" s="85">
        <f t="shared" si="18"/>
        <v>0</v>
      </c>
      <c r="O286" s="61">
        <v>400</v>
      </c>
      <c r="P286" s="154">
        <v>0</v>
      </c>
      <c r="Q286" s="142">
        <v>16</v>
      </c>
      <c r="R286" s="142"/>
      <c r="S286" s="114">
        <v>28.3</v>
      </c>
      <c r="T286" s="61">
        <v>19.7</v>
      </c>
      <c r="U286" s="61">
        <v>301</v>
      </c>
      <c r="V286" s="61">
        <v>1.8</v>
      </c>
      <c r="W286" s="61">
        <v>0.9</v>
      </c>
      <c r="X286" s="61">
        <v>0</v>
      </c>
      <c r="Y286" s="61">
        <v>0</v>
      </c>
      <c r="Z286" s="61">
        <v>0</v>
      </c>
      <c r="AA286" s="114">
        <v>3.2</v>
      </c>
      <c r="AB286" s="61">
        <v>5.2</v>
      </c>
      <c r="AC286" s="61">
        <v>0</v>
      </c>
      <c r="AD286" s="61">
        <v>0</v>
      </c>
      <c r="AE286" s="61">
        <v>0</v>
      </c>
      <c r="AF286" s="61">
        <v>0</v>
      </c>
      <c r="AG286" s="61">
        <v>0</v>
      </c>
      <c r="AH286" s="61">
        <v>0</v>
      </c>
      <c r="AI286" s="61">
        <v>0</v>
      </c>
      <c r="AJ286" s="114">
        <v>0</v>
      </c>
      <c r="AK286" s="61">
        <v>0</v>
      </c>
      <c r="AL286" s="116">
        <v>0</v>
      </c>
      <c r="AM286" s="61">
        <v>0</v>
      </c>
      <c r="AN286" s="117">
        <v>0</v>
      </c>
      <c r="AO286" s="118">
        <f t="shared" si="19"/>
        <v>18.86</v>
      </c>
    </row>
    <row r="287" spans="1:41" x14ac:dyDescent="0.2">
      <c r="A287" s="173" t="s">
        <v>399</v>
      </c>
      <c r="B287" s="45" t="s">
        <v>121</v>
      </c>
      <c r="C287" s="45" t="s">
        <v>19</v>
      </c>
      <c r="D287" s="45">
        <v>11</v>
      </c>
      <c r="E287" s="137" t="s">
        <v>444</v>
      </c>
      <c r="F287" s="47"/>
      <c r="G287" s="61">
        <v>400</v>
      </c>
      <c r="H287" s="85">
        <f t="shared" si="16"/>
        <v>0</v>
      </c>
      <c r="I287" s="61">
        <v>400</v>
      </c>
      <c r="J287" s="121">
        <v>400</v>
      </c>
      <c r="K287" s="85">
        <f t="shared" si="17"/>
        <v>0</v>
      </c>
      <c r="L287" s="122">
        <v>400</v>
      </c>
      <c r="M287" s="61">
        <v>400</v>
      </c>
      <c r="N287" s="85">
        <f t="shared" si="18"/>
        <v>0</v>
      </c>
      <c r="O287" s="61">
        <v>400</v>
      </c>
      <c r="P287" s="154">
        <v>0</v>
      </c>
      <c r="Q287" s="142">
        <v>17</v>
      </c>
      <c r="R287" s="142"/>
      <c r="S287" s="114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114">
        <v>0</v>
      </c>
      <c r="AB287" s="61">
        <v>0</v>
      </c>
      <c r="AC287" s="61">
        <v>0</v>
      </c>
      <c r="AD287" s="61">
        <v>0</v>
      </c>
      <c r="AE287" s="61">
        <v>5.0999999999999996</v>
      </c>
      <c r="AF287" s="61">
        <v>3.5</v>
      </c>
      <c r="AG287" s="61">
        <v>49.6</v>
      </c>
      <c r="AH287" s="61">
        <v>0.3</v>
      </c>
      <c r="AI287" s="61">
        <v>2.2999999999999998</v>
      </c>
      <c r="AJ287" s="114">
        <v>0</v>
      </c>
      <c r="AK287" s="61">
        <v>0</v>
      </c>
      <c r="AL287" s="116">
        <v>0</v>
      </c>
      <c r="AM287" s="61">
        <v>0</v>
      </c>
      <c r="AN287" s="117">
        <v>0</v>
      </c>
      <c r="AO287" s="118">
        <f t="shared" si="19"/>
        <v>6.76</v>
      </c>
    </row>
    <row r="288" spans="1:41" x14ac:dyDescent="0.2">
      <c r="A288" s="173" t="s">
        <v>518</v>
      </c>
      <c r="B288" s="45" t="s">
        <v>129</v>
      </c>
      <c r="C288" s="45" t="s">
        <v>16</v>
      </c>
      <c r="D288" s="45">
        <v>8</v>
      </c>
      <c r="E288" s="137"/>
      <c r="F288" s="47"/>
      <c r="G288" s="61">
        <v>400</v>
      </c>
      <c r="H288" s="85">
        <f t="shared" si="16"/>
        <v>0</v>
      </c>
      <c r="I288" s="61">
        <v>400</v>
      </c>
      <c r="J288" s="121">
        <v>400</v>
      </c>
      <c r="K288" s="85">
        <f t="shared" si="17"/>
        <v>0</v>
      </c>
      <c r="L288" s="122">
        <v>400</v>
      </c>
      <c r="M288" s="61">
        <v>400</v>
      </c>
      <c r="N288" s="85">
        <f t="shared" si="18"/>
        <v>0</v>
      </c>
      <c r="O288" s="61">
        <v>400</v>
      </c>
      <c r="P288" s="154">
        <v>0</v>
      </c>
      <c r="Q288" s="142">
        <v>0</v>
      </c>
      <c r="R288" s="142"/>
      <c r="S288" s="114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114">
        <v>0</v>
      </c>
      <c r="AB288" s="61">
        <v>0</v>
      </c>
      <c r="AC288" s="61">
        <v>0</v>
      </c>
      <c r="AD288" s="61">
        <v>0</v>
      </c>
      <c r="AE288" s="61">
        <v>0</v>
      </c>
      <c r="AF288" s="61">
        <v>0</v>
      </c>
      <c r="AG288" s="61">
        <v>0</v>
      </c>
      <c r="AH288" s="61">
        <v>0</v>
      </c>
      <c r="AI288" s="61">
        <v>0</v>
      </c>
      <c r="AJ288" s="114">
        <v>0</v>
      </c>
      <c r="AK288" s="61">
        <v>0</v>
      </c>
      <c r="AL288" s="116">
        <v>0</v>
      </c>
      <c r="AM288" s="61">
        <v>0</v>
      </c>
      <c r="AN288" s="117">
        <v>0</v>
      </c>
      <c r="AO288" s="118">
        <f t="shared" si="19"/>
        <v>0</v>
      </c>
    </row>
    <row r="289" spans="1:41" x14ac:dyDescent="0.2">
      <c r="A289" s="173" t="s">
        <v>519</v>
      </c>
      <c r="B289" s="45" t="s">
        <v>129</v>
      </c>
      <c r="C289" s="45" t="s">
        <v>180</v>
      </c>
      <c r="D289" s="45">
        <v>14</v>
      </c>
      <c r="E289" s="137"/>
      <c r="F289" s="47"/>
      <c r="G289" s="61">
        <v>400</v>
      </c>
      <c r="H289" s="85">
        <f t="shared" si="16"/>
        <v>0</v>
      </c>
      <c r="I289" s="61">
        <v>400</v>
      </c>
      <c r="J289" s="121">
        <v>400</v>
      </c>
      <c r="K289" s="85">
        <f t="shared" si="17"/>
        <v>0</v>
      </c>
      <c r="L289" s="122">
        <v>400</v>
      </c>
      <c r="M289" s="61">
        <v>400</v>
      </c>
      <c r="N289" s="85">
        <f t="shared" si="18"/>
        <v>0</v>
      </c>
      <c r="O289" s="61">
        <v>400</v>
      </c>
      <c r="P289" s="154">
        <v>0</v>
      </c>
      <c r="Q289" s="142">
        <v>0</v>
      </c>
      <c r="R289" s="142"/>
      <c r="S289" s="114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114">
        <v>0</v>
      </c>
      <c r="AB289" s="61">
        <v>0</v>
      </c>
      <c r="AC289" s="61">
        <v>0</v>
      </c>
      <c r="AD289" s="61">
        <v>0</v>
      </c>
      <c r="AE289" s="61">
        <v>0</v>
      </c>
      <c r="AF289" s="61">
        <v>0</v>
      </c>
      <c r="AG289" s="61">
        <v>0</v>
      </c>
      <c r="AH289" s="61">
        <v>0</v>
      </c>
      <c r="AI289" s="61">
        <v>0</v>
      </c>
      <c r="AJ289" s="114">
        <v>0</v>
      </c>
      <c r="AK289" s="61">
        <v>0</v>
      </c>
      <c r="AL289" s="116">
        <v>0</v>
      </c>
      <c r="AM289" s="61">
        <v>0</v>
      </c>
      <c r="AN289" s="117">
        <v>0</v>
      </c>
      <c r="AO289" s="118">
        <f t="shared" si="19"/>
        <v>0</v>
      </c>
    </row>
    <row r="290" spans="1:41" x14ac:dyDescent="0.2">
      <c r="A290" s="173" t="s">
        <v>409</v>
      </c>
      <c r="B290" s="45" t="s">
        <v>118</v>
      </c>
      <c r="C290" s="45" t="s">
        <v>12</v>
      </c>
      <c r="D290" s="45">
        <v>10</v>
      </c>
      <c r="E290" s="137"/>
      <c r="F290" s="47"/>
      <c r="G290" s="61">
        <v>400</v>
      </c>
      <c r="H290" s="85">
        <f t="shared" si="16"/>
        <v>0</v>
      </c>
      <c r="I290" s="61">
        <v>400</v>
      </c>
      <c r="J290" s="121">
        <v>275</v>
      </c>
      <c r="K290" s="85">
        <f t="shared" si="17"/>
        <v>0</v>
      </c>
      <c r="L290" s="122">
        <v>275</v>
      </c>
      <c r="M290" s="61">
        <v>257</v>
      </c>
      <c r="N290" s="85">
        <f t="shared" si="18"/>
        <v>0</v>
      </c>
      <c r="O290" s="61">
        <v>257</v>
      </c>
      <c r="P290" s="154">
        <v>0</v>
      </c>
      <c r="Q290" s="142">
        <v>17</v>
      </c>
      <c r="R290" s="142"/>
      <c r="S290" s="114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114">
        <v>15.3</v>
      </c>
      <c r="AB290" s="61">
        <v>60.9</v>
      </c>
      <c r="AC290" s="61">
        <v>0.9</v>
      </c>
      <c r="AD290" s="61">
        <v>0</v>
      </c>
      <c r="AE290" s="61">
        <v>13.6</v>
      </c>
      <c r="AF290" s="61">
        <v>9.4</v>
      </c>
      <c r="AG290" s="61">
        <v>64.7</v>
      </c>
      <c r="AH290" s="61">
        <v>0.9</v>
      </c>
      <c r="AI290" s="61">
        <v>0</v>
      </c>
      <c r="AJ290" s="114">
        <v>0</v>
      </c>
      <c r="AK290" s="61">
        <v>0</v>
      </c>
      <c r="AL290" s="116">
        <v>0</v>
      </c>
      <c r="AM290" s="61">
        <v>0</v>
      </c>
      <c r="AN290" s="117">
        <v>0</v>
      </c>
      <c r="AO290" s="118">
        <f t="shared" si="19"/>
        <v>23.36</v>
      </c>
    </row>
    <row r="291" spans="1:41" x14ac:dyDescent="0.2">
      <c r="A291" s="173" t="s">
        <v>520</v>
      </c>
      <c r="B291" s="45" t="s">
        <v>121</v>
      </c>
      <c r="C291" s="45" t="s">
        <v>183</v>
      </c>
      <c r="D291" s="45">
        <v>6</v>
      </c>
      <c r="E291" s="137"/>
      <c r="F291" s="47"/>
      <c r="G291" s="61">
        <v>400</v>
      </c>
      <c r="H291" s="85">
        <f t="shared" si="16"/>
        <v>0</v>
      </c>
      <c r="I291" s="61">
        <v>400</v>
      </c>
      <c r="J291" s="121">
        <v>375</v>
      </c>
      <c r="K291" s="85">
        <f t="shared" si="17"/>
        <v>0</v>
      </c>
      <c r="L291" s="122">
        <v>375</v>
      </c>
      <c r="M291" s="61">
        <v>376</v>
      </c>
      <c r="N291" s="85">
        <f t="shared" si="18"/>
        <v>0</v>
      </c>
      <c r="O291" s="61">
        <v>376</v>
      </c>
      <c r="P291" s="154">
        <v>0</v>
      </c>
      <c r="Q291" s="142">
        <v>17</v>
      </c>
      <c r="R291" s="142"/>
      <c r="S291" s="114">
        <v>0</v>
      </c>
      <c r="T291" s="61">
        <v>0</v>
      </c>
      <c r="U291" s="61">
        <v>0</v>
      </c>
      <c r="V291" s="61">
        <v>0</v>
      </c>
      <c r="W291" s="61">
        <v>0</v>
      </c>
      <c r="X291" s="61">
        <v>0</v>
      </c>
      <c r="Y291" s="61">
        <v>0</v>
      </c>
      <c r="Z291" s="61">
        <v>0</v>
      </c>
      <c r="AA291" s="114">
        <v>1.9</v>
      </c>
      <c r="AB291" s="61">
        <v>12.3</v>
      </c>
      <c r="AC291" s="61">
        <v>0</v>
      </c>
      <c r="AD291" s="61">
        <v>0.9</v>
      </c>
      <c r="AE291" s="61">
        <v>27.2</v>
      </c>
      <c r="AF291" s="61">
        <v>18</v>
      </c>
      <c r="AG291" s="61">
        <v>195</v>
      </c>
      <c r="AH291" s="61">
        <v>0.9</v>
      </c>
      <c r="AI291" s="61">
        <v>10.4</v>
      </c>
      <c r="AJ291" s="114">
        <v>148</v>
      </c>
      <c r="AK291" s="61">
        <v>0</v>
      </c>
      <c r="AL291" s="116">
        <v>0</v>
      </c>
      <c r="AM291" s="61">
        <v>0</v>
      </c>
      <c r="AN291" s="117">
        <v>0</v>
      </c>
      <c r="AO291" s="118">
        <f t="shared" si="19"/>
        <v>26.130000000000003</v>
      </c>
    </row>
    <row r="292" spans="1:41" x14ac:dyDescent="0.2">
      <c r="A292" s="173" t="s">
        <v>366</v>
      </c>
      <c r="B292" s="45" t="s">
        <v>129</v>
      </c>
      <c r="C292" s="45" t="s">
        <v>180</v>
      </c>
      <c r="D292" s="45">
        <v>14</v>
      </c>
      <c r="E292" s="137"/>
      <c r="F292" s="47"/>
      <c r="G292" s="61">
        <v>400</v>
      </c>
      <c r="H292" s="85">
        <f t="shared" si="16"/>
        <v>0</v>
      </c>
      <c r="I292" s="61">
        <v>400</v>
      </c>
      <c r="J292" s="121">
        <v>298</v>
      </c>
      <c r="K292" s="85">
        <f t="shared" si="17"/>
        <v>0</v>
      </c>
      <c r="L292" s="122">
        <v>298</v>
      </c>
      <c r="M292" s="61">
        <v>292</v>
      </c>
      <c r="N292" s="85">
        <f t="shared" si="18"/>
        <v>0</v>
      </c>
      <c r="O292" s="61">
        <v>292</v>
      </c>
      <c r="P292" s="154">
        <v>0</v>
      </c>
      <c r="Q292" s="142">
        <v>17</v>
      </c>
      <c r="R292" s="142"/>
      <c r="S292" s="114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114">
        <v>0</v>
      </c>
      <c r="AB292" s="61">
        <v>0</v>
      </c>
      <c r="AC292" s="61">
        <v>0</v>
      </c>
      <c r="AD292" s="61">
        <v>0</v>
      </c>
      <c r="AE292" s="61">
        <v>40.799999999999997</v>
      </c>
      <c r="AF292" s="61">
        <v>24.4</v>
      </c>
      <c r="AG292" s="61">
        <v>258</v>
      </c>
      <c r="AH292" s="61">
        <v>2</v>
      </c>
      <c r="AI292" s="61">
        <v>16.3</v>
      </c>
      <c r="AJ292" s="114">
        <v>0</v>
      </c>
      <c r="AK292" s="61">
        <v>0</v>
      </c>
      <c r="AL292" s="116">
        <v>0</v>
      </c>
      <c r="AM292" s="61">
        <v>0</v>
      </c>
      <c r="AN292" s="117">
        <v>0</v>
      </c>
      <c r="AO292" s="118">
        <f t="shared" si="19"/>
        <v>37.799999999999997</v>
      </c>
    </row>
    <row r="293" spans="1:41" x14ac:dyDescent="0.2">
      <c r="A293" s="173" t="s">
        <v>386</v>
      </c>
      <c r="B293" s="45" t="s">
        <v>129</v>
      </c>
      <c r="C293" s="45" t="s">
        <v>193</v>
      </c>
      <c r="D293" s="45">
        <v>9</v>
      </c>
      <c r="E293" s="137" t="s">
        <v>448</v>
      </c>
      <c r="F293" s="47"/>
      <c r="G293" s="61">
        <v>400</v>
      </c>
      <c r="H293" s="85">
        <f t="shared" si="16"/>
        <v>0</v>
      </c>
      <c r="I293" s="61">
        <v>400</v>
      </c>
      <c r="J293" s="121">
        <v>400</v>
      </c>
      <c r="K293" s="85">
        <f t="shared" si="17"/>
        <v>0</v>
      </c>
      <c r="L293" s="122">
        <v>400</v>
      </c>
      <c r="M293" s="61">
        <v>400</v>
      </c>
      <c r="N293" s="85">
        <f t="shared" si="18"/>
        <v>0</v>
      </c>
      <c r="O293" s="61">
        <v>400</v>
      </c>
      <c r="P293" s="154">
        <v>0</v>
      </c>
      <c r="Q293" s="142">
        <v>0</v>
      </c>
      <c r="R293" s="142"/>
      <c r="S293" s="114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114">
        <v>0</v>
      </c>
      <c r="AB293" s="61">
        <v>0</v>
      </c>
      <c r="AC293" s="61">
        <v>0</v>
      </c>
      <c r="AD293" s="61">
        <v>0</v>
      </c>
      <c r="AE293" s="61">
        <v>0</v>
      </c>
      <c r="AF293" s="61">
        <v>0</v>
      </c>
      <c r="AG293" s="61">
        <v>0</v>
      </c>
      <c r="AH293" s="61">
        <v>0</v>
      </c>
      <c r="AI293" s="61">
        <v>0</v>
      </c>
      <c r="AJ293" s="114">
        <v>0</v>
      </c>
      <c r="AK293" s="61">
        <v>0</v>
      </c>
      <c r="AL293" s="116">
        <v>0</v>
      </c>
      <c r="AM293" s="61">
        <v>0</v>
      </c>
      <c r="AN293" s="117">
        <v>0</v>
      </c>
      <c r="AO293" s="118">
        <f t="shared" si="19"/>
        <v>0</v>
      </c>
    </row>
    <row r="294" spans="1:41" x14ac:dyDescent="0.2">
      <c r="A294" s="173" t="s">
        <v>443</v>
      </c>
      <c r="B294" s="45" t="s">
        <v>127</v>
      </c>
      <c r="C294" s="45" t="s">
        <v>182</v>
      </c>
      <c r="D294" s="45">
        <v>14</v>
      </c>
      <c r="E294" s="137"/>
      <c r="F294" s="47"/>
      <c r="G294" s="61">
        <v>400</v>
      </c>
      <c r="H294" s="85">
        <f t="shared" si="16"/>
        <v>0</v>
      </c>
      <c r="I294" s="61">
        <v>400</v>
      </c>
      <c r="J294" s="121">
        <v>400</v>
      </c>
      <c r="K294" s="85">
        <f t="shared" si="17"/>
        <v>0</v>
      </c>
      <c r="L294" s="122">
        <v>400</v>
      </c>
      <c r="M294" s="61">
        <v>400</v>
      </c>
      <c r="N294" s="85">
        <f t="shared" si="18"/>
        <v>0</v>
      </c>
      <c r="O294" s="61">
        <v>400</v>
      </c>
      <c r="P294" s="154">
        <v>0.01</v>
      </c>
      <c r="Q294" s="142">
        <v>16</v>
      </c>
      <c r="R294" s="142"/>
      <c r="S294" s="114">
        <v>42.1</v>
      </c>
      <c r="T294" s="61">
        <v>26.7</v>
      </c>
      <c r="U294" s="61">
        <v>467</v>
      </c>
      <c r="V294" s="61">
        <v>2.8</v>
      </c>
      <c r="W294" s="61">
        <v>1.9</v>
      </c>
      <c r="X294" s="61">
        <v>0</v>
      </c>
      <c r="Y294" s="61">
        <v>4.7</v>
      </c>
      <c r="Z294" s="61">
        <v>23.4</v>
      </c>
      <c r="AA294" s="114">
        <v>6.4</v>
      </c>
      <c r="AB294" s="61">
        <v>25.4</v>
      </c>
      <c r="AC294" s="61">
        <v>0.9</v>
      </c>
      <c r="AD294" s="61">
        <v>3.6</v>
      </c>
      <c r="AE294" s="61">
        <v>0</v>
      </c>
      <c r="AF294" s="61">
        <v>0</v>
      </c>
      <c r="AG294" s="61">
        <v>0</v>
      </c>
      <c r="AH294" s="61">
        <v>0</v>
      </c>
      <c r="AI294" s="61">
        <v>0</v>
      </c>
      <c r="AJ294" s="114">
        <v>0</v>
      </c>
      <c r="AK294" s="61">
        <v>0</v>
      </c>
      <c r="AL294" s="116">
        <v>0</v>
      </c>
      <c r="AM294" s="61">
        <v>1.9</v>
      </c>
      <c r="AN294" s="117">
        <v>0.9</v>
      </c>
      <c r="AO294" s="118">
        <f t="shared" si="19"/>
        <v>34.120000000000005</v>
      </c>
    </row>
    <row r="295" spans="1:41" x14ac:dyDescent="0.2">
      <c r="A295" s="173" t="s">
        <v>521</v>
      </c>
      <c r="B295" s="45" t="s">
        <v>121</v>
      </c>
      <c r="C295" s="45" t="s">
        <v>191</v>
      </c>
      <c r="D295" s="45">
        <v>13</v>
      </c>
      <c r="E295" s="137" t="s">
        <v>444</v>
      </c>
      <c r="F295" s="47"/>
      <c r="G295" s="61">
        <v>400</v>
      </c>
      <c r="H295" s="85">
        <f t="shared" si="16"/>
        <v>0</v>
      </c>
      <c r="I295" s="61">
        <v>400</v>
      </c>
      <c r="J295" s="121">
        <v>367</v>
      </c>
      <c r="K295" s="85">
        <f t="shared" si="17"/>
        <v>0</v>
      </c>
      <c r="L295" s="122">
        <v>367</v>
      </c>
      <c r="M295" s="61">
        <v>373</v>
      </c>
      <c r="N295" s="85">
        <f t="shared" si="18"/>
        <v>0</v>
      </c>
      <c r="O295" s="61">
        <v>373</v>
      </c>
      <c r="P295" s="154">
        <v>0</v>
      </c>
      <c r="Q295" s="142">
        <v>17</v>
      </c>
      <c r="R295" s="142"/>
      <c r="S295" s="114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114">
        <v>0</v>
      </c>
      <c r="AB295" s="61">
        <v>0</v>
      </c>
      <c r="AC295" s="61">
        <v>0</v>
      </c>
      <c r="AD295" s="61">
        <v>0</v>
      </c>
      <c r="AE295" s="61">
        <v>16.5</v>
      </c>
      <c r="AF295" s="61">
        <v>9.3000000000000007</v>
      </c>
      <c r="AG295" s="61">
        <v>116</v>
      </c>
      <c r="AH295" s="61">
        <v>0.9</v>
      </c>
      <c r="AI295" s="61">
        <v>4.8</v>
      </c>
      <c r="AJ295" s="114">
        <v>0</v>
      </c>
      <c r="AK295" s="61">
        <v>0</v>
      </c>
      <c r="AL295" s="116">
        <v>0</v>
      </c>
      <c r="AM295" s="61">
        <v>0</v>
      </c>
      <c r="AN295" s="117">
        <v>0</v>
      </c>
      <c r="AO295" s="118">
        <f t="shared" si="19"/>
        <v>17</v>
      </c>
    </row>
    <row r="296" spans="1:41" x14ac:dyDescent="0.2">
      <c r="A296" s="173" t="s">
        <v>422</v>
      </c>
      <c r="B296" s="45" t="s">
        <v>129</v>
      </c>
      <c r="C296" s="45" t="s">
        <v>116</v>
      </c>
      <c r="D296" s="45">
        <v>8</v>
      </c>
      <c r="E296" s="137" t="s">
        <v>444</v>
      </c>
      <c r="F296" s="47"/>
      <c r="G296" s="61">
        <v>400</v>
      </c>
      <c r="H296" s="85">
        <f t="shared" si="16"/>
        <v>0</v>
      </c>
      <c r="I296" s="61">
        <v>400</v>
      </c>
      <c r="J296" s="121">
        <v>284</v>
      </c>
      <c r="K296" s="85">
        <f t="shared" si="17"/>
        <v>0</v>
      </c>
      <c r="L296" s="122">
        <v>284</v>
      </c>
      <c r="M296" s="61">
        <v>288</v>
      </c>
      <c r="N296" s="85">
        <f t="shared" si="18"/>
        <v>0</v>
      </c>
      <c r="O296" s="61">
        <v>288</v>
      </c>
      <c r="P296" s="154">
        <v>0.01</v>
      </c>
      <c r="Q296" s="142">
        <v>17</v>
      </c>
      <c r="R296" s="142"/>
      <c r="S296" s="114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114">
        <v>0</v>
      </c>
      <c r="AB296" s="61">
        <v>0</v>
      </c>
      <c r="AC296" s="61">
        <v>0</v>
      </c>
      <c r="AD296" s="61">
        <v>0</v>
      </c>
      <c r="AE296" s="61">
        <v>40.799999999999997</v>
      </c>
      <c r="AF296" s="61">
        <v>30.3</v>
      </c>
      <c r="AG296" s="61">
        <v>309</v>
      </c>
      <c r="AH296" s="61">
        <v>2.6</v>
      </c>
      <c r="AI296" s="61">
        <v>18.3</v>
      </c>
      <c r="AJ296" s="114">
        <v>0</v>
      </c>
      <c r="AK296" s="61">
        <v>0</v>
      </c>
      <c r="AL296" s="116">
        <v>2.5</v>
      </c>
      <c r="AM296" s="61">
        <v>0</v>
      </c>
      <c r="AN296" s="117">
        <v>0</v>
      </c>
      <c r="AO296" s="118">
        <f t="shared" si="19"/>
        <v>51.5</v>
      </c>
    </row>
    <row r="297" spans="1:41" x14ac:dyDescent="0.2">
      <c r="A297" s="173" t="s">
        <v>522</v>
      </c>
      <c r="B297" s="45" t="s">
        <v>129</v>
      </c>
      <c r="C297" s="45" t="s">
        <v>198</v>
      </c>
      <c r="D297" s="45">
        <v>9</v>
      </c>
      <c r="E297" s="137"/>
      <c r="F297" s="47"/>
      <c r="G297" s="61">
        <v>400</v>
      </c>
      <c r="H297" s="85">
        <f t="shared" si="16"/>
        <v>0</v>
      </c>
      <c r="I297" s="61">
        <v>400</v>
      </c>
      <c r="J297" s="121">
        <v>270</v>
      </c>
      <c r="K297" s="85">
        <f t="shared" si="17"/>
        <v>0</v>
      </c>
      <c r="L297" s="122">
        <v>270</v>
      </c>
      <c r="M297" s="61">
        <v>273</v>
      </c>
      <c r="N297" s="85">
        <f t="shared" si="18"/>
        <v>0</v>
      </c>
      <c r="O297" s="61">
        <v>273</v>
      </c>
      <c r="P297" s="154">
        <v>0</v>
      </c>
      <c r="Q297" s="142">
        <v>17</v>
      </c>
      <c r="R297" s="142"/>
      <c r="S297" s="114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114">
        <v>0</v>
      </c>
      <c r="AB297" s="61">
        <v>0</v>
      </c>
      <c r="AC297" s="61">
        <v>0</v>
      </c>
      <c r="AD297" s="61">
        <v>0</v>
      </c>
      <c r="AE297" s="61">
        <v>49.4</v>
      </c>
      <c r="AF297" s="61">
        <v>31.5</v>
      </c>
      <c r="AG297" s="61">
        <v>350</v>
      </c>
      <c r="AH297" s="61">
        <v>2.9</v>
      </c>
      <c r="AI297" s="61">
        <v>21</v>
      </c>
      <c r="AJ297" s="114">
        <v>0</v>
      </c>
      <c r="AK297" s="61">
        <v>0</v>
      </c>
      <c r="AL297" s="116">
        <v>0</v>
      </c>
      <c r="AM297" s="61">
        <v>0</v>
      </c>
      <c r="AN297" s="117">
        <v>0</v>
      </c>
      <c r="AO297" s="118">
        <f t="shared" si="19"/>
        <v>52.4</v>
      </c>
    </row>
    <row r="298" spans="1:41" x14ac:dyDescent="0.2">
      <c r="A298" s="173" t="s">
        <v>419</v>
      </c>
      <c r="B298" s="45" t="s">
        <v>121</v>
      </c>
      <c r="C298" s="45" t="s">
        <v>192</v>
      </c>
      <c r="D298" s="45">
        <v>7</v>
      </c>
      <c r="E298" s="137"/>
      <c r="F298" s="47"/>
      <c r="G298" s="61">
        <v>400</v>
      </c>
      <c r="H298" s="85">
        <f t="shared" si="16"/>
        <v>0</v>
      </c>
      <c r="I298" s="61">
        <v>400</v>
      </c>
      <c r="J298" s="121">
        <v>251</v>
      </c>
      <c r="K298" s="85">
        <f t="shared" si="17"/>
        <v>0</v>
      </c>
      <c r="L298" s="122">
        <v>251</v>
      </c>
      <c r="M298" s="61">
        <v>247</v>
      </c>
      <c r="N298" s="85">
        <f t="shared" si="18"/>
        <v>0</v>
      </c>
      <c r="O298" s="61">
        <v>247</v>
      </c>
      <c r="P298" s="154">
        <v>0.01</v>
      </c>
      <c r="Q298" s="142">
        <v>17</v>
      </c>
      <c r="R298" s="142"/>
      <c r="S298" s="114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114">
        <v>1.3</v>
      </c>
      <c r="AB298" s="61">
        <v>3.5</v>
      </c>
      <c r="AC298" s="61">
        <v>0</v>
      </c>
      <c r="AD298" s="61">
        <v>0</v>
      </c>
      <c r="AE298" s="61">
        <v>45.6</v>
      </c>
      <c r="AF298" s="61">
        <v>29.5</v>
      </c>
      <c r="AG298" s="61">
        <v>407</v>
      </c>
      <c r="AH298" s="61">
        <v>2.1</v>
      </c>
      <c r="AI298" s="61">
        <v>19.7</v>
      </c>
      <c r="AJ298" s="114">
        <v>0</v>
      </c>
      <c r="AK298" s="61">
        <v>0</v>
      </c>
      <c r="AL298" s="116">
        <v>0</v>
      </c>
      <c r="AM298" s="61">
        <v>0</v>
      </c>
      <c r="AN298" s="117">
        <v>0</v>
      </c>
      <c r="AO298" s="118">
        <f t="shared" si="19"/>
        <v>53.650000000000006</v>
      </c>
    </row>
    <row r="299" spans="1:41" x14ac:dyDescent="0.2">
      <c r="A299" s="173" t="s">
        <v>439</v>
      </c>
      <c r="B299" s="45" t="s">
        <v>129</v>
      </c>
      <c r="C299" s="45" t="s">
        <v>11</v>
      </c>
      <c r="D299" s="45">
        <v>9</v>
      </c>
      <c r="E299" s="137"/>
      <c r="F299" s="47"/>
      <c r="G299" s="61">
        <v>400</v>
      </c>
      <c r="H299" s="85">
        <f t="shared" si="16"/>
        <v>0</v>
      </c>
      <c r="I299" s="61">
        <v>400</v>
      </c>
      <c r="J299" s="121">
        <v>400</v>
      </c>
      <c r="K299" s="85">
        <f t="shared" si="17"/>
        <v>0</v>
      </c>
      <c r="L299" s="122">
        <v>400</v>
      </c>
      <c r="M299" s="61">
        <v>400</v>
      </c>
      <c r="N299" s="85">
        <f t="shared" si="18"/>
        <v>0</v>
      </c>
      <c r="O299" s="61">
        <v>400</v>
      </c>
      <c r="P299" s="154">
        <v>0</v>
      </c>
      <c r="Q299" s="142">
        <v>0</v>
      </c>
      <c r="R299" s="142"/>
      <c r="S299" s="114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114">
        <v>0</v>
      </c>
      <c r="AB299" s="61">
        <v>0</v>
      </c>
      <c r="AC299" s="61">
        <v>0</v>
      </c>
      <c r="AD299" s="61">
        <v>0</v>
      </c>
      <c r="AE299" s="61">
        <v>0</v>
      </c>
      <c r="AF299" s="61">
        <v>0</v>
      </c>
      <c r="AG299" s="61">
        <v>0</v>
      </c>
      <c r="AH299" s="61">
        <v>0</v>
      </c>
      <c r="AI299" s="61">
        <v>0</v>
      </c>
      <c r="AJ299" s="114">
        <v>0</v>
      </c>
      <c r="AK299" s="61">
        <v>0</v>
      </c>
      <c r="AL299" s="116">
        <v>0</v>
      </c>
      <c r="AM299" s="61">
        <v>0</v>
      </c>
      <c r="AN299" s="117">
        <v>0</v>
      </c>
      <c r="AO299" s="118">
        <f t="shared" si="19"/>
        <v>0</v>
      </c>
    </row>
    <row r="300" spans="1:41" x14ac:dyDescent="0.2">
      <c r="A300" s="173" t="s">
        <v>523</v>
      </c>
      <c r="B300" s="45" t="s">
        <v>121</v>
      </c>
      <c r="C300" s="45" t="s">
        <v>189</v>
      </c>
      <c r="D300" s="45">
        <v>11</v>
      </c>
      <c r="E300" s="137"/>
      <c r="F300" s="47"/>
      <c r="G300" s="61">
        <v>400</v>
      </c>
      <c r="H300" s="85">
        <f t="shared" si="16"/>
        <v>0</v>
      </c>
      <c r="I300" s="61">
        <v>400</v>
      </c>
      <c r="J300" s="121">
        <v>370</v>
      </c>
      <c r="K300" s="85">
        <f t="shared" si="17"/>
        <v>0</v>
      </c>
      <c r="L300" s="122">
        <v>370</v>
      </c>
      <c r="M300" s="61">
        <v>367</v>
      </c>
      <c r="N300" s="85">
        <f t="shared" si="18"/>
        <v>0</v>
      </c>
      <c r="O300" s="61">
        <v>367</v>
      </c>
      <c r="P300" s="154">
        <v>0</v>
      </c>
      <c r="Q300" s="142">
        <v>17</v>
      </c>
      <c r="R300" s="142"/>
      <c r="S300" s="114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114">
        <v>7.8</v>
      </c>
      <c r="AB300" s="61">
        <v>40.700000000000003</v>
      </c>
      <c r="AC300" s="61">
        <v>0</v>
      </c>
      <c r="AD300" s="61">
        <v>1.9</v>
      </c>
      <c r="AE300" s="61">
        <v>27.2</v>
      </c>
      <c r="AF300" s="61">
        <v>16.5</v>
      </c>
      <c r="AG300" s="61">
        <v>185</v>
      </c>
      <c r="AH300" s="61">
        <v>1</v>
      </c>
      <c r="AI300" s="61">
        <v>10.7</v>
      </c>
      <c r="AJ300" s="114">
        <v>928</v>
      </c>
      <c r="AK300" s="61">
        <v>1.2</v>
      </c>
      <c r="AL300" s="116">
        <v>0</v>
      </c>
      <c r="AM300" s="61">
        <v>0</v>
      </c>
      <c r="AN300" s="117">
        <v>0</v>
      </c>
      <c r="AO300" s="118">
        <f t="shared" si="19"/>
        <v>35.769999999999996</v>
      </c>
    </row>
    <row r="301" spans="1:41" x14ac:dyDescent="0.2">
      <c r="A301" s="173" t="s">
        <v>141</v>
      </c>
      <c r="B301" s="45" t="s">
        <v>129</v>
      </c>
      <c r="C301" s="45" t="s">
        <v>188</v>
      </c>
      <c r="D301" s="45">
        <v>7</v>
      </c>
      <c r="E301" s="137"/>
      <c r="F301" s="47"/>
      <c r="G301" s="61">
        <v>400</v>
      </c>
      <c r="H301" s="85">
        <f t="shared" si="16"/>
        <v>0</v>
      </c>
      <c r="I301" s="61">
        <v>400</v>
      </c>
      <c r="J301" s="121">
        <v>246</v>
      </c>
      <c r="K301" s="85">
        <f t="shared" si="17"/>
        <v>0</v>
      </c>
      <c r="L301" s="122">
        <v>246</v>
      </c>
      <c r="M301" s="61">
        <v>248</v>
      </c>
      <c r="N301" s="85">
        <f t="shared" si="18"/>
        <v>0</v>
      </c>
      <c r="O301" s="61">
        <v>248</v>
      </c>
      <c r="P301" s="154">
        <v>0.01</v>
      </c>
      <c r="Q301" s="142">
        <v>17</v>
      </c>
      <c r="R301" s="142"/>
      <c r="S301" s="114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114">
        <v>0</v>
      </c>
      <c r="AB301" s="61">
        <v>0</v>
      </c>
      <c r="AC301" s="61">
        <v>0</v>
      </c>
      <c r="AD301" s="61">
        <v>0</v>
      </c>
      <c r="AE301" s="61">
        <v>55</v>
      </c>
      <c r="AF301" s="61">
        <v>38.6</v>
      </c>
      <c r="AG301" s="61">
        <v>418</v>
      </c>
      <c r="AH301" s="61">
        <v>3.5</v>
      </c>
      <c r="AI301" s="61">
        <v>24.8</v>
      </c>
      <c r="AJ301" s="114">
        <v>0</v>
      </c>
      <c r="AK301" s="61">
        <v>0</v>
      </c>
      <c r="AL301" s="116">
        <v>0</v>
      </c>
      <c r="AM301" s="61">
        <v>0</v>
      </c>
      <c r="AN301" s="117">
        <v>0</v>
      </c>
      <c r="AO301" s="118">
        <f t="shared" si="19"/>
        <v>62.8</v>
      </c>
    </row>
    <row r="302" spans="1:41" x14ac:dyDescent="0.2">
      <c r="A302" s="173" t="s">
        <v>524</v>
      </c>
      <c r="B302" s="45" t="s">
        <v>118</v>
      </c>
      <c r="C302" s="45" t="s">
        <v>16</v>
      </c>
      <c r="D302" s="45">
        <v>8</v>
      </c>
      <c r="E302" s="137" t="s">
        <v>448</v>
      </c>
      <c r="F302" s="47"/>
      <c r="G302" s="61">
        <v>400</v>
      </c>
      <c r="H302" s="85">
        <f t="shared" si="16"/>
        <v>0</v>
      </c>
      <c r="I302" s="61">
        <v>400</v>
      </c>
      <c r="J302" s="121">
        <v>400</v>
      </c>
      <c r="K302" s="85">
        <f t="shared" si="17"/>
        <v>0</v>
      </c>
      <c r="L302" s="122">
        <v>400</v>
      </c>
      <c r="M302" s="61">
        <v>400</v>
      </c>
      <c r="N302" s="85">
        <f t="shared" si="18"/>
        <v>0</v>
      </c>
      <c r="O302" s="61">
        <v>400</v>
      </c>
      <c r="P302" s="154">
        <v>0</v>
      </c>
      <c r="Q302" s="142">
        <v>0</v>
      </c>
      <c r="R302" s="142"/>
      <c r="S302" s="114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114">
        <v>0</v>
      </c>
      <c r="AB302" s="61">
        <v>0</v>
      </c>
      <c r="AC302" s="61">
        <v>0</v>
      </c>
      <c r="AD302" s="61">
        <v>0</v>
      </c>
      <c r="AE302" s="61">
        <v>0</v>
      </c>
      <c r="AF302" s="61">
        <v>0</v>
      </c>
      <c r="AG302" s="61">
        <v>0</v>
      </c>
      <c r="AH302" s="61">
        <v>0</v>
      </c>
      <c r="AI302" s="61">
        <v>0</v>
      </c>
      <c r="AJ302" s="114">
        <v>0</v>
      </c>
      <c r="AK302" s="61">
        <v>0</v>
      </c>
      <c r="AL302" s="116">
        <v>0</v>
      </c>
      <c r="AM302" s="61">
        <v>0</v>
      </c>
      <c r="AN302" s="117">
        <v>0</v>
      </c>
      <c r="AO302" s="118">
        <f t="shared" si="19"/>
        <v>0</v>
      </c>
    </row>
    <row r="303" spans="1:41" x14ac:dyDescent="0.2">
      <c r="A303" s="173" t="s">
        <v>525</v>
      </c>
      <c r="B303" s="45" t="s">
        <v>118</v>
      </c>
      <c r="C303" s="45" t="s">
        <v>223</v>
      </c>
      <c r="D303" s="45">
        <v>6</v>
      </c>
      <c r="E303" s="137"/>
      <c r="F303" s="47"/>
      <c r="G303" s="61">
        <v>400</v>
      </c>
      <c r="H303" s="85">
        <f t="shared" si="16"/>
        <v>0</v>
      </c>
      <c r="I303" s="61">
        <v>400</v>
      </c>
      <c r="J303" s="121">
        <v>336</v>
      </c>
      <c r="K303" s="85">
        <f t="shared" si="17"/>
        <v>0</v>
      </c>
      <c r="L303" s="122">
        <v>336</v>
      </c>
      <c r="M303" s="61">
        <v>330</v>
      </c>
      <c r="N303" s="85">
        <f t="shared" si="18"/>
        <v>0</v>
      </c>
      <c r="O303" s="61">
        <v>330</v>
      </c>
      <c r="P303" s="154">
        <v>0</v>
      </c>
      <c r="Q303" s="142">
        <v>17</v>
      </c>
      <c r="R303" s="142"/>
      <c r="S303" s="114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114">
        <v>27</v>
      </c>
      <c r="AB303" s="61">
        <v>96.6</v>
      </c>
      <c r="AC303" s="61">
        <v>0.8</v>
      </c>
      <c r="AD303" s="61">
        <v>6.3</v>
      </c>
      <c r="AE303" s="61">
        <v>16.2</v>
      </c>
      <c r="AF303" s="61">
        <v>13.6</v>
      </c>
      <c r="AG303" s="61">
        <v>101</v>
      </c>
      <c r="AH303" s="61">
        <v>0</v>
      </c>
      <c r="AI303" s="61">
        <v>16.899999999999999</v>
      </c>
      <c r="AJ303" s="114">
        <v>0</v>
      </c>
      <c r="AK303" s="61">
        <v>0</v>
      </c>
      <c r="AL303" s="116">
        <v>0</v>
      </c>
      <c r="AM303" s="61">
        <v>0</v>
      </c>
      <c r="AN303" s="117">
        <v>0</v>
      </c>
      <c r="AO303" s="118">
        <f t="shared" si="19"/>
        <v>24.560000000000002</v>
      </c>
    </row>
    <row r="304" spans="1:41" x14ac:dyDescent="0.2">
      <c r="A304" s="173" t="s">
        <v>526</v>
      </c>
      <c r="B304" s="45" t="s">
        <v>121</v>
      </c>
      <c r="C304" s="45" t="s">
        <v>189</v>
      </c>
      <c r="D304" s="45">
        <v>11</v>
      </c>
      <c r="E304" s="137"/>
      <c r="F304" s="47"/>
      <c r="G304" s="61">
        <v>400</v>
      </c>
      <c r="H304" s="85">
        <f t="shared" si="16"/>
        <v>0</v>
      </c>
      <c r="I304" s="61">
        <v>400</v>
      </c>
      <c r="J304" s="121">
        <v>327</v>
      </c>
      <c r="K304" s="85">
        <f t="shared" si="17"/>
        <v>0</v>
      </c>
      <c r="L304" s="122">
        <v>327</v>
      </c>
      <c r="M304" s="61">
        <v>322</v>
      </c>
      <c r="N304" s="85">
        <f t="shared" si="18"/>
        <v>0</v>
      </c>
      <c r="O304" s="61">
        <v>322</v>
      </c>
      <c r="P304" s="154">
        <v>0</v>
      </c>
      <c r="Q304" s="142">
        <v>17</v>
      </c>
      <c r="R304" s="142"/>
      <c r="S304" s="114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114">
        <v>0</v>
      </c>
      <c r="AB304" s="61">
        <v>0</v>
      </c>
      <c r="AC304" s="61">
        <v>0</v>
      </c>
      <c r="AD304" s="61">
        <v>0</v>
      </c>
      <c r="AE304" s="61">
        <v>10.199999999999999</v>
      </c>
      <c r="AF304" s="61">
        <v>6.1</v>
      </c>
      <c r="AG304" s="61">
        <v>77.400000000000006</v>
      </c>
      <c r="AH304" s="61">
        <v>0.5</v>
      </c>
      <c r="AI304" s="61">
        <v>4</v>
      </c>
      <c r="AJ304" s="114">
        <v>0</v>
      </c>
      <c r="AK304" s="61">
        <v>0</v>
      </c>
      <c r="AL304" s="116">
        <v>0</v>
      </c>
      <c r="AM304" s="61">
        <v>0</v>
      </c>
      <c r="AN304" s="117">
        <v>0</v>
      </c>
      <c r="AO304" s="118">
        <f t="shared" si="19"/>
        <v>10.74</v>
      </c>
    </row>
    <row r="305" spans="1:41" x14ac:dyDescent="0.2">
      <c r="A305" s="173" t="s">
        <v>427</v>
      </c>
      <c r="B305" s="45" t="s">
        <v>121</v>
      </c>
      <c r="C305" s="45" t="s">
        <v>190</v>
      </c>
      <c r="D305" s="45">
        <v>10</v>
      </c>
      <c r="E305" s="137"/>
      <c r="F305" s="47"/>
      <c r="G305" s="61">
        <v>400</v>
      </c>
      <c r="H305" s="85">
        <f t="shared" si="16"/>
        <v>0</v>
      </c>
      <c r="I305" s="61">
        <v>400</v>
      </c>
      <c r="J305" s="121">
        <v>265</v>
      </c>
      <c r="K305" s="85">
        <f t="shared" si="17"/>
        <v>0</v>
      </c>
      <c r="L305" s="122">
        <v>265</v>
      </c>
      <c r="M305" s="61">
        <v>263</v>
      </c>
      <c r="N305" s="85">
        <f t="shared" si="18"/>
        <v>0</v>
      </c>
      <c r="O305" s="61">
        <v>263</v>
      </c>
      <c r="P305" s="154">
        <v>0.09</v>
      </c>
      <c r="Q305" s="142">
        <v>17</v>
      </c>
      <c r="R305" s="142"/>
      <c r="S305" s="114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114">
        <v>15.5</v>
      </c>
      <c r="AB305" s="61">
        <v>82.4</v>
      </c>
      <c r="AC305" s="61">
        <v>0</v>
      </c>
      <c r="AD305" s="61">
        <v>4.5</v>
      </c>
      <c r="AE305" s="61">
        <v>85.1</v>
      </c>
      <c r="AF305" s="61">
        <v>59</v>
      </c>
      <c r="AG305" s="61">
        <v>605</v>
      </c>
      <c r="AH305" s="61">
        <v>4.4000000000000004</v>
      </c>
      <c r="AI305" s="61">
        <v>33.4</v>
      </c>
      <c r="AJ305" s="114">
        <v>1385</v>
      </c>
      <c r="AK305" s="61">
        <v>1.1000000000000001</v>
      </c>
      <c r="AL305" s="116">
        <v>0</v>
      </c>
      <c r="AM305" s="61">
        <v>0</v>
      </c>
      <c r="AN305" s="117">
        <v>0</v>
      </c>
      <c r="AO305" s="118">
        <f t="shared" si="19"/>
        <v>101.74</v>
      </c>
    </row>
    <row r="306" spans="1:41" x14ac:dyDescent="0.2">
      <c r="A306" s="165"/>
      <c r="B306" s="45"/>
      <c r="C306" s="45"/>
      <c r="D306" s="45"/>
      <c r="E306" s="137"/>
      <c r="F306" s="47"/>
      <c r="G306" s="61"/>
      <c r="H306" s="85"/>
      <c r="I306" s="61"/>
      <c r="J306" s="121"/>
      <c r="K306" s="85"/>
      <c r="L306" s="122"/>
      <c r="M306" s="61"/>
      <c r="N306" s="85"/>
      <c r="O306" s="61"/>
      <c r="P306" s="154"/>
      <c r="Q306" s="142"/>
      <c r="R306" s="142"/>
      <c r="S306" s="114"/>
      <c r="T306" s="61"/>
      <c r="U306" s="61"/>
      <c r="V306" s="61"/>
      <c r="W306" s="61"/>
      <c r="X306" s="61"/>
      <c r="Y306" s="61"/>
      <c r="Z306" s="61"/>
      <c r="AA306" s="114"/>
      <c r="AB306" s="61"/>
      <c r="AC306" s="61"/>
      <c r="AD306" s="61"/>
      <c r="AE306" s="61"/>
      <c r="AF306" s="61"/>
      <c r="AG306" s="61"/>
      <c r="AH306" s="61"/>
      <c r="AI306" s="61"/>
      <c r="AJ306" s="114"/>
      <c r="AK306" s="61"/>
      <c r="AL306" s="116"/>
      <c r="AM306" s="61"/>
      <c r="AN306" s="117"/>
      <c r="AO306" s="118"/>
    </row>
    <row r="307" spans="1:41" x14ac:dyDescent="0.2">
      <c r="A307" s="165"/>
      <c r="B307" s="45"/>
      <c r="C307" s="45"/>
      <c r="D307" s="45"/>
      <c r="E307" s="137"/>
      <c r="F307" s="47"/>
      <c r="G307" s="61"/>
      <c r="H307" s="85"/>
      <c r="I307" s="61"/>
      <c r="J307" s="121"/>
      <c r="K307" s="85"/>
      <c r="L307" s="122"/>
      <c r="M307" s="61"/>
      <c r="N307" s="85"/>
      <c r="O307" s="61"/>
      <c r="P307" s="154"/>
      <c r="Q307" s="142"/>
      <c r="R307" s="142"/>
      <c r="S307" s="114"/>
      <c r="T307" s="61"/>
      <c r="U307" s="61"/>
      <c r="V307" s="61"/>
      <c r="W307" s="61"/>
      <c r="X307" s="61"/>
      <c r="Y307" s="61"/>
      <c r="Z307" s="61"/>
      <c r="AA307" s="114"/>
      <c r="AB307" s="61"/>
      <c r="AC307" s="61"/>
      <c r="AD307" s="61"/>
      <c r="AE307" s="61"/>
      <c r="AF307" s="61"/>
      <c r="AG307" s="61"/>
      <c r="AH307" s="61"/>
      <c r="AI307" s="61"/>
      <c r="AJ307" s="114"/>
      <c r="AK307" s="61"/>
      <c r="AL307" s="116"/>
      <c r="AM307" s="61"/>
      <c r="AN307" s="117"/>
      <c r="AO307" s="118"/>
    </row>
    <row r="308" spans="1:41" x14ac:dyDescent="0.2">
      <c r="A308" s="165"/>
      <c r="B308" s="45"/>
      <c r="C308" s="45"/>
      <c r="D308" s="45"/>
      <c r="E308" s="137"/>
      <c r="F308" s="47"/>
      <c r="G308" s="61"/>
      <c r="H308" s="85"/>
      <c r="I308" s="61"/>
      <c r="J308" s="121"/>
      <c r="K308" s="85"/>
      <c r="L308" s="122"/>
      <c r="M308" s="61"/>
      <c r="N308" s="85"/>
      <c r="O308" s="61"/>
      <c r="P308" s="154"/>
      <c r="Q308" s="142"/>
      <c r="R308" s="142"/>
      <c r="S308" s="114"/>
      <c r="T308" s="61"/>
      <c r="U308" s="61"/>
      <c r="V308" s="61"/>
      <c r="W308" s="61"/>
      <c r="X308" s="61"/>
      <c r="Y308" s="61"/>
      <c r="Z308" s="61"/>
      <c r="AA308" s="114"/>
      <c r="AB308" s="61"/>
      <c r="AC308" s="61"/>
      <c r="AD308" s="61"/>
      <c r="AE308" s="61"/>
      <c r="AF308" s="61"/>
      <c r="AG308" s="61"/>
      <c r="AH308" s="61"/>
      <c r="AI308" s="61"/>
      <c r="AJ308" s="114"/>
      <c r="AK308" s="61"/>
      <c r="AL308" s="116"/>
      <c r="AM308" s="61"/>
      <c r="AN308" s="117"/>
      <c r="AO308" s="118"/>
    </row>
    <row r="309" spans="1:41" x14ac:dyDescent="0.2">
      <c r="A309" s="165"/>
      <c r="B309" s="45"/>
      <c r="C309" s="45"/>
      <c r="D309" s="45"/>
      <c r="E309" s="137"/>
      <c r="F309" s="47"/>
      <c r="G309" s="61"/>
      <c r="H309" s="85"/>
      <c r="I309" s="61"/>
      <c r="J309" s="121"/>
      <c r="K309" s="85"/>
      <c r="L309" s="122"/>
      <c r="M309" s="61"/>
      <c r="N309" s="85"/>
      <c r="O309" s="61"/>
      <c r="P309" s="154"/>
      <c r="Q309" s="142"/>
      <c r="R309" s="142"/>
      <c r="S309" s="114"/>
      <c r="T309" s="61"/>
      <c r="U309" s="61"/>
      <c r="V309" s="61"/>
      <c r="W309" s="61"/>
      <c r="X309" s="61"/>
      <c r="Y309" s="61"/>
      <c r="Z309" s="61"/>
      <c r="AA309" s="114"/>
      <c r="AB309" s="61"/>
      <c r="AC309" s="61"/>
      <c r="AD309" s="61"/>
      <c r="AE309" s="61"/>
      <c r="AF309" s="61"/>
      <c r="AG309" s="61"/>
      <c r="AH309" s="61"/>
      <c r="AI309" s="61"/>
      <c r="AJ309" s="114"/>
      <c r="AK309" s="61"/>
      <c r="AL309" s="116"/>
      <c r="AM309" s="61"/>
      <c r="AN309" s="117"/>
      <c r="AO309" s="118"/>
    </row>
    <row r="310" spans="1:41" x14ac:dyDescent="0.2">
      <c r="A310" s="165"/>
      <c r="B310" s="45"/>
      <c r="C310" s="45"/>
      <c r="D310" s="45"/>
      <c r="E310" s="137"/>
      <c r="F310" s="47"/>
      <c r="G310" s="61"/>
      <c r="H310" s="85"/>
      <c r="I310" s="61"/>
      <c r="J310" s="121"/>
      <c r="K310" s="85"/>
      <c r="L310" s="122"/>
      <c r="M310" s="61"/>
      <c r="N310" s="85"/>
      <c r="O310" s="61"/>
      <c r="P310" s="154"/>
      <c r="Q310" s="142"/>
      <c r="R310" s="142"/>
      <c r="S310" s="114"/>
      <c r="T310" s="61"/>
      <c r="U310" s="61"/>
      <c r="V310" s="61"/>
      <c r="W310" s="61"/>
      <c r="X310" s="61"/>
      <c r="Y310" s="61"/>
      <c r="Z310" s="61"/>
      <c r="AA310" s="114"/>
      <c r="AB310" s="61"/>
      <c r="AC310" s="61"/>
      <c r="AD310" s="61"/>
      <c r="AE310" s="61"/>
      <c r="AF310" s="61"/>
      <c r="AG310" s="61"/>
      <c r="AH310" s="61"/>
      <c r="AI310" s="61"/>
      <c r="AJ310" s="114"/>
      <c r="AK310" s="61"/>
      <c r="AL310" s="116"/>
      <c r="AM310" s="61"/>
      <c r="AN310" s="117"/>
      <c r="AO310" s="118"/>
    </row>
    <row r="311" spans="1:41" x14ac:dyDescent="0.2">
      <c r="A311" s="165"/>
      <c r="B311" s="45"/>
      <c r="C311" s="45"/>
      <c r="D311" s="45"/>
      <c r="E311" s="137"/>
      <c r="F311" s="47"/>
      <c r="G311" s="61"/>
      <c r="H311" s="85"/>
      <c r="I311" s="61"/>
      <c r="J311" s="121"/>
      <c r="K311" s="85"/>
      <c r="L311" s="122"/>
      <c r="M311" s="61"/>
      <c r="N311" s="85"/>
      <c r="O311" s="61"/>
      <c r="P311" s="154"/>
      <c r="Q311" s="142"/>
      <c r="R311" s="142"/>
      <c r="S311" s="114"/>
      <c r="T311" s="61"/>
      <c r="U311" s="61"/>
      <c r="V311" s="61"/>
      <c r="W311" s="61"/>
      <c r="X311" s="61"/>
      <c r="Y311" s="61"/>
      <c r="Z311" s="61"/>
      <c r="AA311" s="114"/>
      <c r="AB311" s="61"/>
      <c r="AC311" s="61"/>
      <c r="AD311" s="61"/>
      <c r="AE311" s="61"/>
      <c r="AF311" s="61"/>
      <c r="AG311" s="61"/>
      <c r="AH311" s="61"/>
      <c r="AI311" s="61"/>
      <c r="AJ311" s="114"/>
      <c r="AK311" s="61"/>
      <c r="AL311" s="116"/>
      <c r="AM311" s="61"/>
      <c r="AN311" s="117"/>
      <c r="AO311" s="118"/>
    </row>
    <row r="312" spans="1:41" x14ac:dyDescent="0.2">
      <c r="A312" s="165"/>
      <c r="B312" s="45"/>
      <c r="C312" s="45"/>
      <c r="D312" s="45"/>
      <c r="E312" s="137"/>
      <c r="F312" s="47"/>
      <c r="G312" s="61"/>
      <c r="H312" s="85"/>
      <c r="I312" s="61"/>
      <c r="J312" s="121"/>
      <c r="K312" s="85"/>
      <c r="L312" s="122"/>
      <c r="M312" s="61"/>
      <c r="N312" s="85"/>
      <c r="O312" s="61"/>
      <c r="P312" s="154"/>
      <c r="Q312" s="142"/>
      <c r="R312" s="142"/>
      <c r="S312" s="114"/>
      <c r="T312" s="61"/>
      <c r="U312" s="61"/>
      <c r="V312" s="61"/>
      <c r="W312" s="61"/>
      <c r="X312" s="61"/>
      <c r="Y312" s="61"/>
      <c r="Z312" s="61"/>
      <c r="AA312" s="114"/>
      <c r="AB312" s="61"/>
      <c r="AC312" s="61"/>
      <c r="AD312" s="61"/>
      <c r="AE312" s="61"/>
      <c r="AF312" s="61"/>
      <c r="AG312" s="61"/>
      <c r="AH312" s="61"/>
      <c r="AI312" s="61"/>
      <c r="AJ312" s="114"/>
      <c r="AK312" s="61"/>
      <c r="AL312" s="116"/>
      <c r="AM312" s="61"/>
      <c r="AN312" s="117"/>
      <c r="AO312" s="118"/>
    </row>
    <row r="313" spans="1:41" x14ac:dyDescent="0.2">
      <c r="A313" s="165"/>
      <c r="B313" s="45"/>
      <c r="C313" s="45"/>
      <c r="D313" s="45"/>
      <c r="E313" s="137"/>
      <c r="F313" s="47"/>
      <c r="G313" s="61"/>
      <c r="H313" s="85"/>
      <c r="I313" s="61"/>
      <c r="J313" s="121"/>
      <c r="K313" s="85"/>
      <c r="L313" s="122"/>
      <c r="M313" s="61"/>
      <c r="N313" s="85"/>
      <c r="O313" s="61"/>
      <c r="P313" s="154"/>
      <c r="Q313" s="142"/>
      <c r="R313" s="142"/>
      <c r="S313" s="114"/>
      <c r="T313" s="61"/>
      <c r="U313" s="61"/>
      <c r="V313" s="61"/>
      <c r="W313" s="61"/>
      <c r="X313" s="61"/>
      <c r="Y313" s="61"/>
      <c r="Z313" s="61"/>
      <c r="AA313" s="114"/>
      <c r="AB313" s="61"/>
      <c r="AC313" s="61"/>
      <c r="AD313" s="61"/>
      <c r="AE313" s="61"/>
      <c r="AF313" s="61"/>
      <c r="AG313" s="61"/>
      <c r="AH313" s="61"/>
      <c r="AI313" s="61"/>
      <c r="AJ313" s="114"/>
      <c r="AK313" s="61"/>
      <c r="AL313" s="116"/>
      <c r="AM313" s="61"/>
      <c r="AN313" s="117"/>
      <c r="AO313" s="118"/>
    </row>
    <row r="314" spans="1:41" x14ac:dyDescent="0.2">
      <c r="A314" s="165"/>
      <c r="B314" s="45"/>
      <c r="C314" s="45"/>
      <c r="D314" s="45"/>
      <c r="E314" s="137"/>
      <c r="F314" s="47"/>
      <c r="G314" s="61"/>
      <c r="H314" s="85"/>
      <c r="I314" s="61"/>
      <c r="J314" s="121"/>
      <c r="K314" s="85"/>
      <c r="L314" s="122"/>
      <c r="M314" s="61"/>
      <c r="N314" s="85"/>
      <c r="O314" s="61"/>
      <c r="P314" s="154"/>
      <c r="Q314" s="142"/>
      <c r="R314" s="142"/>
      <c r="S314" s="114"/>
      <c r="T314" s="61"/>
      <c r="U314" s="61"/>
      <c r="V314" s="61"/>
      <c r="W314" s="61"/>
      <c r="X314" s="61"/>
      <c r="Y314" s="61"/>
      <c r="Z314" s="61"/>
      <c r="AA314" s="114"/>
      <c r="AB314" s="61"/>
      <c r="AC314" s="61"/>
      <c r="AD314" s="61"/>
      <c r="AE314" s="61"/>
      <c r="AF314" s="61"/>
      <c r="AG314" s="61"/>
      <c r="AH314" s="61"/>
      <c r="AI314" s="61"/>
      <c r="AJ314" s="114"/>
      <c r="AK314" s="61"/>
      <c r="AL314" s="116"/>
      <c r="AM314" s="61"/>
      <c r="AN314" s="117"/>
      <c r="AO314" s="118"/>
    </row>
    <row r="315" spans="1:41" x14ac:dyDescent="0.2">
      <c r="A315" s="165"/>
      <c r="B315" s="45"/>
      <c r="C315" s="45"/>
      <c r="D315" s="45"/>
      <c r="E315" s="137"/>
      <c r="F315" s="47"/>
      <c r="G315" s="61"/>
      <c r="H315" s="85"/>
      <c r="I315" s="61"/>
      <c r="J315" s="121"/>
      <c r="K315" s="85"/>
      <c r="L315" s="122"/>
      <c r="M315" s="61"/>
      <c r="N315" s="85"/>
      <c r="O315" s="61"/>
      <c r="P315" s="154"/>
      <c r="Q315" s="142"/>
      <c r="R315" s="142"/>
      <c r="S315" s="114"/>
      <c r="T315" s="61"/>
      <c r="U315" s="61"/>
      <c r="V315" s="61"/>
      <c r="W315" s="61"/>
      <c r="X315" s="61"/>
      <c r="Y315" s="61"/>
      <c r="Z315" s="61"/>
      <c r="AA315" s="114"/>
      <c r="AB315" s="61"/>
      <c r="AC315" s="61"/>
      <c r="AD315" s="61"/>
      <c r="AE315" s="61"/>
      <c r="AF315" s="61"/>
      <c r="AG315" s="61"/>
      <c r="AH315" s="61"/>
      <c r="AI315" s="61"/>
      <c r="AJ315" s="114"/>
      <c r="AK315" s="61"/>
      <c r="AL315" s="116"/>
      <c r="AM315" s="61"/>
      <c r="AN315" s="117"/>
      <c r="AO315" s="118"/>
    </row>
    <row r="316" spans="1:41" x14ac:dyDescent="0.2">
      <c r="A316" s="165"/>
      <c r="B316" s="45"/>
      <c r="C316" s="45"/>
      <c r="D316" s="45"/>
      <c r="E316" s="137"/>
      <c r="F316" s="47"/>
      <c r="G316" s="61"/>
      <c r="H316" s="85"/>
      <c r="I316" s="61"/>
      <c r="J316" s="121"/>
      <c r="K316" s="85"/>
      <c r="L316" s="122"/>
      <c r="M316" s="61"/>
      <c r="N316" s="85"/>
      <c r="O316" s="61"/>
      <c r="P316" s="154"/>
      <c r="Q316" s="142"/>
      <c r="R316" s="142"/>
      <c r="S316" s="114"/>
      <c r="T316" s="61"/>
      <c r="U316" s="61"/>
      <c r="V316" s="61"/>
      <c r="W316" s="61"/>
      <c r="X316" s="61"/>
      <c r="Y316" s="61"/>
      <c r="Z316" s="61"/>
      <c r="AA316" s="114"/>
      <c r="AB316" s="61"/>
      <c r="AC316" s="61"/>
      <c r="AD316" s="61"/>
      <c r="AE316" s="61"/>
      <c r="AF316" s="61"/>
      <c r="AG316" s="61"/>
      <c r="AH316" s="61"/>
      <c r="AI316" s="61"/>
      <c r="AJ316" s="114"/>
      <c r="AK316" s="61"/>
      <c r="AL316" s="116"/>
      <c r="AM316" s="61"/>
      <c r="AN316" s="117"/>
      <c r="AO316" s="118"/>
    </row>
    <row r="317" spans="1:41" x14ac:dyDescent="0.2">
      <c r="A317" s="165"/>
      <c r="B317" s="45"/>
      <c r="C317" s="45"/>
      <c r="D317" s="45"/>
      <c r="E317" s="137"/>
      <c r="F317" s="47"/>
      <c r="G317" s="61"/>
      <c r="H317" s="85"/>
      <c r="I317" s="61"/>
      <c r="J317" s="121"/>
      <c r="K317" s="85"/>
      <c r="L317" s="122"/>
      <c r="M317" s="61"/>
      <c r="N317" s="85"/>
      <c r="O317" s="61"/>
      <c r="P317" s="154"/>
      <c r="Q317" s="142"/>
      <c r="R317" s="142"/>
      <c r="S317" s="114"/>
      <c r="T317" s="61"/>
      <c r="U317" s="61"/>
      <c r="V317" s="61"/>
      <c r="W317" s="61"/>
      <c r="X317" s="61"/>
      <c r="Y317" s="61"/>
      <c r="Z317" s="61"/>
      <c r="AA317" s="114"/>
      <c r="AB317" s="61"/>
      <c r="AC317" s="61"/>
      <c r="AD317" s="61"/>
      <c r="AE317" s="61"/>
      <c r="AF317" s="61"/>
      <c r="AG317" s="61"/>
      <c r="AH317" s="61"/>
      <c r="AI317" s="61"/>
      <c r="AJ317" s="114"/>
      <c r="AK317" s="61"/>
      <c r="AL317" s="116"/>
      <c r="AM317" s="61"/>
      <c r="AN317" s="117"/>
      <c r="AO317" s="118"/>
    </row>
    <row r="318" spans="1:41" x14ac:dyDescent="0.2">
      <c r="A318" s="165"/>
      <c r="B318" s="45"/>
      <c r="C318" s="45"/>
      <c r="D318" s="45"/>
      <c r="E318" s="137"/>
      <c r="F318" s="47"/>
      <c r="G318" s="61"/>
      <c r="H318" s="85"/>
      <c r="I318" s="61"/>
      <c r="J318" s="121"/>
      <c r="K318" s="85"/>
      <c r="L318" s="122"/>
      <c r="M318" s="61"/>
      <c r="N318" s="85"/>
      <c r="O318" s="61"/>
      <c r="P318" s="154"/>
      <c r="Q318" s="142"/>
      <c r="R318" s="142"/>
      <c r="S318" s="114"/>
      <c r="T318" s="61"/>
      <c r="U318" s="61"/>
      <c r="V318" s="61"/>
      <c r="W318" s="61"/>
      <c r="X318" s="61"/>
      <c r="Y318" s="61"/>
      <c r="Z318" s="61"/>
      <c r="AA318" s="114"/>
      <c r="AB318" s="61"/>
      <c r="AC318" s="61"/>
      <c r="AD318" s="61"/>
      <c r="AE318" s="61"/>
      <c r="AF318" s="61"/>
      <c r="AG318" s="61"/>
      <c r="AH318" s="61"/>
      <c r="AI318" s="61"/>
      <c r="AJ318" s="114"/>
      <c r="AK318" s="61"/>
      <c r="AL318" s="116"/>
      <c r="AM318" s="61"/>
      <c r="AN318" s="117"/>
      <c r="AO318" s="118"/>
    </row>
    <row r="319" spans="1:41" x14ac:dyDescent="0.2">
      <c r="A319" s="165"/>
      <c r="B319" s="45"/>
      <c r="C319" s="45"/>
      <c r="D319" s="45"/>
      <c r="E319" s="137"/>
      <c r="F319" s="47"/>
      <c r="G319" s="61"/>
      <c r="H319" s="85"/>
      <c r="I319" s="61"/>
      <c r="J319" s="121"/>
      <c r="K319" s="85"/>
      <c r="L319" s="122"/>
      <c r="M319" s="61"/>
      <c r="N319" s="85"/>
      <c r="O319" s="61"/>
      <c r="P319" s="154"/>
      <c r="Q319" s="142"/>
      <c r="R319" s="142"/>
      <c r="S319" s="114"/>
      <c r="T319" s="61"/>
      <c r="U319" s="61"/>
      <c r="V319" s="61"/>
      <c r="W319" s="61"/>
      <c r="X319" s="61"/>
      <c r="Y319" s="61"/>
      <c r="Z319" s="61"/>
      <c r="AA319" s="114"/>
      <c r="AB319" s="61"/>
      <c r="AC319" s="61"/>
      <c r="AD319" s="61"/>
      <c r="AE319" s="61"/>
      <c r="AF319" s="61"/>
      <c r="AG319" s="61"/>
      <c r="AH319" s="61"/>
      <c r="AI319" s="61"/>
      <c r="AJ319" s="114"/>
      <c r="AK319" s="61"/>
      <c r="AL319" s="116"/>
      <c r="AM319" s="61"/>
      <c r="AN319" s="117"/>
      <c r="AO319" s="118"/>
    </row>
    <row r="320" spans="1:41" x14ac:dyDescent="0.2">
      <c r="A320" s="165"/>
      <c r="B320" s="45"/>
      <c r="C320" s="45"/>
      <c r="D320" s="45"/>
      <c r="E320" s="137"/>
      <c r="F320" s="47"/>
      <c r="G320" s="61"/>
      <c r="H320" s="85"/>
      <c r="I320" s="61"/>
      <c r="J320" s="121"/>
      <c r="K320" s="85"/>
      <c r="L320" s="122"/>
      <c r="M320" s="61"/>
      <c r="N320" s="85"/>
      <c r="O320" s="61"/>
      <c r="P320" s="154"/>
      <c r="Q320" s="142"/>
      <c r="R320" s="142"/>
      <c r="S320" s="114"/>
      <c r="T320" s="61"/>
      <c r="U320" s="61"/>
      <c r="V320" s="61"/>
      <c r="W320" s="61"/>
      <c r="X320" s="61"/>
      <c r="Y320" s="61"/>
      <c r="Z320" s="61"/>
      <c r="AA320" s="114"/>
      <c r="AB320" s="61"/>
      <c r="AC320" s="61"/>
      <c r="AD320" s="61"/>
      <c r="AE320" s="61"/>
      <c r="AF320" s="61"/>
      <c r="AG320" s="61"/>
      <c r="AH320" s="61"/>
      <c r="AI320" s="61"/>
      <c r="AJ320" s="114"/>
      <c r="AK320" s="61"/>
      <c r="AL320" s="116"/>
      <c r="AM320" s="61"/>
      <c r="AN320" s="117"/>
      <c r="AO320" s="118"/>
    </row>
    <row r="321" spans="1:41" x14ac:dyDescent="0.2">
      <c r="A321" s="165"/>
      <c r="B321" s="45"/>
      <c r="C321" s="45"/>
      <c r="D321" s="45"/>
      <c r="E321" s="137"/>
      <c r="F321" s="47"/>
      <c r="G321" s="61"/>
      <c r="H321" s="85"/>
      <c r="I321" s="61"/>
      <c r="J321" s="121"/>
      <c r="K321" s="85"/>
      <c r="L321" s="122"/>
      <c r="M321" s="61"/>
      <c r="N321" s="85"/>
      <c r="O321" s="61"/>
      <c r="P321" s="154"/>
      <c r="Q321" s="142"/>
      <c r="R321" s="142"/>
      <c r="S321" s="114"/>
      <c r="T321" s="61"/>
      <c r="U321" s="61"/>
      <c r="V321" s="61"/>
      <c r="W321" s="61"/>
      <c r="X321" s="61"/>
      <c r="Y321" s="61"/>
      <c r="Z321" s="61"/>
      <c r="AA321" s="114"/>
      <c r="AB321" s="61"/>
      <c r="AC321" s="61"/>
      <c r="AD321" s="61"/>
      <c r="AE321" s="61"/>
      <c r="AF321" s="61"/>
      <c r="AG321" s="61"/>
      <c r="AH321" s="61"/>
      <c r="AI321" s="61"/>
      <c r="AJ321" s="114"/>
      <c r="AK321" s="61"/>
      <c r="AL321" s="116"/>
      <c r="AM321" s="61"/>
      <c r="AN321" s="117"/>
      <c r="AO321" s="118"/>
    </row>
    <row r="322" spans="1:41" x14ac:dyDescent="0.2">
      <c r="A322" s="165"/>
      <c r="B322" s="45"/>
      <c r="C322" s="45"/>
      <c r="D322" s="45"/>
      <c r="E322" s="137"/>
      <c r="F322" s="47"/>
      <c r="G322" s="61"/>
      <c r="H322" s="85"/>
      <c r="I322" s="61"/>
      <c r="J322" s="121"/>
      <c r="K322" s="85"/>
      <c r="L322" s="122"/>
      <c r="M322" s="61"/>
      <c r="N322" s="85"/>
      <c r="O322" s="61"/>
      <c r="P322" s="154"/>
      <c r="Q322" s="142"/>
      <c r="R322" s="142"/>
      <c r="S322" s="114"/>
      <c r="T322" s="61"/>
      <c r="U322" s="61"/>
      <c r="V322" s="61"/>
      <c r="W322" s="61"/>
      <c r="X322" s="61"/>
      <c r="Y322" s="61"/>
      <c r="Z322" s="61"/>
      <c r="AA322" s="114"/>
      <c r="AB322" s="61"/>
      <c r="AC322" s="61"/>
      <c r="AD322" s="61"/>
      <c r="AE322" s="61"/>
      <c r="AF322" s="61"/>
      <c r="AG322" s="61"/>
      <c r="AH322" s="61"/>
      <c r="AI322" s="61"/>
      <c r="AJ322" s="114"/>
      <c r="AK322" s="61"/>
      <c r="AL322" s="116"/>
      <c r="AM322" s="61"/>
      <c r="AN322" s="117"/>
      <c r="AO322" s="118"/>
    </row>
    <row r="323" spans="1:41" x14ac:dyDescent="0.2">
      <c r="A323" s="165"/>
      <c r="B323" s="45"/>
      <c r="C323" s="45"/>
      <c r="D323" s="45"/>
      <c r="E323" s="137"/>
      <c r="F323" s="47"/>
      <c r="G323" s="61"/>
      <c r="H323" s="85"/>
      <c r="I323" s="61"/>
      <c r="J323" s="121"/>
      <c r="K323" s="85"/>
      <c r="L323" s="122"/>
      <c r="M323" s="61"/>
      <c r="N323" s="85"/>
      <c r="O323" s="61"/>
      <c r="P323" s="154"/>
      <c r="Q323" s="142"/>
      <c r="R323" s="142"/>
      <c r="S323" s="114"/>
      <c r="T323" s="61"/>
      <c r="U323" s="61"/>
      <c r="V323" s="61"/>
      <c r="W323" s="61"/>
      <c r="X323" s="61"/>
      <c r="Y323" s="61"/>
      <c r="Z323" s="61"/>
      <c r="AA323" s="114"/>
      <c r="AB323" s="61"/>
      <c r="AC323" s="61"/>
      <c r="AD323" s="61"/>
      <c r="AE323" s="61"/>
      <c r="AF323" s="61"/>
      <c r="AG323" s="61"/>
      <c r="AH323" s="61"/>
      <c r="AI323" s="61"/>
      <c r="AJ323" s="114"/>
      <c r="AK323" s="61"/>
      <c r="AL323" s="116"/>
      <c r="AM323" s="61"/>
      <c r="AN323" s="117"/>
      <c r="AO323" s="118"/>
    </row>
    <row r="324" spans="1:41" x14ac:dyDescent="0.2">
      <c r="A324" s="165"/>
      <c r="B324" s="45"/>
      <c r="C324" s="45"/>
      <c r="D324" s="45"/>
      <c r="E324" s="137"/>
      <c r="F324" s="47"/>
      <c r="G324" s="61"/>
      <c r="H324" s="85"/>
      <c r="I324" s="61"/>
      <c r="J324" s="121"/>
      <c r="K324" s="85"/>
      <c r="L324" s="122"/>
      <c r="M324" s="61"/>
      <c r="N324" s="85"/>
      <c r="O324" s="61"/>
      <c r="P324" s="154"/>
      <c r="Q324" s="142"/>
      <c r="R324" s="142"/>
      <c r="S324" s="114"/>
      <c r="T324" s="61"/>
      <c r="U324" s="61"/>
      <c r="V324" s="61"/>
      <c r="W324" s="61"/>
      <c r="X324" s="61"/>
      <c r="Y324" s="61"/>
      <c r="Z324" s="61"/>
      <c r="AA324" s="114"/>
      <c r="AB324" s="61"/>
      <c r="AC324" s="61"/>
      <c r="AD324" s="61"/>
      <c r="AE324" s="61"/>
      <c r="AF324" s="61"/>
      <c r="AG324" s="61"/>
      <c r="AH324" s="61"/>
      <c r="AI324" s="61"/>
      <c r="AJ324" s="114"/>
      <c r="AK324" s="61"/>
      <c r="AL324" s="116"/>
      <c r="AM324" s="61"/>
      <c r="AN324" s="117"/>
      <c r="AO324" s="118"/>
    </row>
    <row r="325" spans="1:41" x14ac:dyDescent="0.2">
      <c r="A325" s="165"/>
      <c r="B325" s="45"/>
      <c r="C325" s="45"/>
      <c r="D325" s="45"/>
      <c r="E325" s="137"/>
      <c r="F325" s="47"/>
      <c r="G325" s="61"/>
      <c r="H325" s="85"/>
      <c r="I325" s="61"/>
      <c r="J325" s="121"/>
      <c r="K325" s="85"/>
      <c r="L325" s="122"/>
      <c r="M325" s="61"/>
      <c r="N325" s="85"/>
      <c r="O325" s="61"/>
      <c r="P325" s="154"/>
      <c r="Q325" s="142"/>
      <c r="R325" s="142"/>
      <c r="S325" s="114"/>
      <c r="T325" s="61"/>
      <c r="U325" s="61"/>
      <c r="V325" s="61"/>
      <c r="W325" s="61"/>
      <c r="X325" s="61"/>
      <c r="Y325" s="61"/>
      <c r="Z325" s="61"/>
      <c r="AA325" s="114"/>
      <c r="AB325" s="61"/>
      <c r="AC325" s="61"/>
      <c r="AD325" s="61"/>
      <c r="AE325" s="61"/>
      <c r="AF325" s="61"/>
      <c r="AG325" s="61"/>
      <c r="AH325" s="61"/>
      <c r="AI325" s="61"/>
      <c r="AJ325" s="114"/>
      <c r="AK325" s="61"/>
      <c r="AL325" s="116"/>
      <c r="AM325" s="61"/>
      <c r="AN325" s="117"/>
      <c r="AO325" s="118"/>
    </row>
    <row r="326" spans="1:41" x14ac:dyDescent="0.2">
      <c r="A326" s="165"/>
      <c r="B326" s="45"/>
      <c r="C326" s="45"/>
      <c r="D326" s="45"/>
      <c r="E326" s="137"/>
      <c r="F326" s="47"/>
      <c r="G326" s="61"/>
      <c r="H326" s="85"/>
      <c r="I326" s="61"/>
      <c r="J326" s="121"/>
      <c r="K326" s="85"/>
      <c r="L326" s="122"/>
      <c r="M326" s="61"/>
      <c r="N326" s="85"/>
      <c r="O326" s="61"/>
      <c r="P326" s="154"/>
      <c r="Q326" s="142"/>
      <c r="R326" s="142"/>
      <c r="S326" s="114"/>
      <c r="T326" s="61"/>
      <c r="U326" s="61"/>
      <c r="V326" s="61"/>
      <c r="W326" s="61"/>
      <c r="X326" s="61"/>
      <c r="Y326" s="61"/>
      <c r="Z326" s="61"/>
      <c r="AA326" s="114"/>
      <c r="AB326" s="61"/>
      <c r="AC326" s="61"/>
      <c r="AD326" s="61"/>
      <c r="AE326" s="61"/>
      <c r="AF326" s="61"/>
      <c r="AG326" s="61"/>
      <c r="AH326" s="61"/>
      <c r="AI326" s="61"/>
      <c r="AJ326" s="114"/>
      <c r="AK326" s="61"/>
      <c r="AL326" s="116"/>
      <c r="AM326" s="61"/>
      <c r="AN326" s="117"/>
      <c r="AO326" s="118"/>
    </row>
    <row r="327" spans="1:41" x14ac:dyDescent="0.2">
      <c r="A327" s="165"/>
      <c r="B327" s="45"/>
      <c r="C327" s="45"/>
      <c r="D327" s="45"/>
      <c r="E327" s="137"/>
      <c r="F327" s="47"/>
      <c r="G327" s="61"/>
      <c r="H327" s="85"/>
      <c r="I327" s="61"/>
      <c r="J327" s="121"/>
      <c r="K327" s="85"/>
      <c r="L327" s="122"/>
      <c r="M327" s="61"/>
      <c r="N327" s="85"/>
      <c r="O327" s="61"/>
      <c r="P327" s="154"/>
      <c r="Q327" s="142"/>
      <c r="R327" s="142"/>
      <c r="S327" s="114"/>
      <c r="T327" s="61"/>
      <c r="U327" s="61"/>
      <c r="V327" s="61"/>
      <c r="W327" s="61"/>
      <c r="X327" s="61"/>
      <c r="Y327" s="61"/>
      <c r="Z327" s="61"/>
      <c r="AA327" s="114"/>
      <c r="AB327" s="61"/>
      <c r="AC327" s="61"/>
      <c r="AD327" s="61"/>
      <c r="AE327" s="61"/>
      <c r="AF327" s="61"/>
      <c r="AG327" s="61"/>
      <c r="AH327" s="61"/>
      <c r="AI327" s="61"/>
      <c r="AJ327" s="114"/>
      <c r="AK327" s="61"/>
      <c r="AL327" s="116"/>
      <c r="AM327" s="61"/>
      <c r="AN327" s="117"/>
      <c r="AO327" s="118"/>
    </row>
    <row r="328" spans="1:41" x14ac:dyDescent="0.2">
      <c r="A328" s="165"/>
      <c r="B328" s="45"/>
      <c r="C328" s="45"/>
      <c r="D328" s="45"/>
      <c r="E328" s="137"/>
      <c r="F328" s="47"/>
      <c r="G328" s="61"/>
      <c r="H328" s="85"/>
      <c r="I328" s="61"/>
      <c r="J328" s="121"/>
      <c r="K328" s="85"/>
      <c r="L328" s="122"/>
      <c r="M328" s="61"/>
      <c r="N328" s="85"/>
      <c r="O328" s="61"/>
      <c r="P328" s="154"/>
      <c r="Q328" s="142"/>
      <c r="R328" s="142"/>
      <c r="S328" s="114"/>
      <c r="T328" s="61"/>
      <c r="U328" s="61"/>
      <c r="V328" s="61"/>
      <c r="W328" s="61"/>
      <c r="X328" s="61"/>
      <c r="Y328" s="61"/>
      <c r="Z328" s="61"/>
      <c r="AA328" s="114"/>
      <c r="AB328" s="61"/>
      <c r="AC328" s="61"/>
      <c r="AD328" s="61"/>
      <c r="AE328" s="61"/>
      <c r="AF328" s="61"/>
      <c r="AG328" s="61"/>
      <c r="AH328" s="61"/>
      <c r="AI328" s="61"/>
      <c r="AJ328" s="114"/>
      <c r="AK328" s="61"/>
      <c r="AL328" s="116"/>
      <c r="AM328" s="61"/>
      <c r="AN328" s="117"/>
      <c r="AO328" s="118"/>
    </row>
    <row r="329" spans="1:41" x14ac:dyDescent="0.2">
      <c r="A329" s="165"/>
      <c r="B329" s="45"/>
      <c r="C329" s="45"/>
      <c r="D329" s="45"/>
      <c r="E329" s="137"/>
      <c r="F329" s="47"/>
      <c r="G329" s="61"/>
      <c r="H329" s="85"/>
      <c r="I329" s="61"/>
      <c r="J329" s="121"/>
      <c r="K329" s="85"/>
      <c r="L329" s="122"/>
      <c r="M329" s="61"/>
      <c r="N329" s="85"/>
      <c r="O329" s="61"/>
      <c r="P329" s="154"/>
      <c r="Q329" s="142"/>
      <c r="R329" s="142"/>
      <c r="S329" s="114"/>
      <c r="T329" s="61"/>
      <c r="U329" s="61"/>
      <c r="V329" s="61"/>
      <c r="W329" s="61"/>
      <c r="X329" s="61"/>
      <c r="Y329" s="61"/>
      <c r="Z329" s="61"/>
      <c r="AA329" s="114"/>
      <c r="AB329" s="61"/>
      <c r="AC329" s="61"/>
      <c r="AD329" s="61"/>
      <c r="AE329" s="61"/>
      <c r="AF329" s="61"/>
      <c r="AG329" s="61"/>
      <c r="AH329" s="61"/>
      <c r="AI329" s="61"/>
      <c r="AJ329" s="114"/>
      <c r="AK329" s="61"/>
      <c r="AL329" s="116"/>
      <c r="AM329" s="61"/>
      <c r="AN329" s="117"/>
      <c r="AO329" s="118"/>
    </row>
    <row r="330" spans="1:41" x14ac:dyDescent="0.2">
      <c r="A330" s="160"/>
      <c r="B330" s="45"/>
      <c r="C330" s="45"/>
      <c r="D330" s="45"/>
      <c r="E330" s="137"/>
      <c r="F330" s="47"/>
      <c r="G330" s="61"/>
      <c r="H330" s="85"/>
      <c r="I330" s="61"/>
      <c r="J330" s="121"/>
      <c r="K330" s="85"/>
      <c r="L330" s="122"/>
      <c r="M330" s="61"/>
      <c r="N330" s="85"/>
      <c r="O330" s="61"/>
      <c r="P330" s="154"/>
      <c r="Q330" s="142"/>
      <c r="R330" s="142"/>
      <c r="S330" s="114"/>
      <c r="T330" s="61"/>
      <c r="U330" s="61"/>
      <c r="V330" s="61"/>
      <c r="W330" s="61"/>
      <c r="X330" s="61"/>
      <c r="Y330" s="61"/>
      <c r="Z330" s="61"/>
      <c r="AA330" s="114"/>
      <c r="AB330" s="61"/>
      <c r="AC330" s="61"/>
      <c r="AD330" s="61"/>
      <c r="AE330" s="61"/>
      <c r="AF330" s="61"/>
      <c r="AG330" s="61"/>
      <c r="AH330" s="61"/>
      <c r="AI330" s="61"/>
      <c r="AJ330" s="114"/>
      <c r="AK330" s="61"/>
      <c r="AL330" s="116"/>
      <c r="AM330" s="61"/>
      <c r="AN330" s="117"/>
      <c r="AO330" s="118"/>
    </row>
    <row r="331" spans="1:41" x14ac:dyDescent="0.2">
      <c r="A331" s="160"/>
      <c r="B331" s="45"/>
      <c r="C331" s="45"/>
      <c r="D331" s="45"/>
      <c r="E331" s="137"/>
      <c r="F331" s="47"/>
      <c r="G331" s="61"/>
      <c r="H331" s="85"/>
      <c r="I331" s="61"/>
      <c r="J331" s="121"/>
      <c r="K331" s="85"/>
      <c r="L331" s="122"/>
      <c r="M331" s="61"/>
      <c r="N331" s="85"/>
      <c r="O331" s="61"/>
      <c r="P331" s="154"/>
      <c r="Q331" s="142"/>
      <c r="R331" s="142"/>
      <c r="S331" s="114"/>
      <c r="T331" s="61"/>
      <c r="U331" s="61"/>
      <c r="V331" s="61"/>
      <c r="W331" s="61"/>
      <c r="X331" s="61"/>
      <c r="Y331" s="61"/>
      <c r="Z331" s="61"/>
      <c r="AA331" s="114"/>
      <c r="AB331" s="61"/>
      <c r="AC331" s="61"/>
      <c r="AD331" s="61"/>
      <c r="AE331" s="61"/>
      <c r="AF331" s="61"/>
      <c r="AG331" s="61"/>
      <c r="AH331" s="61"/>
      <c r="AI331" s="61"/>
      <c r="AJ331" s="114"/>
      <c r="AK331" s="61"/>
      <c r="AL331" s="116"/>
      <c r="AM331" s="61"/>
      <c r="AN331" s="117"/>
      <c r="AO331" s="118"/>
    </row>
    <row r="332" spans="1:41" x14ac:dyDescent="0.2">
      <c r="A332" s="160"/>
      <c r="B332" s="45"/>
      <c r="C332" s="45"/>
      <c r="D332" s="45"/>
      <c r="E332" s="137"/>
      <c r="F332" s="47"/>
      <c r="G332" s="61"/>
      <c r="H332" s="85"/>
      <c r="I332" s="61"/>
      <c r="J332" s="121"/>
      <c r="K332" s="85"/>
      <c r="L332" s="122"/>
      <c r="M332" s="61"/>
      <c r="N332" s="85"/>
      <c r="O332" s="61"/>
      <c r="P332" s="154"/>
      <c r="Q332" s="142"/>
      <c r="R332" s="142"/>
      <c r="S332" s="114"/>
      <c r="T332" s="61"/>
      <c r="U332" s="61"/>
      <c r="V332" s="61"/>
      <c r="W332" s="61"/>
      <c r="X332" s="61"/>
      <c r="Y332" s="61"/>
      <c r="Z332" s="61"/>
      <c r="AA332" s="114"/>
      <c r="AB332" s="61"/>
      <c r="AC332" s="61"/>
      <c r="AD332" s="61"/>
      <c r="AE332" s="61"/>
      <c r="AF332" s="61"/>
      <c r="AG332" s="61"/>
      <c r="AH332" s="61"/>
      <c r="AI332" s="61"/>
      <c r="AJ332" s="114"/>
      <c r="AK332" s="61"/>
      <c r="AL332" s="116"/>
      <c r="AM332" s="61"/>
      <c r="AN332" s="117"/>
      <c r="AO332" s="118"/>
    </row>
    <row r="333" spans="1:41" x14ac:dyDescent="0.2">
      <c r="A333" s="160"/>
      <c r="B333" s="45"/>
      <c r="C333" s="45"/>
      <c r="D333" s="45"/>
      <c r="E333" s="137"/>
      <c r="F333" s="47"/>
      <c r="G333" s="61"/>
      <c r="H333" s="85"/>
      <c r="I333" s="61"/>
      <c r="J333" s="121"/>
      <c r="K333" s="85"/>
      <c r="L333" s="122"/>
      <c r="M333" s="61"/>
      <c r="N333" s="85"/>
      <c r="O333" s="61"/>
      <c r="P333" s="154"/>
      <c r="Q333" s="142"/>
      <c r="R333" s="142"/>
      <c r="S333" s="114"/>
      <c r="T333" s="61"/>
      <c r="U333" s="61"/>
      <c r="V333" s="61"/>
      <c r="W333" s="61"/>
      <c r="X333" s="61"/>
      <c r="Y333" s="61"/>
      <c r="Z333" s="61"/>
      <c r="AA333" s="114"/>
      <c r="AB333" s="61"/>
      <c r="AC333" s="61"/>
      <c r="AD333" s="61"/>
      <c r="AE333" s="61"/>
      <c r="AF333" s="61"/>
      <c r="AG333" s="61"/>
      <c r="AH333" s="61"/>
      <c r="AI333" s="61"/>
      <c r="AJ333" s="114"/>
      <c r="AK333" s="61"/>
      <c r="AL333" s="116"/>
      <c r="AM333" s="61"/>
      <c r="AN333" s="117"/>
      <c r="AO333" s="118"/>
    </row>
    <row r="334" spans="1:41" x14ac:dyDescent="0.2">
      <c r="A334" s="160"/>
      <c r="B334" s="45"/>
      <c r="C334" s="45"/>
      <c r="D334" s="45"/>
      <c r="E334" s="137"/>
      <c r="F334" s="47"/>
      <c r="G334" s="61"/>
      <c r="H334" s="85"/>
      <c r="I334" s="61"/>
      <c r="J334" s="121"/>
      <c r="K334" s="85"/>
      <c r="L334" s="122"/>
      <c r="M334" s="61"/>
      <c r="N334" s="85"/>
      <c r="O334" s="61"/>
      <c r="P334" s="154"/>
      <c r="Q334" s="142"/>
      <c r="R334" s="142"/>
      <c r="S334" s="114"/>
      <c r="T334" s="61"/>
      <c r="U334" s="61"/>
      <c r="V334" s="61"/>
      <c r="W334" s="61"/>
      <c r="X334" s="61"/>
      <c r="Y334" s="61"/>
      <c r="Z334" s="61"/>
      <c r="AA334" s="114"/>
      <c r="AB334" s="61"/>
      <c r="AC334" s="61"/>
      <c r="AD334" s="61"/>
      <c r="AE334" s="61"/>
      <c r="AF334" s="61"/>
      <c r="AG334" s="61"/>
      <c r="AH334" s="61"/>
      <c r="AI334" s="61"/>
      <c r="AJ334" s="114"/>
      <c r="AK334" s="61"/>
      <c r="AL334" s="116"/>
      <c r="AM334" s="61"/>
      <c r="AN334" s="117"/>
      <c r="AO334" s="118"/>
    </row>
    <row r="335" spans="1:41" x14ac:dyDescent="0.2">
      <c r="A335" s="160"/>
      <c r="B335" s="45"/>
      <c r="C335" s="45"/>
      <c r="D335" s="45"/>
      <c r="E335" s="137"/>
      <c r="F335" s="47"/>
      <c r="G335" s="61"/>
      <c r="H335" s="85"/>
      <c r="I335" s="61"/>
      <c r="J335" s="121"/>
      <c r="K335" s="85"/>
      <c r="L335" s="122"/>
      <c r="M335" s="61"/>
      <c r="N335" s="85"/>
      <c r="O335" s="61"/>
      <c r="P335" s="154"/>
      <c r="Q335" s="142"/>
      <c r="R335" s="142"/>
      <c r="S335" s="114"/>
      <c r="T335" s="61"/>
      <c r="U335" s="61"/>
      <c r="V335" s="61"/>
      <c r="W335" s="61"/>
      <c r="X335" s="61"/>
      <c r="Y335" s="61"/>
      <c r="Z335" s="61"/>
      <c r="AA335" s="114"/>
      <c r="AB335" s="61"/>
      <c r="AC335" s="61"/>
      <c r="AD335" s="61"/>
      <c r="AE335" s="61"/>
      <c r="AF335" s="61"/>
      <c r="AG335" s="61"/>
      <c r="AH335" s="61"/>
      <c r="AI335" s="61"/>
      <c r="AJ335" s="114"/>
      <c r="AK335" s="61"/>
      <c r="AL335" s="116"/>
      <c r="AM335" s="61"/>
      <c r="AN335" s="117"/>
      <c r="AO335" s="118"/>
    </row>
    <row r="336" spans="1:41" x14ac:dyDescent="0.2">
      <c r="A336" s="160"/>
      <c r="B336" s="45"/>
      <c r="C336" s="45"/>
      <c r="D336" s="45"/>
      <c r="E336" s="137"/>
      <c r="F336" s="47"/>
      <c r="G336" s="61"/>
      <c r="H336" s="85"/>
      <c r="I336" s="61"/>
      <c r="J336" s="121"/>
      <c r="K336" s="85"/>
      <c r="L336" s="122"/>
      <c r="M336" s="61"/>
      <c r="N336" s="85"/>
      <c r="O336" s="61"/>
      <c r="P336" s="154"/>
      <c r="Q336" s="142"/>
      <c r="R336" s="142"/>
      <c r="S336" s="114"/>
      <c r="T336" s="61"/>
      <c r="U336" s="61"/>
      <c r="V336" s="61"/>
      <c r="W336" s="61"/>
      <c r="X336" s="61"/>
      <c r="Y336" s="61"/>
      <c r="Z336" s="61"/>
      <c r="AA336" s="114"/>
      <c r="AB336" s="61"/>
      <c r="AC336" s="61"/>
      <c r="AD336" s="61"/>
      <c r="AE336" s="61"/>
      <c r="AF336" s="61"/>
      <c r="AG336" s="61"/>
      <c r="AH336" s="61"/>
      <c r="AI336" s="61"/>
      <c r="AJ336" s="114"/>
      <c r="AK336" s="61"/>
      <c r="AL336" s="116"/>
      <c r="AM336" s="61"/>
      <c r="AN336" s="117"/>
      <c r="AO336" s="118"/>
    </row>
    <row r="337" spans="1:41" x14ac:dyDescent="0.2">
      <c r="A337" s="160"/>
      <c r="B337" s="45"/>
      <c r="C337" s="45"/>
      <c r="D337" s="45"/>
      <c r="E337" s="137"/>
      <c r="F337" s="47"/>
      <c r="G337" s="61"/>
      <c r="H337" s="85"/>
      <c r="I337" s="61"/>
      <c r="J337" s="121"/>
      <c r="K337" s="85"/>
      <c r="L337" s="122"/>
      <c r="M337" s="61"/>
      <c r="N337" s="85"/>
      <c r="O337" s="61"/>
      <c r="P337" s="154"/>
      <c r="Q337" s="142"/>
      <c r="R337" s="142"/>
      <c r="S337" s="114"/>
      <c r="T337" s="61"/>
      <c r="U337" s="61"/>
      <c r="V337" s="61"/>
      <c r="W337" s="61"/>
      <c r="X337" s="61"/>
      <c r="Y337" s="61"/>
      <c r="Z337" s="61"/>
      <c r="AA337" s="114"/>
      <c r="AB337" s="61"/>
      <c r="AC337" s="61"/>
      <c r="AD337" s="61"/>
      <c r="AE337" s="61"/>
      <c r="AF337" s="61"/>
      <c r="AG337" s="61"/>
      <c r="AH337" s="61"/>
      <c r="AI337" s="61"/>
      <c r="AJ337" s="114"/>
      <c r="AK337" s="61"/>
      <c r="AL337" s="116"/>
      <c r="AM337" s="61"/>
      <c r="AN337" s="117"/>
      <c r="AO337" s="118"/>
    </row>
    <row r="338" spans="1:41" x14ac:dyDescent="0.2">
      <c r="A338" s="160"/>
      <c r="B338" s="45"/>
      <c r="C338" s="45"/>
      <c r="D338" s="45"/>
      <c r="E338" s="137"/>
      <c r="F338" s="47"/>
      <c r="G338" s="61"/>
      <c r="H338" s="85"/>
      <c r="I338" s="61"/>
      <c r="J338" s="121"/>
      <c r="K338" s="85"/>
      <c r="L338" s="122"/>
      <c r="M338" s="61"/>
      <c r="N338" s="85"/>
      <c r="O338" s="61"/>
      <c r="P338" s="154"/>
      <c r="Q338" s="142"/>
      <c r="R338" s="142"/>
      <c r="S338" s="114"/>
      <c r="T338" s="61"/>
      <c r="U338" s="61"/>
      <c r="V338" s="61"/>
      <c r="W338" s="61"/>
      <c r="X338" s="61"/>
      <c r="Y338" s="61"/>
      <c r="Z338" s="61"/>
      <c r="AA338" s="114"/>
      <c r="AB338" s="61"/>
      <c r="AC338" s="61"/>
      <c r="AD338" s="61"/>
      <c r="AE338" s="61"/>
      <c r="AF338" s="61"/>
      <c r="AG338" s="61"/>
      <c r="AH338" s="61"/>
      <c r="AI338" s="61"/>
      <c r="AJ338" s="114"/>
      <c r="AK338" s="61"/>
      <c r="AL338" s="116"/>
      <c r="AM338" s="61"/>
      <c r="AN338" s="117"/>
      <c r="AO338" s="118"/>
    </row>
    <row r="339" spans="1:41" x14ac:dyDescent="0.2">
      <c r="A339" s="160"/>
      <c r="B339" s="45"/>
      <c r="C339" s="45"/>
      <c r="D339" s="45"/>
      <c r="E339" s="137"/>
      <c r="F339" s="47"/>
      <c r="G339" s="61"/>
      <c r="H339" s="85"/>
      <c r="I339" s="61"/>
      <c r="J339" s="121"/>
      <c r="K339" s="85"/>
      <c r="L339" s="122"/>
      <c r="M339" s="61"/>
      <c r="N339" s="85"/>
      <c r="O339" s="61"/>
      <c r="P339" s="154"/>
      <c r="Q339" s="142"/>
      <c r="R339" s="142"/>
      <c r="S339" s="114"/>
      <c r="T339" s="61"/>
      <c r="U339" s="61"/>
      <c r="V339" s="61"/>
      <c r="W339" s="61"/>
      <c r="X339" s="61"/>
      <c r="Y339" s="61"/>
      <c r="Z339" s="61"/>
      <c r="AA339" s="114"/>
      <c r="AB339" s="61"/>
      <c r="AC339" s="61"/>
      <c r="AD339" s="61"/>
      <c r="AE339" s="61"/>
      <c r="AF339" s="61"/>
      <c r="AG339" s="61"/>
      <c r="AH339" s="61"/>
      <c r="AI339" s="61"/>
      <c r="AJ339" s="114"/>
      <c r="AK339" s="61"/>
      <c r="AL339" s="116"/>
      <c r="AM339" s="61"/>
      <c r="AN339" s="117"/>
      <c r="AO339" s="118"/>
    </row>
    <row r="340" spans="1:41" x14ac:dyDescent="0.2">
      <c r="A340" s="160"/>
      <c r="B340" s="45"/>
      <c r="C340" s="45"/>
      <c r="D340" s="45"/>
      <c r="E340" s="137"/>
      <c r="F340" s="47"/>
      <c r="G340" s="61"/>
      <c r="H340" s="85"/>
      <c r="I340" s="61"/>
      <c r="J340" s="121"/>
      <c r="K340" s="85"/>
      <c r="L340" s="122"/>
      <c r="M340" s="61"/>
      <c r="N340" s="85"/>
      <c r="O340" s="61"/>
      <c r="P340" s="154"/>
      <c r="Q340" s="142"/>
      <c r="R340" s="142"/>
      <c r="S340" s="114"/>
      <c r="T340" s="61"/>
      <c r="U340" s="61"/>
      <c r="V340" s="61"/>
      <c r="W340" s="61"/>
      <c r="X340" s="61"/>
      <c r="Y340" s="61"/>
      <c r="Z340" s="61"/>
      <c r="AA340" s="114"/>
      <c r="AB340" s="61"/>
      <c r="AC340" s="61"/>
      <c r="AD340" s="61"/>
      <c r="AE340" s="61"/>
      <c r="AF340" s="61"/>
      <c r="AG340" s="61"/>
      <c r="AH340" s="61"/>
      <c r="AI340" s="61"/>
      <c r="AJ340" s="114"/>
      <c r="AK340" s="61"/>
      <c r="AL340" s="116"/>
      <c r="AM340" s="61"/>
      <c r="AN340" s="117"/>
      <c r="AO340" s="118"/>
    </row>
    <row r="341" spans="1:41" x14ac:dyDescent="0.2">
      <c r="A341" s="160"/>
      <c r="B341" s="45"/>
      <c r="C341" s="45"/>
      <c r="D341" s="45"/>
      <c r="E341" s="137"/>
      <c r="F341" s="47"/>
      <c r="G341" s="61"/>
      <c r="H341" s="85"/>
      <c r="I341" s="61"/>
      <c r="J341" s="121"/>
      <c r="K341" s="85"/>
      <c r="L341" s="122"/>
      <c r="M341" s="61"/>
      <c r="N341" s="85"/>
      <c r="O341" s="61"/>
      <c r="P341" s="154"/>
      <c r="Q341" s="142"/>
      <c r="R341" s="142"/>
      <c r="S341" s="114"/>
      <c r="T341" s="61"/>
      <c r="U341" s="61"/>
      <c r="V341" s="61"/>
      <c r="W341" s="61"/>
      <c r="X341" s="61"/>
      <c r="Y341" s="61"/>
      <c r="Z341" s="61"/>
      <c r="AA341" s="114"/>
      <c r="AB341" s="61"/>
      <c r="AC341" s="61"/>
      <c r="AD341" s="61"/>
      <c r="AE341" s="61"/>
      <c r="AF341" s="61"/>
      <c r="AG341" s="61"/>
      <c r="AH341" s="61"/>
      <c r="AI341" s="61"/>
      <c r="AJ341" s="114"/>
      <c r="AK341" s="61"/>
      <c r="AL341" s="116"/>
      <c r="AM341" s="61"/>
      <c r="AN341" s="117"/>
      <c r="AO341" s="118"/>
    </row>
    <row r="342" spans="1:41" x14ac:dyDescent="0.2">
      <c r="A342" s="160"/>
      <c r="B342" s="45"/>
      <c r="C342" s="45"/>
      <c r="D342" s="45"/>
      <c r="E342" s="137"/>
      <c r="F342" s="47"/>
      <c r="G342" s="61"/>
      <c r="H342" s="85"/>
      <c r="I342" s="61"/>
      <c r="J342" s="121"/>
      <c r="K342" s="85"/>
      <c r="L342" s="122"/>
      <c r="M342" s="61"/>
      <c r="N342" s="85"/>
      <c r="O342" s="61"/>
      <c r="P342" s="154"/>
      <c r="Q342" s="142"/>
      <c r="R342" s="142"/>
      <c r="S342" s="114"/>
      <c r="T342" s="61"/>
      <c r="U342" s="61"/>
      <c r="V342" s="61"/>
      <c r="W342" s="61"/>
      <c r="X342" s="61"/>
      <c r="Y342" s="61"/>
      <c r="Z342" s="61"/>
      <c r="AA342" s="114"/>
      <c r="AB342" s="61"/>
      <c r="AC342" s="61"/>
      <c r="AD342" s="61"/>
      <c r="AE342" s="61"/>
      <c r="AF342" s="61"/>
      <c r="AG342" s="61"/>
      <c r="AH342" s="61"/>
      <c r="AI342" s="61"/>
      <c r="AJ342" s="114"/>
      <c r="AK342" s="61"/>
      <c r="AL342" s="116"/>
      <c r="AM342" s="61"/>
      <c r="AN342" s="117"/>
      <c r="AO342" s="118"/>
    </row>
    <row r="343" spans="1:41" x14ac:dyDescent="0.2">
      <c r="A343" s="160"/>
      <c r="B343" s="45"/>
      <c r="C343" s="45"/>
      <c r="D343" s="45"/>
      <c r="E343" s="137"/>
      <c r="F343" s="47"/>
      <c r="G343" s="61"/>
      <c r="H343" s="85"/>
      <c r="I343" s="61"/>
      <c r="J343" s="121"/>
      <c r="K343" s="85"/>
      <c r="L343" s="122"/>
      <c r="M343" s="61"/>
      <c r="N343" s="85"/>
      <c r="O343" s="61"/>
      <c r="P343" s="154"/>
      <c r="Q343" s="142"/>
      <c r="R343" s="142"/>
      <c r="S343" s="114"/>
      <c r="T343" s="61"/>
      <c r="U343" s="61"/>
      <c r="V343" s="61"/>
      <c r="W343" s="61"/>
      <c r="X343" s="61"/>
      <c r="Y343" s="61"/>
      <c r="Z343" s="61"/>
      <c r="AA343" s="114"/>
      <c r="AB343" s="61"/>
      <c r="AC343" s="61"/>
      <c r="AD343" s="61"/>
      <c r="AE343" s="61"/>
      <c r="AF343" s="61"/>
      <c r="AG343" s="61"/>
      <c r="AH343" s="61"/>
      <c r="AI343" s="61"/>
      <c r="AJ343" s="114"/>
      <c r="AK343" s="61"/>
      <c r="AL343" s="116"/>
      <c r="AM343" s="61"/>
      <c r="AN343" s="117"/>
      <c r="AO343" s="118"/>
    </row>
    <row r="344" spans="1:41" x14ac:dyDescent="0.2">
      <c r="A344" s="160"/>
      <c r="B344" s="45"/>
      <c r="C344" s="45"/>
      <c r="D344" s="45"/>
      <c r="E344" s="137"/>
      <c r="F344" s="47"/>
      <c r="G344" s="61"/>
      <c r="H344" s="85"/>
      <c r="I344" s="61"/>
      <c r="J344" s="121"/>
      <c r="K344" s="85"/>
      <c r="L344" s="122"/>
      <c r="M344" s="61"/>
      <c r="N344" s="85"/>
      <c r="O344" s="61"/>
      <c r="P344" s="154"/>
      <c r="Q344" s="142"/>
      <c r="R344" s="142"/>
      <c r="S344" s="114"/>
      <c r="T344" s="61"/>
      <c r="U344" s="61"/>
      <c r="V344" s="61"/>
      <c r="W344" s="61"/>
      <c r="X344" s="61"/>
      <c r="Y344" s="61"/>
      <c r="Z344" s="61"/>
      <c r="AA344" s="114"/>
      <c r="AB344" s="61"/>
      <c r="AC344" s="61"/>
      <c r="AD344" s="61"/>
      <c r="AE344" s="61"/>
      <c r="AF344" s="61"/>
      <c r="AG344" s="61"/>
      <c r="AH344" s="61"/>
      <c r="AI344" s="61"/>
      <c r="AJ344" s="114"/>
      <c r="AK344" s="61"/>
      <c r="AL344" s="116"/>
      <c r="AM344" s="61"/>
      <c r="AN344" s="117"/>
      <c r="AO344" s="118"/>
    </row>
    <row r="345" spans="1:41" x14ac:dyDescent="0.2">
      <c r="A345" s="160"/>
      <c r="B345" s="45"/>
      <c r="C345" s="45"/>
      <c r="D345" s="45"/>
      <c r="E345" s="137"/>
      <c r="F345" s="47"/>
      <c r="G345" s="61"/>
      <c r="H345" s="85"/>
      <c r="I345" s="61"/>
      <c r="J345" s="121"/>
      <c r="K345" s="85"/>
      <c r="L345" s="122"/>
      <c r="M345" s="61"/>
      <c r="N345" s="85"/>
      <c r="O345" s="61"/>
      <c r="P345" s="154"/>
      <c r="Q345" s="142"/>
      <c r="R345" s="142"/>
      <c r="S345" s="114"/>
      <c r="T345" s="61"/>
      <c r="U345" s="61"/>
      <c r="V345" s="61"/>
      <c r="W345" s="61"/>
      <c r="X345" s="61"/>
      <c r="Y345" s="61"/>
      <c r="Z345" s="61"/>
      <c r="AA345" s="114"/>
      <c r="AB345" s="61"/>
      <c r="AC345" s="61"/>
      <c r="AD345" s="61"/>
      <c r="AE345" s="61"/>
      <c r="AF345" s="61"/>
      <c r="AG345" s="61"/>
      <c r="AH345" s="61"/>
      <c r="AI345" s="61"/>
      <c r="AJ345" s="114"/>
      <c r="AK345" s="61"/>
      <c r="AL345" s="116"/>
      <c r="AM345" s="61"/>
      <c r="AN345" s="117"/>
      <c r="AO345" s="118"/>
    </row>
    <row r="346" spans="1:41" x14ac:dyDescent="0.2">
      <c r="A346" s="160"/>
      <c r="B346" s="45"/>
      <c r="C346" s="45"/>
      <c r="D346" s="45"/>
      <c r="E346" s="137"/>
      <c r="F346" s="47"/>
      <c r="G346" s="61"/>
      <c r="H346" s="85"/>
      <c r="I346" s="61"/>
      <c r="J346" s="121"/>
      <c r="K346" s="85"/>
      <c r="L346" s="122"/>
      <c r="M346" s="61"/>
      <c r="N346" s="85"/>
      <c r="O346" s="61"/>
      <c r="P346" s="154"/>
      <c r="Q346" s="142"/>
      <c r="R346" s="142"/>
      <c r="S346" s="114"/>
      <c r="T346" s="61"/>
      <c r="U346" s="61"/>
      <c r="V346" s="61"/>
      <c r="W346" s="61"/>
      <c r="X346" s="61"/>
      <c r="Y346" s="61"/>
      <c r="Z346" s="61"/>
      <c r="AA346" s="114"/>
      <c r="AB346" s="61"/>
      <c r="AC346" s="61"/>
      <c r="AD346" s="61"/>
      <c r="AE346" s="61"/>
      <c r="AF346" s="61"/>
      <c r="AG346" s="61"/>
      <c r="AH346" s="61"/>
      <c r="AI346" s="61"/>
      <c r="AJ346" s="114"/>
      <c r="AK346" s="61"/>
      <c r="AL346" s="116"/>
      <c r="AM346" s="61"/>
      <c r="AN346" s="117"/>
      <c r="AO346" s="118"/>
    </row>
    <row r="347" spans="1:41" x14ac:dyDescent="0.2">
      <c r="A347" s="160"/>
      <c r="B347" s="45"/>
      <c r="C347" s="45"/>
      <c r="D347" s="45"/>
      <c r="E347" s="137"/>
      <c r="F347" s="47"/>
      <c r="G347" s="61"/>
      <c r="H347" s="85"/>
      <c r="I347" s="61"/>
      <c r="J347" s="121"/>
      <c r="K347" s="85"/>
      <c r="L347" s="122"/>
      <c r="M347" s="61"/>
      <c r="N347" s="85"/>
      <c r="O347" s="61"/>
      <c r="P347" s="154"/>
      <c r="Q347" s="142"/>
      <c r="R347" s="142"/>
      <c r="S347" s="114"/>
      <c r="T347" s="61"/>
      <c r="U347" s="61"/>
      <c r="V347" s="61"/>
      <c r="W347" s="61"/>
      <c r="X347" s="61"/>
      <c r="Y347" s="61"/>
      <c r="Z347" s="61"/>
      <c r="AA347" s="114"/>
      <c r="AB347" s="61"/>
      <c r="AC347" s="61"/>
      <c r="AD347" s="61"/>
      <c r="AE347" s="61"/>
      <c r="AF347" s="61"/>
      <c r="AG347" s="61"/>
      <c r="AH347" s="61"/>
      <c r="AI347" s="61"/>
      <c r="AJ347" s="114"/>
      <c r="AK347" s="61"/>
      <c r="AL347" s="116"/>
      <c r="AM347" s="61"/>
      <c r="AN347" s="117"/>
      <c r="AO347" s="118"/>
    </row>
    <row r="348" spans="1:41" x14ac:dyDescent="0.2">
      <c r="A348" s="160"/>
      <c r="B348" s="45"/>
      <c r="C348" s="45"/>
      <c r="D348" s="45"/>
      <c r="E348" s="137"/>
      <c r="F348" s="47"/>
      <c r="G348" s="61"/>
      <c r="H348" s="85"/>
      <c r="I348" s="61"/>
      <c r="J348" s="121"/>
      <c r="K348" s="85"/>
      <c r="L348" s="122"/>
      <c r="M348" s="61"/>
      <c r="N348" s="85"/>
      <c r="O348" s="61"/>
      <c r="P348" s="154"/>
      <c r="Q348" s="142"/>
      <c r="R348" s="142"/>
      <c r="S348" s="114"/>
      <c r="T348" s="61"/>
      <c r="U348" s="61"/>
      <c r="V348" s="61"/>
      <c r="W348" s="61"/>
      <c r="X348" s="61"/>
      <c r="Y348" s="61"/>
      <c r="Z348" s="61"/>
      <c r="AA348" s="114"/>
      <c r="AB348" s="61"/>
      <c r="AC348" s="61"/>
      <c r="AD348" s="61"/>
      <c r="AE348" s="61"/>
      <c r="AF348" s="61"/>
      <c r="AG348" s="61"/>
      <c r="AH348" s="61"/>
      <c r="AI348" s="61"/>
      <c r="AJ348" s="114"/>
      <c r="AK348" s="61"/>
      <c r="AL348" s="116"/>
      <c r="AM348" s="61"/>
      <c r="AN348" s="117"/>
      <c r="AO348" s="118"/>
    </row>
    <row r="349" spans="1:41" x14ac:dyDescent="0.2">
      <c r="A349" s="160"/>
      <c r="B349" s="45"/>
      <c r="C349" s="45"/>
      <c r="D349" s="45"/>
      <c r="E349" s="137"/>
      <c r="F349" s="47"/>
      <c r="G349" s="61"/>
      <c r="H349" s="85"/>
      <c r="I349" s="61"/>
      <c r="J349" s="121"/>
      <c r="K349" s="85"/>
      <c r="L349" s="122"/>
      <c r="M349" s="61"/>
      <c r="N349" s="85"/>
      <c r="O349" s="61"/>
      <c r="P349" s="154"/>
      <c r="Q349" s="142"/>
      <c r="R349" s="142"/>
      <c r="S349" s="114"/>
      <c r="T349" s="61"/>
      <c r="U349" s="61"/>
      <c r="V349" s="61"/>
      <c r="W349" s="61"/>
      <c r="X349" s="61"/>
      <c r="Y349" s="61"/>
      <c r="Z349" s="61"/>
      <c r="AA349" s="114"/>
      <c r="AB349" s="61"/>
      <c r="AC349" s="61"/>
      <c r="AD349" s="61"/>
      <c r="AE349" s="61"/>
      <c r="AF349" s="61"/>
      <c r="AG349" s="61"/>
      <c r="AH349" s="61"/>
      <c r="AI349" s="61"/>
      <c r="AJ349" s="114"/>
      <c r="AK349" s="61"/>
      <c r="AL349" s="116"/>
      <c r="AM349" s="61"/>
      <c r="AN349" s="117"/>
      <c r="AO349" s="118"/>
    </row>
    <row r="350" spans="1:41" x14ac:dyDescent="0.2">
      <c r="A350" s="160"/>
      <c r="B350" s="45"/>
      <c r="C350" s="45"/>
      <c r="D350" s="45"/>
      <c r="E350" s="137"/>
      <c r="F350" s="47"/>
      <c r="G350" s="61"/>
      <c r="H350" s="85"/>
      <c r="I350" s="61"/>
      <c r="J350" s="121"/>
      <c r="K350" s="85"/>
      <c r="L350" s="122"/>
      <c r="M350" s="61"/>
      <c r="N350" s="85"/>
      <c r="O350" s="61"/>
      <c r="P350" s="154"/>
      <c r="Q350" s="142"/>
      <c r="R350" s="142"/>
      <c r="S350" s="114"/>
      <c r="T350" s="61"/>
      <c r="U350" s="61"/>
      <c r="V350" s="61"/>
      <c r="W350" s="61"/>
      <c r="X350" s="61"/>
      <c r="Y350" s="61"/>
      <c r="Z350" s="61"/>
      <c r="AA350" s="114"/>
      <c r="AB350" s="61"/>
      <c r="AC350" s="61"/>
      <c r="AD350" s="61"/>
      <c r="AE350" s="61"/>
      <c r="AF350" s="61"/>
      <c r="AG350" s="61"/>
      <c r="AH350" s="61"/>
      <c r="AI350" s="61"/>
      <c r="AJ350" s="114"/>
      <c r="AK350" s="61"/>
      <c r="AL350" s="116"/>
      <c r="AM350" s="61"/>
      <c r="AN350" s="117"/>
      <c r="AO350" s="118"/>
    </row>
    <row r="351" spans="1:41" x14ac:dyDescent="0.2">
      <c r="A351" s="160"/>
      <c r="B351" s="45"/>
      <c r="C351" s="45"/>
      <c r="D351" s="45"/>
      <c r="E351" s="137"/>
      <c r="F351" s="47"/>
      <c r="G351" s="61"/>
      <c r="H351" s="85"/>
      <c r="I351" s="61"/>
      <c r="J351" s="121"/>
      <c r="K351" s="85"/>
      <c r="L351" s="122"/>
      <c r="M351" s="61"/>
      <c r="N351" s="85"/>
      <c r="O351" s="61"/>
      <c r="P351" s="154"/>
      <c r="Q351" s="142"/>
      <c r="R351" s="142"/>
      <c r="S351" s="114"/>
      <c r="T351" s="61"/>
      <c r="U351" s="61"/>
      <c r="V351" s="61"/>
      <c r="W351" s="61"/>
      <c r="X351" s="61"/>
      <c r="Y351" s="61"/>
      <c r="Z351" s="61"/>
      <c r="AA351" s="114"/>
      <c r="AB351" s="61"/>
      <c r="AC351" s="61"/>
      <c r="AD351" s="61"/>
      <c r="AE351" s="61"/>
      <c r="AF351" s="61"/>
      <c r="AG351" s="61"/>
      <c r="AH351" s="61"/>
      <c r="AI351" s="61"/>
      <c r="AJ351" s="114"/>
      <c r="AK351" s="61"/>
      <c r="AL351" s="116"/>
      <c r="AM351" s="61"/>
      <c r="AN351" s="117"/>
      <c r="AO351" s="118"/>
    </row>
    <row r="352" spans="1:41" x14ac:dyDescent="0.2">
      <c r="A352" s="160"/>
      <c r="B352" s="45"/>
      <c r="C352" s="45"/>
      <c r="D352" s="45"/>
      <c r="E352" s="137"/>
      <c r="F352" s="47"/>
      <c r="G352" s="61"/>
      <c r="H352" s="85"/>
      <c r="I352" s="61"/>
      <c r="J352" s="121"/>
      <c r="K352" s="85"/>
      <c r="L352" s="122"/>
      <c r="M352" s="61"/>
      <c r="N352" s="85"/>
      <c r="O352" s="61"/>
      <c r="P352" s="154"/>
      <c r="Q352" s="142"/>
      <c r="R352" s="142"/>
      <c r="S352" s="114"/>
      <c r="T352" s="61"/>
      <c r="U352" s="61"/>
      <c r="V352" s="61"/>
      <c r="W352" s="61"/>
      <c r="X352" s="61"/>
      <c r="Y352" s="61"/>
      <c r="Z352" s="61"/>
      <c r="AA352" s="114"/>
      <c r="AB352" s="61"/>
      <c r="AC352" s="61"/>
      <c r="AD352" s="61"/>
      <c r="AE352" s="61"/>
      <c r="AF352" s="61"/>
      <c r="AG352" s="61"/>
      <c r="AH352" s="61"/>
      <c r="AI352" s="61"/>
      <c r="AJ352" s="114"/>
      <c r="AK352" s="61"/>
      <c r="AL352" s="116"/>
      <c r="AM352" s="61"/>
      <c r="AN352" s="117"/>
      <c r="AO352" s="118"/>
    </row>
    <row r="353" spans="1:41" x14ac:dyDescent="0.2">
      <c r="A353" s="160"/>
      <c r="B353" s="45"/>
      <c r="C353" s="45"/>
      <c r="D353" s="45"/>
      <c r="E353" s="137"/>
      <c r="F353" s="47"/>
      <c r="G353" s="61"/>
      <c r="H353" s="85"/>
      <c r="I353" s="61"/>
      <c r="J353" s="121"/>
      <c r="K353" s="85"/>
      <c r="L353" s="122"/>
      <c r="M353" s="61"/>
      <c r="N353" s="85"/>
      <c r="O353" s="61"/>
      <c r="P353" s="154"/>
      <c r="Q353" s="142"/>
      <c r="R353" s="142"/>
      <c r="S353" s="114"/>
      <c r="T353" s="61"/>
      <c r="U353" s="61"/>
      <c r="V353" s="61"/>
      <c r="W353" s="61"/>
      <c r="X353" s="61"/>
      <c r="Y353" s="61"/>
      <c r="Z353" s="61"/>
      <c r="AA353" s="114"/>
      <c r="AB353" s="61"/>
      <c r="AC353" s="61"/>
      <c r="AD353" s="61"/>
      <c r="AE353" s="61"/>
      <c r="AF353" s="61"/>
      <c r="AG353" s="61"/>
      <c r="AH353" s="61"/>
      <c r="AI353" s="61"/>
      <c r="AJ353" s="114"/>
      <c r="AK353" s="61"/>
      <c r="AL353" s="116"/>
      <c r="AM353" s="61"/>
      <c r="AN353" s="117"/>
      <c r="AO353" s="118"/>
    </row>
    <row r="354" spans="1:41" x14ac:dyDescent="0.2">
      <c r="A354" s="160"/>
      <c r="B354" s="45"/>
      <c r="C354" s="45"/>
      <c r="D354" s="45"/>
      <c r="E354" s="137"/>
      <c r="F354" s="47"/>
      <c r="G354" s="61"/>
      <c r="H354" s="85"/>
      <c r="I354" s="61"/>
      <c r="J354" s="121"/>
      <c r="K354" s="85"/>
      <c r="L354" s="122"/>
      <c r="M354" s="61"/>
      <c r="N354" s="85"/>
      <c r="O354" s="61"/>
      <c r="P354" s="154"/>
      <c r="Q354" s="142"/>
      <c r="R354" s="142"/>
      <c r="S354" s="114"/>
      <c r="T354" s="61"/>
      <c r="U354" s="61"/>
      <c r="V354" s="61"/>
      <c r="W354" s="61"/>
      <c r="X354" s="61"/>
      <c r="Y354" s="61"/>
      <c r="Z354" s="61"/>
      <c r="AA354" s="114"/>
      <c r="AB354" s="61"/>
      <c r="AC354" s="61"/>
      <c r="AD354" s="61"/>
      <c r="AE354" s="61"/>
      <c r="AF354" s="61"/>
      <c r="AG354" s="61"/>
      <c r="AH354" s="61"/>
      <c r="AI354" s="61"/>
      <c r="AJ354" s="114"/>
      <c r="AK354" s="61"/>
      <c r="AL354" s="116"/>
      <c r="AM354" s="61"/>
      <c r="AN354" s="117"/>
      <c r="AO354" s="118"/>
    </row>
    <row r="355" spans="1:41" x14ac:dyDescent="0.2">
      <c r="A355" s="160"/>
      <c r="B355" s="45"/>
      <c r="C355" s="45"/>
      <c r="D355" s="45"/>
      <c r="E355" s="137"/>
      <c r="F355" s="47"/>
      <c r="G355" s="61"/>
      <c r="H355" s="85"/>
      <c r="I355" s="61"/>
      <c r="J355" s="121"/>
      <c r="K355" s="85"/>
      <c r="L355" s="122"/>
      <c r="M355" s="61"/>
      <c r="N355" s="85"/>
      <c r="O355" s="61"/>
      <c r="P355" s="154"/>
      <c r="Q355" s="142"/>
      <c r="R355" s="142"/>
      <c r="S355" s="114"/>
      <c r="T355" s="61"/>
      <c r="U355" s="61"/>
      <c r="V355" s="61"/>
      <c r="W355" s="61"/>
      <c r="X355" s="61"/>
      <c r="Y355" s="61"/>
      <c r="Z355" s="61"/>
      <c r="AA355" s="114"/>
      <c r="AB355" s="61"/>
      <c r="AC355" s="61"/>
      <c r="AD355" s="61"/>
      <c r="AE355" s="61"/>
      <c r="AF355" s="61"/>
      <c r="AG355" s="61"/>
      <c r="AH355" s="61"/>
      <c r="AI355" s="61"/>
      <c r="AJ355" s="114"/>
      <c r="AK355" s="61"/>
      <c r="AL355" s="116"/>
      <c r="AM355" s="61"/>
      <c r="AN355" s="117"/>
      <c r="AO355" s="118"/>
    </row>
    <row r="356" spans="1:41" x14ac:dyDescent="0.2">
      <c r="A356" s="160"/>
      <c r="B356" s="45"/>
      <c r="C356" s="45"/>
      <c r="D356" s="45"/>
      <c r="E356" s="137"/>
      <c r="F356" s="47"/>
      <c r="G356" s="61"/>
      <c r="H356" s="85"/>
      <c r="I356" s="61"/>
      <c r="J356" s="121"/>
      <c r="K356" s="85"/>
      <c r="L356" s="122"/>
      <c r="M356" s="61"/>
      <c r="N356" s="85"/>
      <c r="O356" s="61"/>
      <c r="P356" s="154"/>
      <c r="Q356" s="142"/>
      <c r="R356" s="142"/>
      <c r="S356" s="114"/>
      <c r="T356" s="61"/>
      <c r="U356" s="61"/>
      <c r="V356" s="61"/>
      <c r="W356" s="61"/>
      <c r="X356" s="61"/>
      <c r="Y356" s="61"/>
      <c r="Z356" s="61"/>
      <c r="AA356" s="114"/>
      <c r="AB356" s="61"/>
      <c r="AC356" s="61"/>
      <c r="AD356" s="61"/>
      <c r="AE356" s="61"/>
      <c r="AF356" s="61"/>
      <c r="AG356" s="61"/>
      <c r="AH356" s="61"/>
      <c r="AI356" s="61"/>
      <c r="AJ356" s="114"/>
      <c r="AK356" s="61"/>
      <c r="AL356" s="116"/>
      <c r="AM356" s="61"/>
      <c r="AN356" s="117"/>
      <c r="AO356" s="118"/>
    </row>
    <row r="357" spans="1:41" x14ac:dyDescent="0.2">
      <c r="A357" s="160"/>
      <c r="B357" s="45"/>
      <c r="C357" s="45"/>
      <c r="D357" s="45"/>
      <c r="E357" s="137"/>
      <c r="F357" s="47"/>
      <c r="G357" s="61"/>
      <c r="H357" s="85"/>
      <c r="I357" s="61"/>
      <c r="J357" s="121"/>
      <c r="K357" s="85"/>
      <c r="L357" s="122"/>
      <c r="M357" s="61"/>
      <c r="N357" s="85"/>
      <c r="O357" s="61"/>
      <c r="P357" s="154"/>
      <c r="Q357" s="142"/>
      <c r="R357" s="142"/>
      <c r="S357" s="114"/>
      <c r="T357" s="61"/>
      <c r="U357" s="61"/>
      <c r="V357" s="61"/>
      <c r="W357" s="61"/>
      <c r="X357" s="61"/>
      <c r="Y357" s="61"/>
      <c r="Z357" s="61"/>
      <c r="AA357" s="114"/>
      <c r="AB357" s="61"/>
      <c r="AC357" s="61"/>
      <c r="AD357" s="61"/>
      <c r="AE357" s="61"/>
      <c r="AF357" s="61"/>
      <c r="AG357" s="61"/>
      <c r="AH357" s="61"/>
      <c r="AI357" s="61"/>
      <c r="AJ357" s="114"/>
      <c r="AK357" s="61"/>
      <c r="AL357" s="116"/>
      <c r="AM357" s="61"/>
      <c r="AN357" s="117"/>
      <c r="AO357" s="118"/>
    </row>
    <row r="358" spans="1:41" x14ac:dyDescent="0.2">
      <c r="A358" s="160"/>
      <c r="B358" s="45"/>
      <c r="C358" s="45"/>
      <c r="D358" s="45"/>
      <c r="E358" s="137"/>
      <c r="F358" s="47"/>
      <c r="G358" s="61"/>
      <c r="H358" s="85"/>
      <c r="I358" s="61"/>
      <c r="J358" s="121"/>
      <c r="K358" s="85"/>
      <c r="L358" s="122"/>
      <c r="M358" s="61"/>
      <c r="N358" s="85"/>
      <c r="O358" s="61"/>
      <c r="P358" s="154"/>
      <c r="Q358" s="142"/>
      <c r="R358" s="142"/>
      <c r="S358" s="114"/>
      <c r="T358" s="61"/>
      <c r="U358" s="61"/>
      <c r="V358" s="61"/>
      <c r="W358" s="61"/>
      <c r="X358" s="61"/>
      <c r="Y358" s="61"/>
      <c r="Z358" s="61"/>
      <c r="AA358" s="114"/>
      <c r="AB358" s="61"/>
      <c r="AC358" s="61"/>
      <c r="AD358" s="61"/>
      <c r="AE358" s="61"/>
      <c r="AF358" s="61"/>
      <c r="AG358" s="61"/>
      <c r="AH358" s="61"/>
      <c r="AI358" s="61"/>
      <c r="AJ358" s="114"/>
      <c r="AK358" s="61"/>
      <c r="AL358" s="116"/>
      <c r="AM358" s="61"/>
      <c r="AN358" s="117"/>
      <c r="AO358" s="118"/>
    </row>
    <row r="359" spans="1:41" x14ac:dyDescent="0.2">
      <c r="A359" s="160"/>
      <c r="B359" s="45"/>
      <c r="C359" s="45"/>
      <c r="D359" s="45"/>
      <c r="E359" s="137"/>
      <c r="F359" s="47"/>
      <c r="G359" s="61"/>
      <c r="H359" s="85"/>
      <c r="I359" s="61"/>
      <c r="J359" s="121"/>
      <c r="K359" s="85"/>
      <c r="L359" s="122"/>
      <c r="M359" s="61"/>
      <c r="N359" s="85"/>
      <c r="O359" s="61"/>
      <c r="P359" s="154"/>
      <c r="Q359" s="142"/>
      <c r="R359" s="142"/>
      <c r="S359" s="114"/>
      <c r="T359" s="61"/>
      <c r="U359" s="61"/>
      <c r="V359" s="61"/>
      <c r="W359" s="61"/>
      <c r="X359" s="61"/>
      <c r="Y359" s="61"/>
      <c r="Z359" s="61"/>
      <c r="AA359" s="114"/>
      <c r="AB359" s="61"/>
      <c r="AC359" s="61"/>
      <c r="AD359" s="61"/>
      <c r="AE359" s="61"/>
      <c r="AF359" s="61"/>
      <c r="AG359" s="61"/>
      <c r="AH359" s="61"/>
      <c r="AI359" s="61"/>
      <c r="AJ359" s="114"/>
      <c r="AK359" s="61"/>
      <c r="AL359" s="116"/>
      <c r="AM359" s="61"/>
      <c r="AN359" s="117"/>
      <c r="AO359" s="118"/>
    </row>
    <row r="360" spans="1:41" x14ac:dyDescent="0.2">
      <c r="A360" s="160"/>
      <c r="B360" s="45"/>
      <c r="C360" s="45"/>
      <c r="D360" s="45"/>
      <c r="E360" s="137"/>
      <c r="F360" s="47"/>
      <c r="G360" s="61"/>
      <c r="H360" s="85"/>
      <c r="I360" s="61"/>
      <c r="J360" s="121"/>
      <c r="K360" s="85"/>
      <c r="L360" s="122"/>
      <c r="M360" s="61"/>
      <c r="N360" s="85"/>
      <c r="O360" s="61"/>
      <c r="P360" s="154"/>
      <c r="Q360" s="142"/>
      <c r="R360" s="142"/>
      <c r="S360" s="114"/>
      <c r="T360" s="61"/>
      <c r="U360" s="61"/>
      <c r="V360" s="61"/>
      <c r="W360" s="61"/>
      <c r="X360" s="61"/>
      <c r="Y360" s="61"/>
      <c r="Z360" s="61"/>
      <c r="AA360" s="114"/>
      <c r="AB360" s="61"/>
      <c r="AC360" s="61"/>
      <c r="AD360" s="61"/>
      <c r="AE360" s="61"/>
      <c r="AF360" s="61"/>
      <c r="AG360" s="61"/>
      <c r="AH360" s="61"/>
      <c r="AI360" s="61"/>
      <c r="AJ360" s="114"/>
      <c r="AK360" s="61"/>
      <c r="AL360" s="116"/>
      <c r="AM360" s="61"/>
      <c r="AN360" s="117"/>
      <c r="AO360" s="118"/>
    </row>
    <row r="361" spans="1:41" x14ac:dyDescent="0.2">
      <c r="A361" s="160"/>
      <c r="B361" s="45"/>
      <c r="C361" s="45"/>
      <c r="D361" s="45"/>
      <c r="E361" s="137"/>
      <c r="F361" s="47"/>
      <c r="G361" s="61"/>
      <c r="H361" s="85"/>
      <c r="I361" s="61"/>
      <c r="J361" s="121"/>
      <c r="K361" s="85"/>
      <c r="L361" s="122"/>
      <c r="M361" s="61"/>
      <c r="N361" s="85"/>
      <c r="O361" s="61"/>
      <c r="P361" s="154"/>
      <c r="Q361" s="142"/>
      <c r="R361" s="142"/>
      <c r="S361" s="114"/>
      <c r="T361" s="61"/>
      <c r="U361" s="61"/>
      <c r="V361" s="61"/>
      <c r="W361" s="61"/>
      <c r="X361" s="61"/>
      <c r="Y361" s="61"/>
      <c r="Z361" s="61"/>
      <c r="AA361" s="114"/>
      <c r="AB361" s="61"/>
      <c r="AC361" s="61"/>
      <c r="AD361" s="61"/>
      <c r="AE361" s="61"/>
      <c r="AF361" s="61"/>
      <c r="AG361" s="61"/>
      <c r="AH361" s="61"/>
      <c r="AI361" s="61"/>
      <c r="AJ361" s="114"/>
      <c r="AK361" s="61"/>
      <c r="AL361" s="116"/>
      <c r="AM361" s="61"/>
      <c r="AN361" s="117"/>
      <c r="AO361" s="118"/>
    </row>
    <row r="362" spans="1:41" x14ac:dyDescent="0.2">
      <c r="A362" s="160"/>
      <c r="B362" s="45"/>
      <c r="C362" s="45"/>
      <c r="D362" s="45"/>
      <c r="E362" s="137"/>
      <c r="F362" s="47"/>
      <c r="G362" s="61"/>
      <c r="H362" s="85"/>
      <c r="I362" s="61"/>
      <c r="J362" s="121"/>
      <c r="K362" s="85"/>
      <c r="L362" s="122"/>
      <c r="M362" s="61"/>
      <c r="N362" s="85"/>
      <c r="O362" s="61"/>
      <c r="P362" s="154"/>
      <c r="Q362" s="142"/>
      <c r="R362" s="142"/>
      <c r="S362" s="114"/>
      <c r="T362" s="61"/>
      <c r="U362" s="61"/>
      <c r="V362" s="61"/>
      <c r="W362" s="61"/>
      <c r="X362" s="61"/>
      <c r="Y362" s="61"/>
      <c r="Z362" s="61"/>
      <c r="AA362" s="114"/>
      <c r="AB362" s="61"/>
      <c r="AC362" s="61"/>
      <c r="AD362" s="61"/>
      <c r="AE362" s="61"/>
      <c r="AF362" s="61"/>
      <c r="AG362" s="61"/>
      <c r="AH362" s="61"/>
      <c r="AI362" s="61"/>
      <c r="AJ362" s="114"/>
      <c r="AK362" s="61"/>
      <c r="AL362" s="116"/>
      <c r="AM362" s="61"/>
      <c r="AN362" s="117"/>
      <c r="AO362" s="118"/>
    </row>
    <row r="363" spans="1:41" x14ac:dyDescent="0.2">
      <c r="A363" s="160"/>
      <c r="B363" s="45"/>
      <c r="C363" s="45"/>
      <c r="D363" s="45"/>
      <c r="E363" s="137"/>
      <c r="F363" s="47"/>
      <c r="G363" s="61"/>
      <c r="H363" s="85"/>
      <c r="I363" s="61"/>
      <c r="J363" s="121"/>
      <c r="K363" s="85"/>
      <c r="L363" s="122"/>
      <c r="M363" s="61"/>
      <c r="N363" s="85"/>
      <c r="O363" s="61"/>
      <c r="P363" s="154"/>
      <c r="Q363" s="142"/>
      <c r="R363" s="142"/>
      <c r="S363" s="114"/>
      <c r="T363" s="61"/>
      <c r="U363" s="61"/>
      <c r="V363" s="61"/>
      <c r="W363" s="61"/>
      <c r="X363" s="61"/>
      <c r="Y363" s="61"/>
      <c r="Z363" s="61"/>
      <c r="AA363" s="114"/>
      <c r="AB363" s="61"/>
      <c r="AC363" s="61"/>
      <c r="AD363" s="61"/>
      <c r="AE363" s="61"/>
      <c r="AF363" s="61"/>
      <c r="AG363" s="61"/>
      <c r="AH363" s="61"/>
      <c r="AI363" s="61"/>
      <c r="AJ363" s="114"/>
      <c r="AK363" s="61"/>
      <c r="AL363" s="116"/>
      <c r="AM363" s="61"/>
      <c r="AN363" s="117"/>
      <c r="AO363" s="118"/>
    </row>
    <row r="364" spans="1:41" x14ac:dyDescent="0.2">
      <c r="A364" s="160"/>
      <c r="B364" s="45"/>
      <c r="C364" s="45"/>
      <c r="D364" s="45"/>
      <c r="E364" s="137"/>
      <c r="F364" s="47"/>
      <c r="G364" s="61"/>
      <c r="H364" s="85"/>
      <c r="I364" s="61"/>
      <c r="J364" s="121"/>
      <c r="K364" s="85"/>
      <c r="L364" s="122"/>
      <c r="M364" s="61"/>
      <c r="N364" s="85"/>
      <c r="O364" s="61"/>
      <c r="P364" s="154"/>
      <c r="Q364" s="142"/>
      <c r="R364" s="142"/>
      <c r="S364" s="114"/>
      <c r="T364" s="61"/>
      <c r="U364" s="61"/>
      <c r="V364" s="61"/>
      <c r="W364" s="61"/>
      <c r="X364" s="61"/>
      <c r="Y364" s="61"/>
      <c r="Z364" s="61"/>
      <c r="AA364" s="114"/>
      <c r="AB364" s="61"/>
      <c r="AC364" s="61"/>
      <c r="AD364" s="61"/>
      <c r="AE364" s="61"/>
      <c r="AF364" s="61"/>
      <c r="AG364" s="61"/>
      <c r="AH364" s="61"/>
      <c r="AI364" s="61"/>
      <c r="AJ364" s="114"/>
      <c r="AK364" s="61"/>
      <c r="AL364" s="116"/>
      <c r="AM364" s="61"/>
      <c r="AN364" s="117"/>
      <c r="AO364" s="118"/>
    </row>
    <row r="365" spans="1:41" x14ac:dyDescent="0.2">
      <c r="A365" s="160"/>
      <c r="B365" s="45"/>
      <c r="C365" s="45"/>
      <c r="D365" s="45"/>
      <c r="E365" s="137"/>
      <c r="F365" s="47"/>
      <c r="G365" s="61"/>
      <c r="H365" s="85"/>
      <c r="I365" s="61"/>
      <c r="J365" s="121"/>
      <c r="K365" s="85"/>
      <c r="L365" s="122"/>
      <c r="M365" s="61"/>
      <c r="N365" s="85"/>
      <c r="O365" s="61"/>
      <c r="P365" s="154"/>
      <c r="Q365" s="142"/>
      <c r="R365" s="142"/>
      <c r="S365" s="114"/>
      <c r="T365" s="61"/>
      <c r="U365" s="61"/>
      <c r="V365" s="61"/>
      <c r="W365" s="61"/>
      <c r="X365" s="61"/>
      <c r="Y365" s="61"/>
      <c r="Z365" s="61"/>
      <c r="AA365" s="114"/>
      <c r="AB365" s="61"/>
      <c r="AC365" s="61"/>
      <c r="AD365" s="61"/>
      <c r="AE365" s="61"/>
      <c r="AF365" s="61"/>
      <c r="AG365" s="61"/>
      <c r="AH365" s="61"/>
      <c r="AI365" s="61"/>
      <c r="AJ365" s="114"/>
      <c r="AK365" s="61"/>
      <c r="AL365" s="116"/>
      <c r="AM365" s="61"/>
      <c r="AN365" s="117"/>
      <c r="AO365" s="118"/>
    </row>
    <row r="366" spans="1:41" x14ac:dyDescent="0.2">
      <c r="A366" s="160"/>
      <c r="B366" s="45"/>
      <c r="C366" s="45"/>
      <c r="D366" s="45"/>
      <c r="E366" s="137"/>
      <c r="F366" s="47"/>
      <c r="G366" s="61"/>
      <c r="H366" s="85"/>
      <c r="I366" s="61"/>
      <c r="J366" s="121"/>
      <c r="K366" s="85"/>
      <c r="L366" s="122"/>
      <c r="M366" s="61"/>
      <c r="N366" s="85"/>
      <c r="O366" s="61"/>
      <c r="P366" s="154"/>
      <c r="Q366" s="142"/>
      <c r="R366" s="142"/>
      <c r="S366" s="114"/>
      <c r="T366" s="61"/>
      <c r="U366" s="61"/>
      <c r="V366" s="61"/>
      <c r="W366" s="61"/>
      <c r="X366" s="61"/>
      <c r="Y366" s="61"/>
      <c r="Z366" s="61"/>
      <c r="AA366" s="114"/>
      <c r="AB366" s="61"/>
      <c r="AC366" s="61"/>
      <c r="AD366" s="61"/>
      <c r="AE366" s="61"/>
      <c r="AF366" s="61"/>
      <c r="AG366" s="61"/>
      <c r="AH366" s="61"/>
      <c r="AI366" s="61"/>
      <c r="AJ366" s="114"/>
      <c r="AK366" s="61"/>
      <c r="AL366" s="116"/>
      <c r="AM366" s="61"/>
      <c r="AN366" s="117"/>
      <c r="AO366" s="118"/>
    </row>
    <row r="367" spans="1:41" x14ac:dyDescent="0.2">
      <c r="A367" s="160"/>
      <c r="B367" s="45"/>
      <c r="C367" s="45"/>
      <c r="D367" s="45"/>
      <c r="E367" s="137"/>
      <c r="F367" s="47"/>
      <c r="G367" s="61"/>
      <c r="H367" s="85"/>
      <c r="I367" s="61"/>
      <c r="J367" s="121"/>
      <c r="K367" s="85"/>
      <c r="L367" s="122"/>
      <c r="M367" s="61"/>
      <c r="N367" s="85"/>
      <c r="O367" s="61"/>
      <c r="P367" s="154"/>
      <c r="Q367" s="142"/>
      <c r="R367" s="142"/>
      <c r="S367" s="114"/>
      <c r="T367" s="61"/>
      <c r="U367" s="61"/>
      <c r="V367" s="61"/>
      <c r="W367" s="61"/>
      <c r="X367" s="61"/>
      <c r="Y367" s="61"/>
      <c r="Z367" s="61"/>
      <c r="AA367" s="114"/>
      <c r="AB367" s="61"/>
      <c r="AC367" s="61"/>
      <c r="AD367" s="61"/>
      <c r="AE367" s="61"/>
      <c r="AF367" s="61"/>
      <c r="AG367" s="61"/>
      <c r="AH367" s="61"/>
      <c r="AI367" s="61"/>
      <c r="AJ367" s="114"/>
      <c r="AK367" s="61"/>
      <c r="AL367" s="116"/>
      <c r="AM367" s="61"/>
      <c r="AN367" s="117"/>
      <c r="AO367" s="118"/>
    </row>
    <row r="368" spans="1:41" x14ac:dyDescent="0.2">
      <c r="A368" s="160"/>
      <c r="B368" s="45"/>
      <c r="C368" s="45"/>
      <c r="D368" s="45"/>
      <c r="E368" s="137"/>
      <c r="F368" s="47"/>
      <c r="G368" s="61"/>
      <c r="H368" s="85"/>
      <c r="I368" s="61"/>
      <c r="J368" s="121"/>
      <c r="K368" s="85"/>
      <c r="L368" s="122"/>
      <c r="M368" s="61"/>
      <c r="N368" s="85"/>
      <c r="O368" s="61"/>
      <c r="P368" s="154"/>
      <c r="Q368" s="142"/>
      <c r="R368" s="142"/>
      <c r="S368" s="114"/>
      <c r="T368" s="61"/>
      <c r="U368" s="61"/>
      <c r="V368" s="61"/>
      <c r="W368" s="61"/>
      <c r="X368" s="61"/>
      <c r="Y368" s="61"/>
      <c r="Z368" s="61"/>
      <c r="AA368" s="114"/>
      <c r="AB368" s="61"/>
      <c r="AC368" s="61"/>
      <c r="AD368" s="61"/>
      <c r="AE368" s="61"/>
      <c r="AF368" s="61"/>
      <c r="AG368" s="61"/>
      <c r="AH368" s="61"/>
      <c r="AI368" s="61"/>
      <c r="AJ368" s="114"/>
      <c r="AK368" s="61"/>
      <c r="AL368" s="116"/>
      <c r="AM368" s="61"/>
      <c r="AN368" s="117"/>
      <c r="AO368" s="118"/>
    </row>
    <row r="369" spans="1:41" x14ac:dyDescent="0.2">
      <c r="A369" s="160"/>
      <c r="B369" s="45"/>
      <c r="C369" s="45"/>
      <c r="D369" s="45"/>
      <c r="E369" s="137"/>
      <c r="F369" s="47"/>
      <c r="G369" s="61"/>
      <c r="H369" s="85"/>
      <c r="I369" s="61"/>
      <c r="J369" s="121"/>
      <c r="K369" s="85"/>
      <c r="L369" s="122"/>
      <c r="M369" s="61"/>
      <c r="N369" s="85"/>
      <c r="O369" s="61"/>
      <c r="P369" s="154"/>
      <c r="Q369" s="142"/>
      <c r="R369" s="142"/>
      <c r="S369" s="114"/>
      <c r="T369" s="61"/>
      <c r="U369" s="61"/>
      <c r="V369" s="61"/>
      <c r="W369" s="61"/>
      <c r="X369" s="61"/>
      <c r="Y369" s="61"/>
      <c r="Z369" s="61"/>
      <c r="AA369" s="114"/>
      <c r="AB369" s="61"/>
      <c r="AC369" s="61"/>
      <c r="AD369" s="61"/>
      <c r="AE369" s="61"/>
      <c r="AF369" s="61"/>
      <c r="AG369" s="61"/>
      <c r="AH369" s="61"/>
      <c r="AI369" s="61"/>
      <c r="AJ369" s="114"/>
      <c r="AK369" s="61"/>
      <c r="AL369" s="116"/>
      <c r="AM369" s="61"/>
      <c r="AN369" s="117"/>
      <c r="AO369" s="118"/>
    </row>
    <row r="370" spans="1:41" x14ac:dyDescent="0.2">
      <c r="A370" s="160"/>
      <c r="B370" s="45"/>
      <c r="C370" s="45"/>
      <c r="D370" s="45"/>
      <c r="E370" s="137"/>
      <c r="F370" s="47"/>
      <c r="G370" s="61"/>
      <c r="H370" s="85"/>
      <c r="I370" s="61"/>
      <c r="J370" s="121"/>
      <c r="K370" s="85"/>
      <c r="L370" s="122"/>
      <c r="M370" s="61"/>
      <c r="N370" s="85"/>
      <c r="O370" s="61"/>
      <c r="P370" s="154"/>
      <c r="Q370" s="142"/>
      <c r="R370" s="142"/>
      <c r="S370" s="114"/>
      <c r="T370" s="61"/>
      <c r="U370" s="61"/>
      <c r="V370" s="61"/>
      <c r="W370" s="61"/>
      <c r="X370" s="61"/>
      <c r="Y370" s="61"/>
      <c r="Z370" s="61"/>
      <c r="AA370" s="114"/>
      <c r="AB370" s="61"/>
      <c r="AC370" s="61"/>
      <c r="AD370" s="61"/>
      <c r="AE370" s="61"/>
      <c r="AF370" s="61"/>
      <c r="AG370" s="61"/>
      <c r="AH370" s="61"/>
      <c r="AI370" s="61"/>
      <c r="AJ370" s="114"/>
      <c r="AK370" s="61"/>
      <c r="AL370" s="116"/>
      <c r="AM370" s="61"/>
      <c r="AN370" s="117"/>
      <c r="AO370" s="118"/>
    </row>
    <row r="371" spans="1:41" x14ac:dyDescent="0.2">
      <c r="A371" s="160"/>
      <c r="B371" s="45"/>
      <c r="C371" s="45"/>
      <c r="D371" s="45"/>
      <c r="E371" s="137"/>
      <c r="F371" s="47"/>
      <c r="G371" s="61"/>
      <c r="H371" s="85"/>
      <c r="I371" s="61"/>
      <c r="J371" s="121"/>
      <c r="K371" s="85"/>
      <c r="L371" s="122"/>
      <c r="M371" s="61"/>
      <c r="N371" s="85"/>
      <c r="O371" s="61"/>
      <c r="P371" s="154"/>
      <c r="Q371" s="142"/>
      <c r="R371" s="142"/>
      <c r="S371" s="114"/>
      <c r="T371" s="61"/>
      <c r="U371" s="61"/>
      <c r="V371" s="61"/>
      <c r="W371" s="61"/>
      <c r="X371" s="61"/>
      <c r="Y371" s="61"/>
      <c r="Z371" s="61"/>
      <c r="AA371" s="114"/>
      <c r="AB371" s="61"/>
      <c r="AC371" s="61"/>
      <c r="AD371" s="61"/>
      <c r="AE371" s="61"/>
      <c r="AF371" s="61"/>
      <c r="AG371" s="61"/>
      <c r="AH371" s="61"/>
      <c r="AI371" s="61"/>
      <c r="AJ371" s="114"/>
      <c r="AK371" s="61"/>
      <c r="AL371" s="116"/>
      <c r="AM371" s="61"/>
      <c r="AN371" s="117"/>
      <c r="AO371" s="118"/>
    </row>
    <row r="372" spans="1:41" x14ac:dyDescent="0.2">
      <c r="A372" s="160"/>
      <c r="B372" s="45"/>
      <c r="C372" s="45"/>
      <c r="D372" s="45"/>
      <c r="E372" s="137"/>
      <c r="F372" s="47"/>
      <c r="G372" s="61"/>
      <c r="H372" s="85"/>
      <c r="I372" s="61"/>
      <c r="J372" s="121"/>
      <c r="K372" s="85"/>
      <c r="L372" s="122"/>
      <c r="M372" s="61"/>
      <c r="N372" s="85"/>
      <c r="O372" s="61"/>
      <c r="P372" s="154"/>
      <c r="Q372" s="142"/>
      <c r="R372" s="142"/>
      <c r="S372" s="114"/>
      <c r="T372" s="61"/>
      <c r="U372" s="61"/>
      <c r="V372" s="61"/>
      <c r="W372" s="61"/>
      <c r="X372" s="61"/>
      <c r="Y372" s="61"/>
      <c r="Z372" s="61"/>
      <c r="AA372" s="114"/>
      <c r="AB372" s="61"/>
      <c r="AC372" s="61"/>
      <c r="AD372" s="61"/>
      <c r="AE372" s="61"/>
      <c r="AF372" s="61"/>
      <c r="AG372" s="61"/>
      <c r="AH372" s="61"/>
      <c r="AI372" s="61"/>
      <c r="AJ372" s="114"/>
      <c r="AK372" s="61"/>
      <c r="AL372" s="116"/>
      <c r="AM372" s="61"/>
      <c r="AN372" s="117"/>
      <c r="AO372" s="118"/>
    </row>
    <row r="373" spans="1:41" x14ac:dyDescent="0.2">
      <c r="A373" s="160"/>
      <c r="B373" s="45"/>
      <c r="C373" s="45"/>
      <c r="D373" s="45"/>
      <c r="E373" s="137"/>
      <c r="F373" s="47"/>
      <c r="G373" s="61"/>
      <c r="H373" s="85"/>
      <c r="I373" s="61"/>
      <c r="J373" s="121"/>
      <c r="K373" s="85"/>
      <c r="L373" s="122"/>
      <c r="M373" s="61"/>
      <c r="N373" s="85"/>
      <c r="O373" s="61"/>
      <c r="P373" s="154"/>
      <c r="Q373" s="142"/>
      <c r="R373" s="142"/>
      <c r="S373" s="114"/>
      <c r="T373" s="61"/>
      <c r="U373" s="61"/>
      <c r="V373" s="61"/>
      <c r="W373" s="61"/>
      <c r="X373" s="61"/>
      <c r="Y373" s="61"/>
      <c r="Z373" s="61"/>
      <c r="AA373" s="114"/>
      <c r="AB373" s="61"/>
      <c r="AC373" s="61"/>
      <c r="AD373" s="61"/>
      <c r="AE373" s="61"/>
      <c r="AF373" s="61"/>
      <c r="AG373" s="61"/>
      <c r="AH373" s="61"/>
      <c r="AI373" s="61"/>
      <c r="AJ373" s="114"/>
      <c r="AK373" s="61"/>
      <c r="AL373" s="116"/>
      <c r="AM373" s="61"/>
      <c r="AN373" s="117"/>
      <c r="AO373" s="118"/>
    </row>
    <row r="374" spans="1:41" x14ac:dyDescent="0.2">
      <c r="A374" s="160"/>
      <c r="B374" s="45"/>
      <c r="C374" s="45"/>
      <c r="D374" s="45"/>
      <c r="E374" s="137"/>
      <c r="F374" s="47"/>
      <c r="G374" s="61"/>
      <c r="H374" s="85"/>
      <c r="I374" s="61"/>
      <c r="J374" s="121"/>
      <c r="K374" s="85"/>
      <c r="L374" s="122"/>
      <c r="M374" s="61"/>
      <c r="N374" s="85"/>
      <c r="O374" s="61"/>
      <c r="P374" s="154"/>
      <c r="Q374" s="142"/>
      <c r="R374" s="142"/>
      <c r="S374" s="114"/>
      <c r="T374" s="61"/>
      <c r="U374" s="61"/>
      <c r="V374" s="61"/>
      <c r="W374" s="61"/>
      <c r="X374" s="61"/>
      <c r="Y374" s="61"/>
      <c r="Z374" s="61"/>
      <c r="AA374" s="114"/>
      <c r="AB374" s="61"/>
      <c r="AC374" s="61"/>
      <c r="AD374" s="61"/>
      <c r="AE374" s="61"/>
      <c r="AF374" s="61"/>
      <c r="AG374" s="61"/>
      <c r="AH374" s="61"/>
      <c r="AI374" s="61"/>
      <c r="AJ374" s="114"/>
      <c r="AK374" s="61"/>
      <c r="AL374" s="116"/>
      <c r="AM374" s="61"/>
      <c r="AN374" s="117"/>
      <c r="AO374" s="118"/>
    </row>
    <row r="375" spans="1:41" x14ac:dyDescent="0.2">
      <c r="A375" s="160"/>
      <c r="B375" s="45"/>
      <c r="C375" s="45"/>
      <c r="D375" s="45"/>
      <c r="E375" s="137"/>
      <c r="F375" s="47"/>
      <c r="G375" s="61"/>
      <c r="H375" s="85"/>
      <c r="I375" s="61"/>
      <c r="J375" s="121"/>
      <c r="K375" s="85"/>
      <c r="L375" s="122"/>
      <c r="M375" s="61"/>
      <c r="N375" s="85"/>
      <c r="O375" s="61"/>
      <c r="P375" s="154"/>
      <c r="Q375" s="142"/>
      <c r="R375" s="142"/>
      <c r="S375" s="114"/>
      <c r="T375" s="61"/>
      <c r="U375" s="61"/>
      <c r="V375" s="61"/>
      <c r="W375" s="61"/>
      <c r="X375" s="61"/>
      <c r="Y375" s="61"/>
      <c r="Z375" s="61"/>
      <c r="AA375" s="114"/>
      <c r="AB375" s="61"/>
      <c r="AC375" s="61"/>
      <c r="AD375" s="61"/>
      <c r="AE375" s="61"/>
      <c r="AF375" s="61"/>
      <c r="AG375" s="61"/>
      <c r="AH375" s="61"/>
      <c r="AI375" s="61"/>
      <c r="AJ375" s="114"/>
      <c r="AK375" s="61"/>
      <c r="AL375" s="116"/>
      <c r="AM375" s="61"/>
      <c r="AN375" s="117"/>
      <c r="AO375" s="118"/>
    </row>
    <row r="376" spans="1:41" x14ac:dyDescent="0.2">
      <c r="A376" s="160"/>
      <c r="B376" s="45"/>
      <c r="C376" s="45"/>
      <c r="D376" s="45"/>
      <c r="E376" s="137"/>
      <c r="F376" s="47"/>
      <c r="G376" s="61"/>
      <c r="H376" s="85"/>
      <c r="I376" s="61"/>
      <c r="J376" s="121"/>
      <c r="K376" s="85"/>
      <c r="L376" s="122"/>
      <c r="M376" s="61"/>
      <c r="N376" s="85"/>
      <c r="O376" s="61"/>
      <c r="P376" s="154"/>
      <c r="Q376" s="142"/>
      <c r="R376" s="142"/>
      <c r="S376" s="114"/>
      <c r="T376" s="61"/>
      <c r="U376" s="61"/>
      <c r="V376" s="61"/>
      <c r="W376" s="61"/>
      <c r="X376" s="61"/>
      <c r="Y376" s="61"/>
      <c r="Z376" s="61"/>
      <c r="AA376" s="114"/>
      <c r="AB376" s="61"/>
      <c r="AC376" s="61"/>
      <c r="AD376" s="61"/>
      <c r="AE376" s="61"/>
      <c r="AF376" s="61"/>
      <c r="AG376" s="61"/>
      <c r="AH376" s="61"/>
      <c r="AI376" s="61"/>
      <c r="AJ376" s="114"/>
      <c r="AK376" s="61"/>
      <c r="AL376" s="116"/>
      <c r="AM376" s="61"/>
      <c r="AN376" s="117"/>
      <c r="AO376" s="118"/>
    </row>
    <row r="377" spans="1:41" x14ac:dyDescent="0.2">
      <c r="A377" s="160"/>
      <c r="B377" s="45"/>
      <c r="C377" s="45"/>
      <c r="D377" s="45"/>
      <c r="E377" s="137"/>
      <c r="F377" s="47"/>
      <c r="G377" s="61"/>
      <c r="H377" s="85"/>
      <c r="I377" s="61"/>
      <c r="J377" s="121"/>
      <c r="K377" s="85"/>
      <c r="L377" s="122"/>
      <c r="M377" s="61"/>
      <c r="N377" s="85"/>
      <c r="O377" s="61"/>
      <c r="P377" s="154"/>
      <c r="Q377" s="142"/>
      <c r="R377" s="142"/>
      <c r="S377" s="114"/>
      <c r="T377" s="61"/>
      <c r="U377" s="61"/>
      <c r="V377" s="61"/>
      <c r="W377" s="61"/>
      <c r="X377" s="61"/>
      <c r="Y377" s="61"/>
      <c r="Z377" s="61"/>
      <c r="AA377" s="114"/>
      <c r="AB377" s="61"/>
      <c r="AC377" s="61"/>
      <c r="AD377" s="61"/>
      <c r="AE377" s="61"/>
      <c r="AF377" s="61"/>
      <c r="AG377" s="61"/>
      <c r="AH377" s="61"/>
      <c r="AI377" s="61"/>
      <c r="AJ377" s="114"/>
      <c r="AK377" s="61"/>
      <c r="AL377" s="116"/>
      <c r="AM377" s="61"/>
      <c r="AN377" s="117"/>
      <c r="AO377" s="118"/>
    </row>
    <row r="378" spans="1:41" x14ac:dyDescent="0.2">
      <c r="A378" s="160"/>
      <c r="B378" s="45"/>
      <c r="C378" s="45"/>
      <c r="D378" s="45"/>
      <c r="E378" s="137"/>
      <c r="F378" s="47"/>
      <c r="G378" s="61"/>
      <c r="H378" s="85"/>
      <c r="I378" s="61"/>
      <c r="J378" s="121"/>
      <c r="K378" s="85"/>
      <c r="L378" s="122"/>
      <c r="M378" s="61"/>
      <c r="N378" s="85"/>
      <c r="O378" s="61"/>
      <c r="P378" s="154"/>
      <c r="Q378" s="142"/>
      <c r="R378" s="142"/>
      <c r="S378" s="114"/>
      <c r="T378" s="61"/>
      <c r="U378" s="61"/>
      <c r="V378" s="61"/>
      <c r="W378" s="61"/>
      <c r="X378" s="61"/>
      <c r="Y378" s="61"/>
      <c r="Z378" s="61"/>
      <c r="AA378" s="114"/>
      <c r="AB378" s="61"/>
      <c r="AC378" s="61"/>
      <c r="AD378" s="61"/>
      <c r="AE378" s="61"/>
      <c r="AF378" s="61"/>
      <c r="AG378" s="61"/>
      <c r="AH378" s="61"/>
      <c r="AI378" s="61"/>
      <c r="AJ378" s="114"/>
      <c r="AK378" s="61"/>
      <c r="AL378" s="116"/>
      <c r="AM378" s="61"/>
      <c r="AN378" s="117"/>
      <c r="AO378" s="118"/>
    </row>
    <row r="379" spans="1:41" x14ac:dyDescent="0.2">
      <c r="A379" s="160"/>
      <c r="B379" s="45"/>
      <c r="C379" s="45"/>
      <c r="D379" s="45"/>
      <c r="E379" s="137"/>
      <c r="F379" s="47"/>
      <c r="G379" s="61"/>
      <c r="H379" s="85"/>
      <c r="I379" s="61"/>
      <c r="J379" s="121"/>
      <c r="K379" s="85"/>
      <c r="L379" s="122"/>
      <c r="M379" s="61"/>
      <c r="N379" s="85"/>
      <c r="O379" s="61"/>
      <c r="P379" s="154"/>
      <c r="Q379" s="142"/>
      <c r="R379" s="142"/>
      <c r="S379" s="114"/>
      <c r="T379" s="61"/>
      <c r="U379" s="61"/>
      <c r="V379" s="61"/>
      <c r="W379" s="61"/>
      <c r="X379" s="61"/>
      <c r="Y379" s="61"/>
      <c r="Z379" s="61"/>
      <c r="AA379" s="114"/>
      <c r="AB379" s="61"/>
      <c r="AC379" s="61"/>
      <c r="AD379" s="61"/>
      <c r="AE379" s="61"/>
      <c r="AF379" s="61"/>
      <c r="AG379" s="61"/>
      <c r="AH379" s="61"/>
      <c r="AI379" s="61"/>
      <c r="AJ379" s="114"/>
      <c r="AK379" s="61"/>
      <c r="AL379" s="116"/>
      <c r="AM379" s="61"/>
      <c r="AN379" s="117"/>
      <c r="AO379" s="118"/>
    </row>
    <row r="380" spans="1:41" x14ac:dyDescent="0.2">
      <c r="A380" s="160"/>
      <c r="B380" s="45"/>
      <c r="C380" s="45"/>
      <c r="D380" s="45"/>
      <c r="E380" s="137"/>
      <c r="F380" s="47"/>
      <c r="G380" s="61"/>
      <c r="H380" s="85"/>
      <c r="I380" s="61"/>
      <c r="J380" s="121"/>
      <c r="K380" s="85"/>
      <c r="L380" s="122"/>
      <c r="M380" s="61"/>
      <c r="N380" s="85"/>
      <c r="O380" s="61"/>
      <c r="P380" s="154"/>
      <c r="Q380" s="142"/>
      <c r="R380" s="142"/>
      <c r="S380" s="114"/>
      <c r="T380" s="61"/>
      <c r="U380" s="61"/>
      <c r="V380" s="61"/>
      <c r="W380" s="61"/>
      <c r="X380" s="61"/>
      <c r="Y380" s="61"/>
      <c r="Z380" s="61"/>
      <c r="AA380" s="114"/>
      <c r="AB380" s="61"/>
      <c r="AC380" s="61"/>
      <c r="AD380" s="61"/>
      <c r="AE380" s="61"/>
      <c r="AF380" s="61"/>
      <c r="AG380" s="61"/>
      <c r="AH380" s="61"/>
      <c r="AI380" s="61"/>
      <c r="AJ380" s="114"/>
      <c r="AK380" s="61"/>
      <c r="AL380" s="116"/>
      <c r="AM380" s="61"/>
      <c r="AN380" s="117"/>
      <c r="AO380" s="118"/>
    </row>
    <row r="381" spans="1:41" x14ac:dyDescent="0.2">
      <c r="A381" s="160"/>
      <c r="B381" s="45"/>
      <c r="C381" s="45"/>
      <c r="D381" s="45"/>
      <c r="E381" s="137"/>
      <c r="F381" s="47"/>
      <c r="G381" s="61"/>
      <c r="H381" s="85"/>
      <c r="I381" s="61"/>
      <c r="J381" s="121"/>
      <c r="K381" s="85"/>
      <c r="L381" s="122"/>
      <c r="M381" s="61"/>
      <c r="N381" s="85"/>
      <c r="O381" s="61"/>
      <c r="P381" s="154"/>
      <c r="Q381" s="142"/>
      <c r="R381" s="142"/>
      <c r="S381" s="114"/>
      <c r="T381" s="61"/>
      <c r="U381" s="61"/>
      <c r="V381" s="61"/>
      <c r="W381" s="61"/>
      <c r="X381" s="61"/>
      <c r="Y381" s="61"/>
      <c r="Z381" s="61"/>
      <c r="AA381" s="114"/>
      <c r="AB381" s="61"/>
      <c r="AC381" s="61"/>
      <c r="AD381" s="61"/>
      <c r="AE381" s="61"/>
      <c r="AF381" s="61"/>
      <c r="AG381" s="61"/>
      <c r="AH381" s="61"/>
      <c r="AI381" s="61"/>
      <c r="AJ381" s="114"/>
      <c r="AK381" s="61"/>
      <c r="AL381" s="116"/>
      <c r="AM381" s="61"/>
      <c r="AN381" s="117"/>
      <c r="AO381" s="118"/>
    </row>
    <row r="382" spans="1:41" x14ac:dyDescent="0.2">
      <c r="A382" s="160"/>
      <c r="B382" s="45"/>
      <c r="C382" s="45"/>
      <c r="D382" s="45"/>
      <c r="E382" s="137"/>
      <c r="F382" s="47"/>
      <c r="G382" s="61"/>
      <c r="H382" s="85"/>
      <c r="I382" s="61"/>
      <c r="J382" s="121"/>
      <c r="K382" s="85"/>
      <c r="L382" s="122"/>
      <c r="M382" s="61"/>
      <c r="N382" s="85"/>
      <c r="O382" s="61"/>
      <c r="P382" s="154"/>
      <c r="Q382" s="142"/>
      <c r="R382" s="142"/>
      <c r="S382" s="114"/>
      <c r="T382" s="61"/>
      <c r="U382" s="61"/>
      <c r="V382" s="61"/>
      <c r="W382" s="61"/>
      <c r="X382" s="61"/>
      <c r="Y382" s="61"/>
      <c r="Z382" s="61"/>
      <c r="AA382" s="114"/>
      <c r="AB382" s="61"/>
      <c r="AC382" s="61"/>
      <c r="AD382" s="61"/>
      <c r="AE382" s="61"/>
      <c r="AF382" s="61"/>
      <c r="AG382" s="61"/>
      <c r="AH382" s="61"/>
      <c r="AI382" s="61"/>
      <c r="AJ382" s="114"/>
      <c r="AK382" s="61"/>
      <c r="AL382" s="116"/>
      <c r="AM382" s="61"/>
      <c r="AN382" s="117"/>
      <c r="AO382" s="118"/>
    </row>
    <row r="383" spans="1:41" x14ac:dyDescent="0.2">
      <c r="A383" s="160"/>
      <c r="B383" s="45"/>
      <c r="C383" s="45"/>
      <c r="D383" s="45"/>
      <c r="E383" s="137"/>
      <c r="F383" s="47"/>
      <c r="G383" s="61"/>
      <c r="H383" s="85"/>
      <c r="I383" s="61"/>
      <c r="J383" s="121"/>
      <c r="K383" s="85"/>
      <c r="L383" s="122"/>
      <c r="M383" s="61"/>
      <c r="N383" s="85"/>
      <c r="O383" s="61"/>
      <c r="P383" s="154"/>
      <c r="Q383" s="142"/>
      <c r="R383" s="142"/>
      <c r="S383" s="114"/>
      <c r="T383" s="61"/>
      <c r="U383" s="61"/>
      <c r="V383" s="61"/>
      <c r="W383" s="61"/>
      <c r="X383" s="61"/>
      <c r="Y383" s="61"/>
      <c r="Z383" s="61"/>
      <c r="AA383" s="114"/>
      <c r="AB383" s="61"/>
      <c r="AC383" s="61"/>
      <c r="AD383" s="61"/>
      <c r="AE383" s="61"/>
      <c r="AF383" s="61"/>
      <c r="AG383" s="61"/>
      <c r="AH383" s="61"/>
      <c r="AI383" s="61"/>
      <c r="AJ383" s="114"/>
      <c r="AK383" s="61"/>
      <c r="AL383" s="116"/>
      <c r="AM383" s="61"/>
      <c r="AN383" s="117"/>
      <c r="AO383" s="118"/>
    </row>
    <row r="384" spans="1:41" x14ac:dyDescent="0.2">
      <c r="A384" s="160"/>
      <c r="B384" s="45"/>
      <c r="C384" s="45"/>
      <c r="D384" s="45"/>
      <c r="E384" s="137"/>
      <c r="F384" s="47"/>
      <c r="G384" s="61"/>
      <c r="H384" s="85"/>
      <c r="I384" s="61"/>
      <c r="J384" s="121"/>
      <c r="K384" s="85"/>
      <c r="L384" s="122"/>
      <c r="M384" s="61"/>
      <c r="N384" s="85"/>
      <c r="O384" s="61"/>
      <c r="P384" s="154"/>
      <c r="Q384" s="142"/>
      <c r="R384" s="142"/>
      <c r="S384" s="114"/>
      <c r="T384" s="61"/>
      <c r="U384" s="61"/>
      <c r="V384" s="61"/>
      <c r="W384" s="61"/>
      <c r="X384" s="61"/>
      <c r="Y384" s="61"/>
      <c r="Z384" s="61"/>
      <c r="AA384" s="114"/>
      <c r="AB384" s="61"/>
      <c r="AC384" s="61"/>
      <c r="AD384" s="61"/>
      <c r="AE384" s="61"/>
      <c r="AF384" s="61"/>
      <c r="AG384" s="61"/>
      <c r="AH384" s="61"/>
      <c r="AI384" s="61"/>
      <c r="AJ384" s="114"/>
      <c r="AK384" s="61"/>
      <c r="AL384" s="116"/>
      <c r="AM384" s="61"/>
      <c r="AN384" s="117"/>
      <c r="AO384" s="118"/>
    </row>
    <row r="385" spans="1:41" x14ac:dyDescent="0.2">
      <c r="A385" s="160"/>
      <c r="B385" s="45"/>
      <c r="C385" s="45"/>
      <c r="D385" s="45"/>
      <c r="E385" s="137"/>
      <c r="F385" s="47"/>
      <c r="G385" s="61"/>
      <c r="H385" s="85"/>
      <c r="I385" s="61"/>
      <c r="J385" s="121"/>
      <c r="K385" s="85"/>
      <c r="L385" s="122"/>
      <c r="M385" s="61"/>
      <c r="N385" s="85"/>
      <c r="O385" s="61"/>
      <c r="P385" s="154"/>
      <c r="Q385" s="142"/>
      <c r="R385" s="142"/>
      <c r="S385" s="114"/>
      <c r="T385" s="61"/>
      <c r="U385" s="61"/>
      <c r="V385" s="61"/>
      <c r="W385" s="61"/>
      <c r="X385" s="61"/>
      <c r="Y385" s="61"/>
      <c r="Z385" s="61"/>
      <c r="AA385" s="114"/>
      <c r="AB385" s="61"/>
      <c r="AC385" s="61"/>
      <c r="AD385" s="61"/>
      <c r="AE385" s="61"/>
      <c r="AF385" s="61"/>
      <c r="AG385" s="61"/>
      <c r="AH385" s="61"/>
      <c r="AI385" s="61"/>
      <c r="AJ385" s="114"/>
      <c r="AK385" s="61"/>
      <c r="AL385" s="116"/>
      <c r="AM385" s="61"/>
      <c r="AN385" s="117"/>
      <c r="AO385" s="118"/>
    </row>
    <row r="386" spans="1:41" x14ac:dyDescent="0.2">
      <c r="A386" s="160"/>
      <c r="B386" s="45"/>
      <c r="C386" s="45"/>
      <c r="D386" s="45"/>
      <c r="E386" s="137"/>
      <c r="F386" s="47"/>
      <c r="G386" s="61"/>
      <c r="H386" s="85"/>
      <c r="I386" s="61"/>
      <c r="J386" s="121"/>
      <c r="K386" s="85"/>
      <c r="L386" s="122"/>
      <c r="M386" s="61"/>
      <c r="N386" s="85"/>
      <c r="O386" s="61"/>
      <c r="P386" s="154"/>
      <c r="Q386" s="142"/>
      <c r="R386" s="142"/>
      <c r="S386" s="114"/>
      <c r="T386" s="61"/>
      <c r="U386" s="61"/>
      <c r="V386" s="61"/>
      <c r="W386" s="61"/>
      <c r="X386" s="61"/>
      <c r="Y386" s="61"/>
      <c r="Z386" s="61"/>
      <c r="AA386" s="114"/>
      <c r="AB386" s="61"/>
      <c r="AC386" s="61"/>
      <c r="AD386" s="61"/>
      <c r="AE386" s="61"/>
      <c r="AF386" s="61"/>
      <c r="AG386" s="61"/>
      <c r="AH386" s="61"/>
      <c r="AI386" s="61"/>
      <c r="AJ386" s="114"/>
      <c r="AK386" s="61"/>
      <c r="AL386" s="116"/>
      <c r="AM386" s="61"/>
      <c r="AN386" s="117"/>
      <c r="AO386" s="118"/>
    </row>
    <row r="387" spans="1:41" x14ac:dyDescent="0.2">
      <c r="A387" s="160"/>
      <c r="B387" s="45"/>
      <c r="C387" s="45"/>
      <c r="D387" s="45"/>
      <c r="E387" s="137"/>
      <c r="F387" s="47"/>
      <c r="G387" s="61"/>
      <c r="H387" s="85"/>
      <c r="I387" s="61"/>
      <c r="J387" s="121"/>
      <c r="K387" s="85"/>
      <c r="L387" s="122"/>
      <c r="M387" s="61"/>
      <c r="N387" s="85"/>
      <c r="O387" s="61"/>
      <c r="P387" s="154"/>
      <c r="Q387" s="142"/>
      <c r="R387" s="142"/>
      <c r="S387" s="114"/>
      <c r="T387" s="61"/>
      <c r="U387" s="61"/>
      <c r="V387" s="61"/>
      <c r="W387" s="61"/>
      <c r="X387" s="61"/>
      <c r="Y387" s="61"/>
      <c r="Z387" s="61"/>
      <c r="AA387" s="114"/>
      <c r="AB387" s="61"/>
      <c r="AC387" s="61"/>
      <c r="AD387" s="61"/>
      <c r="AE387" s="61"/>
      <c r="AF387" s="61"/>
      <c r="AG387" s="61"/>
      <c r="AH387" s="61"/>
      <c r="AI387" s="61"/>
      <c r="AJ387" s="114"/>
      <c r="AK387" s="61"/>
      <c r="AL387" s="116"/>
      <c r="AM387" s="61"/>
      <c r="AN387" s="117"/>
      <c r="AO387" s="118"/>
    </row>
    <row r="388" spans="1:41" x14ac:dyDescent="0.2">
      <c r="A388" s="160"/>
      <c r="B388" s="45"/>
      <c r="C388" s="45"/>
      <c r="D388" s="45"/>
      <c r="E388" s="137"/>
      <c r="F388" s="47"/>
      <c r="G388" s="61"/>
      <c r="H388" s="85"/>
      <c r="I388" s="61"/>
      <c r="J388" s="121"/>
      <c r="K388" s="85"/>
      <c r="L388" s="122"/>
      <c r="M388" s="61"/>
      <c r="N388" s="85"/>
      <c r="O388" s="61"/>
      <c r="P388" s="154"/>
      <c r="Q388" s="142"/>
      <c r="R388" s="142"/>
      <c r="S388" s="114"/>
      <c r="T388" s="61"/>
      <c r="U388" s="61"/>
      <c r="V388" s="61"/>
      <c r="W388" s="61"/>
      <c r="X388" s="61"/>
      <c r="Y388" s="61"/>
      <c r="Z388" s="61"/>
      <c r="AA388" s="114"/>
      <c r="AB388" s="61"/>
      <c r="AC388" s="61"/>
      <c r="AD388" s="61"/>
      <c r="AE388" s="61"/>
      <c r="AF388" s="61"/>
      <c r="AG388" s="61"/>
      <c r="AH388" s="61"/>
      <c r="AI388" s="61"/>
      <c r="AJ388" s="114"/>
      <c r="AK388" s="61"/>
      <c r="AL388" s="116"/>
      <c r="AM388" s="61"/>
      <c r="AN388" s="117"/>
      <c r="AO388" s="118"/>
    </row>
    <row r="389" spans="1:41" x14ac:dyDescent="0.2">
      <c r="A389" s="160"/>
      <c r="B389" s="45"/>
      <c r="C389" s="45"/>
      <c r="D389" s="45"/>
      <c r="E389" s="137"/>
      <c r="F389" s="47"/>
      <c r="G389" s="61"/>
      <c r="H389" s="85"/>
      <c r="I389" s="61"/>
      <c r="J389" s="121"/>
      <c r="K389" s="85"/>
      <c r="L389" s="122"/>
      <c r="M389" s="61"/>
      <c r="N389" s="85"/>
      <c r="O389" s="61"/>
      <c r="P389" s="154"/>
      <c r="Q389" s="142"/>
      <c r="R389" s="142"/>
      <c r="S389" s="114"/>
      <c r="T389" s="61"/>
      <c r="U389" s="61"/>
      <c r="V389" s="61"/>
      <c r="W389" s="61"/>
      <c r="X389" s="61"/>
      <c r="Y389" s="61"/>
      <c r="Z389" s="61"/>
      <c r="AA389" s="114"/>
      <c r="AB389" s="61"/>
      <c r="AC389" s="61"/>
      <c r="AD389" s="61"/>
      <c r="AE389" s="61"/>
      <c r="AF389" s="61"/>
      <c r="AG389" s="61"/>
      <c r="AH389" s="61"/>
      <c r="AI389" s="61"/>
      <c r="AJ389" s="114"/>
      <c r="AK389" s="61"/>
      <c r="AL389" s="116"/>
      <c r="AM389" s="61"/>
      <c r="AN389" s="117"/>
      <c r="AO389" s="118"/>
    </row>
    <row r="390" spans="1:41" x14ac:dyDescent="0.2">
      <c r="A390" s="160"/>
      <c r="B390" s="45"/>
      <c r="C390" s="45"/>
      <c r="D390" s="45"/>
      <c r="E390" s="137"/>
      <c r="F390" s="47"/>
      <c r="G390" s="61"/>
      <c r="H390" s="85"/>
      <c r="I390" s="61"/>
      <c r="J390" s="121"/>
      <c r="K390" s="85"/>
      <c r="L390" s="122"/>
      <c r="M390" s="61"/>
      <c r="N390" s="85"/>
      <c r="O390" s="61"/>
      <c r="P390" s="154"/>
      <c r="Q390" s="142"/>
      <c r="R390" s="142"/>
      <c r="S390" s="114"/>
      <c r="T390" s="61"/>
      <c r="U390" s="61"/>
      <c r="V390" s="61"/>
      <c r="W390" s="61"/>
      <c r="X390" s="61"/>
      <c r="Y390" s="61"/>
      <c r="Z390" s="61"/>
      <c r="AA390" s="114"/>
      <c r="AB390" s="61"/>
      <c r="AC390" s="61"/>
      <c r="AD390" s="61"/>
      <c r="AE390" s="61"/>
      <c r="AF390" s="61"/>
      <c r="AG390" s="61"/>
      <c r="AH390" s="61"/>
      <c r="AI390" s="61"/>
      <c r="AJ390" s="114"/>
      <c r="AK390" s="61"/>
      <c r="AL390" s="116"/>
      <c r="AM390" s="61"/>
      <c r="AN390" s="117"/>
      <c r="AO390" s="118"/>
    </row>
    <row r="391" spans="1:41" x14ac:dyDescent="0.2">
      <c r="A391" s="160"/>
      <c r="B391" s="45"/>
      <c r="C391" s="45"/>
      <c r="D391" s="45"/>
      <c r="E391" s="137"/>
      <c r="F391" s="47"/>
      <c r="G391" s="61"/>
      <c r="H391" s="85"/>
      <c r="I391" s="61"/>
      <c r="J391" s="121"/>
      <c r="K391" s="85"/>
      <c r="L391" s="122"/>
      <c r="M391" s="61"/>
      <c r="N391" s="85"/>
      <c r="O391" s="61"/>
      <c r="P391" s="154"/>
      <c r="Q391" s="142"/>
      <c r="R391" s="142"/>
      <c r="S391" s="114"/>
      <c r="T391" s="61"/>
      <c r="U391" s="61"/>
      <c r="V391" s="61"/>
      <c r="W391" s="61"/>
      <c r="X391" s="61"/>
      <c r="Y391" s="61"/>
      <c r="Z391" s="61"/>
      <c r="AA391" s="114"/>
      <c r="AB391" s="61"/>
      <c r="AC391" s="61"/>
      <c r="AD391" s="61"/>
      <c r="AE391" s="61"/>
      <c r="AF391" s="61"/>
      <c r="AG391" s="61"/>
      <c r="AH391" s="61"/>
      <c r="AI391" s="61"/>
      <c r="AJ391" s="114"/>
      <c r="AK391" s="61"/>
      <c r="AL391" s="116"/>
      <c r="AM391" s="61"/>
      <c r="AN391" s="117"/>
      <c r="AO391" s="118"/>
    </row>
    <row r="392" spans="1:41" x14ac:dyDescent="0.2">
      <c r="A392" s="160"/>
      <c r="B392" s="45"/>
      <c r="C392" s="45"/>
      <c r="D392" s="45"/>
      <c r="E392" s="137"/>
      <c r="F392" s="47"/>
      <c r="G392" s="61"/>
      <c r="H392" s="85"/>
      <c r="I392" s="61"/>
      <c r="J392" s="121"/>
      <c r="K392" s="85"/>
      <c r="L392" s="122"/>
      <c r="M392" s="61"/>
      <c r="N392" s="85"/>
      <c r="O392" s="61"/>
      <c r="P392" s="154"/>
      <c r="Q392" s="142"/>
      <c r="R392" s="142"/>
      <c r="S392" s="114"/>
      <c r="T392" s="61"/>
      <c r="U392" s="61"/>
      <c r="V392" s="61"/>
      <c r="W392" s="61"/>
      <c r="X392" s="61"/>
      <c r="Y392" s="61"/>
      <c r="Z392" s="61"/>
      <c r="AA392" s="114"/>
      <c r="AB392" s="61"/>
      <c r="AC392" s="61"/>
      <c r="AD392" s="61"/>
      <c r="AE392" s="61"/>
      <c r="AF392" s="61"/>
      <c r="AG392" s="61"/>
      <c r="AH392" s="61"/>
      <c r="AI392" s="61"/>
      <c r="AJ392" s="114"/>
      <c r="AK392" s="61"/>
      <c r="AL392" s="116"/>
      <c r="AM392" s="61"/>
      <c r="AN392" s="117"/>
      <c r="AO392" s="118"/>
    </row>
    <row r="393" spans="1:41" x14ac:dyDescent="0.2">
      <c r="A393" s="160"/>
      <c r="B393" s="45"/>
      <c r="C393" s="45"/>
      <c r="D393" s="45"/>
      <c r="E393" s="137"/>
      <c r="F393" s="47"/>
      <c r="G393" s="61"/>
      <c r="H393" s="85"/>
      <c r="I393" s="61"/>
      <c r="J393" s="121"/>
      <c r="K393" s="85"/>
      <c r="L393" s="122"/>
      <c r="M393" s="61"/>
      <c r="N393" s="85"/>
      <c r="O393" s="61"/>
      <c r="P393" s="154"/>
      <c r="Q393" s="142"/>
      <c r="R393" s="142"/>
      <c r="S393" s="114"/>
      <c r="T393" s="61"/>
      <c r="U393" s="61"/>
      <c r="V393" s="61"/>
      <c r="W393" s="61"/>
      <c r="X393" s="61"/>
      <c r="Y393" s="61"/>
      <c r="Z393" s="61"/>
      <c r="AA393" s="114"/>
      <c r="AB393" s="61"/>
      <c r="AC393" s="61"/>
      <c r="AD393" s="61"/>
      <c r="AE393" s="61"/>
      <c r="AF393" s="61"/>
      <c r="AG393" s="61"/>
      <c r="AH393" s="61"/>
      <c r="AI393" s="61"/>
      <c r="AJ393" s="114"/>
      <c r="AK393" s="61"/>
      <c r="AL393" s="116"/>
      <c r="AM393" s="61"/>
      <c r="AN393" s="117"/>
      <c r="AO393" s="118"/>
    </row>
    <row r="394" spans="1:41" x14ac:dyDescent="0.2">
      <c r="A394" s="160"/>
      <c r="B394" s="45"/>
      <c r="C394" s="45"/>
      <c r="D394" s="45"/>
      <c r="E394" s="137"/>
      <c r="F394" s="47"/>
      <c r="G394" s="61"/>
      <c r="H394" s="85"/>
      <c r="I394" s="61"/>
      <c r="J394" s="121"/>
      <c r="K394" s="85"/>
      <c r="L394" s="122"/>
      <c r="M394" s="61"/>
      <c r="N394" s="85"/>
      <c r="O394" s="61"/>
      <c r="P394" s="154"/>
      <c r="Q394" s="142"/>
      <c r="R394" s="142"/>
      <c r="S394" s="114"/>
      <c r="T394" s="61"/>
      <c r="U394" s="61"/>
      <c r="V394" s="61"/>
      <c r="W394" s="61"/>
      <c r="X394" s="61"/>
      <c r="Y394" s="61"/>
      <c r="Z394" s="61"/>
      <c r="AA394" s="114"/>
      <c r="AB394" s="61"/>
      <c r="AC394" s="61"/>
      <c r="AD394" s="61"/>
      <c r="AE394" s="61"/>
      <c r="AF394" s="61"/>
      <c r="AG394" s="61"/>
      <c r="AH394" s="61"/>
      <c r="AI394" s="61"/>
      <c r="AJ394" s="114"/>
      <c r="AK394" s="61"/>
      <c r="AL394" s="116"/>
      <c r="AM394" s="61"/>
      <c r="AN394" s="117"/>
      <c r="AO394" s="118"/>
    </row>
    <row r="395" spans="1:41" x14ac:dyDescent="0.2">
      <c r="A395" s="160"/>
      <c r="B395" s="45"/>
      <c r="C395" s="45"/>
      <c r="D395" s="45"/>
      <c r="E395" s="137"/>
      <c r="F395" s="47"/>
      <c r="G395" s="61"/>
      <c r="H395" s="85"/>
      <c r="I395" s="61"/>
      <c r="J395" s="121"/>
      <c r="K395" s="85"/>
      <c r="L395" s="122"/>
      <c r="M395" s="61"/>
      <c r="N395" s="85"/>
      <c r="O395" s="61"/>
      <c r="P395" s="154"/>
      <c r="Q395" s="142"/>
      <c r="R395" s="142"/>
      <c r="S395" s="114"/>
      <c r="T395" s="61"/>
      <c r="U395" s="61"/>
      <c r="V395" s="61"/>
      <c r="W395" s="61"/>
      <c r="X395" s="61"/>
      <c r="Y395" s="61"/>
      <c r="Z395" s="61"/>
      <c r="AA395" s="114"/>
      <c r="AB395" s="61"/>
      <c r="AC395" s="61"/>
      <c r="AD395" s="61"/>
      <c r="AE395" s="61"/>
      <c r="AF395" s="61"/>
      <c r="AG395" s="61"/>
      <c r="AH395" s="61"/>
      <c r="AI395" s="61"/>
      <c r="AJ395" s="114"/>
      <c r="AK395" s="61"/>
      <c r="AL395" s="116"/>
      <c r="AM395" s="61"/>
      <c r="AN395" s="117"/>
      <c r="AO395" s="118"/>
    </row>
    <row r="396" spans="1:41" x14ac:dyDescent="0.2">
      <c r="A396" s="160"/>
      <c r="B396" s="45"/>
      <c r="C396" s="45"/>
      <c r="D396" s="45"/>
      <c r="E396" s="137"/>
      <c r="F396" s="47"/>
      <c r="G396" s="61"/>
      <c r="H396" s="85"/>
      <c r="I396" s="61"/>
      <c r="J396" s="121"/>
      <c r="K396" s="85"/>
      <c r="L396" s="122"/>
      <c r="M396" s="61"/>
      <c r="N396" s="85"/>
      <c r="O396" s="61"/>
      <c r="P396" s="154"/>
      <c r="Q396" s="142"/>
      <c r="R396" s="142"/>
      <c r="S396" s="114"/>
      <c r="T396" s="61"/>
      <c r="U396" s="61"/>
      <c r="V396" s="61"/>
      <c r="W396" s="61"/>
      <c r="X396" s="61"/>
      <c r="Y396" s="61"/>
      <c r="Z396" s="61"/>
      <c r="AA396" s="114"/>
      <c r="AB396" s="61"/>
      <c r="AC396" s="61"/>
      <c r="AD396" s="61"/>
      <c r="AE396" s="61"/>
      <c r="AF396" s="61"/>
      <c r="AG396" s="61"/>
      <c r="AH396" s="61"/>
      <c r="AI396" s="61"/>
      <c r="AJ396" s="114"/>
      <c r="AK396" s="61"/>
      <c r="AL396" s="116"/>
      <c r="AM396" s="61"/>
      <c r="AN396" s="117"/>
      <c r="AO396" s="118"/>
    </row>
    <row r="397" spans="1:41" x14ac:dyDescent="0.2">
      <c r="A397" s="160"/>
      <c r="B397" s="45"/>
      <c r="C397" s="45"/>
      <c r="D397" s="45"/>
      <c r="E397" s="137"/>
      <c r="F397" s="47"/>
      <c r="G397" s="61"/>
      <c r="H397" s="85"/>
      <c r="I397" s="61"/>
      <c r="J397" s="121"/>
      <c r="K397" s="85"/>
      <c r="L397" s="122"/>
      <c r="M397" s="61"/>
      <c r="N397" s="85"/>
      <c r="O397" s="61"/>
      <c r="P397" s="154"/>
      <c r="Q397" s="142"/>
      <c r="R397" s="142"/>
      <c r="S397" s="114"/>
      <c r="T397" s="61"/>
      <c r="U397" s="61"/>
      <c r="V397" s="61"/>
      <c r="W397" s="61"/>
      <c r="X397" s="61"/>
      <c r="Y397" s="61"/>
      <c r="Z397" s="61"/>
      <c r="AA397" s="114"/>
      <c r="AB397" s="61"/>
      <c r="AC397" s="61"/>
      <c r="AD397" s="61"/>
      <c r="AE397" s="61"/>
      <c r="AF397" s="61"/>
      <c r="AG397" s="61"/>
      <c r="AH397" s="61"/>
      <c r="AI397" s="61"/>
      <c r="AJ397" s="114"/>
      <c r="AK397" s="61"/>
      <c r="AL397" s="116"/>
      <c r="AM397" s="61"/>
      <c r="AN397" s="117"/>
      <c r="AO397" s="118"/>
    </row>
    <row r="398" spans="1:41" x14ac:dyDescent="0.2">
      <c r="A398" s="160"/>
      <c r="B398" s="45"/>
      <c r="C398" s="45"/>
      <c r="D398" s="45"/>
      <c r="E398" s="137"/>
      <c r="F398" s="47"/>
      <c r="G398" s="61"/>
      <c r="H398" s="85"/>
      <c r="I398" s="61"/>
      <c r="J398" s="121"/>
      <c r="K398" s="85"/>
      <c r="L398" s="122"/>
      <c r="M398" s="61"/>
      <c r="N398" s="85"/>
      <c r="O398" s="61"/>
      <c r="P398" s="154"/>
      <c r="Q398" s="142"/>
      <c r="R398" s="142"/>
      <c r="S398" s="114"/>
      <c r="T398" s="61"/>
      <c r="U398" s="61"/>
      <c r="V398" s="61"/>
      <c r="W398" s="61"/>
      <c r="X398" s="61"/>
      <c r="Y398" s="61"/>
      <c r="Z398" s="61"/>
      <c r="AA398" s="114"/>
      <c r="AB398" s="61"/>
      <c r="AC398" s="61"/>
      <c r="AD398" s="61"/>
      <c r="AE398" s="61"/>
      <c r="AF398" s="61"/>
      <c r="AG398" s="61"/>
      <c r="AH398" s="61"/>
      <c r="AI398" s="61"/>
      <c r="AJ398" s="114"/>
      <c r="AK398" s="61"/>
      <c r="AL398" s="116"/>
      <c r="AM398" s="61"/>
      <c r="AN398" s="117"/>
      <c r="AO398" s="118"/>
    </row>
    <row r="399" spans="1:41" x14ac:dyDescent="0.2">
      <c r="A399" s="160"/>
      <c r="B399" s="45"/>
      <c r="C399" s="45"/>
      <c r="D399" s="45"/>
      <c r="E399" s="137"/>
      <c r="F399" s="47"/>
      <c r="G399" s="61"/>
      <c r="H399" s="85"/>
      <c r="I399" s="61"/>
      <c r="J399" s="121"/>
      <c r="K399" s="85"/>
      <c r="L399" s="122"/>
      <c r="M399" s="61"/>
      <c r="N399" s="85"/>
      <c r="O399" s="61"/>
      <c r="P399" s="154"/>
      <c r="Q399" s="142"/>
      <c r="R399" s="142"/>
      <c r="S399" s="114"/>
      <c r="T399" s="61"/>
      <c r="U399" s="61"/>
      <c r="V399" s="61"/>
      <c r="W399" s="61"/>
      <c r="X399" s="61"/>
      <c r="Y399" s="61"/>
      <c r="Z399" s="61"/>
      <c r="AA399" s="114"/>
      <c r="AB399" s="61"/>
      <c r="AC399" s="61"/>
      <c r="AD399" s="61"/>
      <c r="AE399" s="61"/>
      <c r="AF399" s="61"/>
      <c r="AG399" s="61"/>
      <c r="AH399" s="61"/>
      <c r="AI399" s="61"/>
      <c r="AJ399" s="114"/>
      <c r="AK399" s="61"/>
      <c r="AL399" s="116"/>
      <c r="AM399" s="61"/>
      <c r="AN399" s="117"/>
      <c r="AO399" s="118"/>
    </row>
    <row r="400" spans="1:41" x14ac:dyDescent="0.2">
      <c r="A400" s="160"/>
      <c r="B400" s="45"/>
      <c r="C400" s="45"/>
      <c r="D400" s="45"/>
      <c r="E400" s="137"/>
      <c r="F400" s="47"/>
      <c r="G400" s="61"/>
      <c r="H400" s="85"/>
      <c r="I400" s="61"/>
      <c r="J400" s="121"/>
      <c r="K400" s="85"/>
      <c r="L400" s="122"/>
      <c r="M400" s="61"/>
      <c r="N400" s="85"/>
      <c r="O400" s="61"/>
      <c r="P400" s="154"/>
      <c r="Q400" s="142"/>
      <c r="R400" s="142"/>
      <c r="S400" s="114"/>
      <c r="T400" s="61"/>
      <c r="U400" s="61"/>
      <c r="V400" s="61"/>
      <c r="W400" s="61"/>
      <c r="X400" s="61"/>
      <c r="Y400" s="61"/>
      <c r="Z400" s="61"/>
      <c r="AA400" s="114"/>
      <c r="AB400" s="61"/>
      <c r="AC400" s="61"/>
      <c r="AD400" s="61"/>
      <c r="AE400" s="61"/>
      <c r="AF400" s="61"/>
      <c r="AG400" s="61"/>
      <c r="AH400" s="61"/>
      <c r="AI400" s="61"/>
      <c r="AJ400" s="114"/>
      <c r="AK400" s="61"/>
      <c r="AL400" s="116"/>
      <c r="AM400" s="61"/>
      <c r="AN400" s="117"/>
      <c r="AO400" s="118"/>
    </row>
    <row r="401" spans="1:41" x14ac:dyDescent="0.2">
      <c r="A401" s="160"/>
      <c r="B401" s="45"/>
      <c r="C401" s="45"/>
      <c r="D401" s="45"/>
      <c r="E401" s="137"/>
      <c r="F401" s="47"/>
      <c r="G401" s="61"/>
      <c r="H401" s="85"/>
      <c r="I401" s="61"/>
      <c r="J401" s="121"/>
      <c r="K401" s="85"/>
      <c r="L401" s="122"/>
      <c r="M401" s="61"/>
      <c r="N401" s="85"/>
      <c r="O401" s="61"/>
      <c r="P401" s="154"/>
      <c r="Q401" s="142"/>
      <c r="R401" s="142"/>
      <c r="S401" s="114"/>
      <c r="T401" s="61"/>
      <c r="U401" s="61"/>
      <c r="V401" s="61"/>
      <c r="W401" s="61"/>
      <c r="X401" s="61"/>
      <c r="Y401" s="61"/>
      <c r="Z401" s="61"/>
      <c r="AA401" s="114"/>
      <c r="AB401" s="61"/>
      <c r="AC401" s="61"/>
      <c r="AD401" s="61"/>
      <c r="AE401" s="61"/>
      <c r="AF401" s="61"/>
      <c r="AG401" s="61"/>
      <c r="AH401" s="61"/>
      <c r="AI401" s="61"/>
      <c r="AJ401" s="114"/>
      <c r="AK401" s="61"/>
      <c r="AL401" s="116"/>
      <c r="AM401" s="61"/>
      <c r="AN401" s="117"/>
      <c r="AO401" s="118"/>
    </row>
    <row r="402" spans="1:41" x14ac:dyDescent="0.2">
      <c r="A402" s="160"/>
      <c r="B402" s="45"/>
      <c r="C402" s="45"/>
      <c r="D402" s="45"/>
      <c r="E402" s="137"/>
      <c r="F402" s="47"/>
      <c r="G402" s="61"/>
      <c r="H402" s="85"/>
      <c r="I402" s="61"/>
      <c r="J402" s="121"/>
      <c r="K402" s="85"/>
      <c r="L402" s="122"/>
      <c r="M402" s="61"/>
      <c r="N402" s="85"/>
      <c r="O402" s="61"/>
      <c r="P402" s="154"/>
      <c r="Q402" s="142"/>
      <c r="R402" s="142"/>
      <c r="S402" s="114"/>
      <c r="T402" s="61"/>
      <c r="U402" s="61"/>
      <c r="V402" s="61"/>
      <c r="W402" s="61"/>
      <c r="X402" s="61"/>
      <c r="Y402" s="61"/>
      <c r="Z402" s="61"/>
      <c r="AA402" s="114"/>
      <c r="AB402" s="61"/>
      <c r="AC402" s="61"/>
      <c r="AD402" s="61"/>
      <c r="AE402" s="61"/>
      <c r="AF402" s="61"/>
      <c r="AG402" s="61"/>
      <c r="AH402" s="61"/>
      <c r="AI402" s="61"/>
      <c r="AJ402" s="114"/>
      <c r="AK402" s="61"/>
      <c r="AL402" s="116"/>
      <c r="AM402" s="61"/>
      <c r="AN402" s="117"/>
      <c r="AO402" s="118"/>
    </row>
    <row r="403" spans="1:41" x14ac:dyDescent="0.2">
      <c r="A403" s="160"/>
      <c r="B403" s="45"/>
      <c r="C403" s="45"/>
      <c r="D403" s="45"/>
      <c r="E403" s="137"/>
      <c r="F403" s="47"/>
      <c r="G403" s="61"/>
      <c r="H403" s="85"/>
      <c r="I403" s="61"/>
      <c r="J403" s="121"/>
      <c r="K403" s="85"/>
      <c r="L403" s="122"/>
      <c r="M403" s="61"/>
      <c r="N403" s="85"/>
      <c r="O403" s="61"/>
      <c r="P403" s="154"/>
      <c r="Q403" s="142"/>
      <c r="R403" s="142"/>
      <c r="S403" s="114"/>
      <c r="T403" s="61"/>
      <c r="U403" s="61"/>
      <c r="V403" s="61"/>
      <c r="W403" s="61"/>
      <c r="X403" s="61"/>
      <c r="Y403" s="61"/>
      <c r="Z403" s="61"/>
      <c r="AA403" s="114"/>
      <c r="AB403" s="61"/>
      <c r="AC403" s="61"/>
      <c r="AD403" s="61"/>
      <c r="AE403" s="61"/>
      <c r="AF403" s="61"/>
      <c r="AG403" s="61"/>
      <c r="AH403" s="61"/>
      <c r="AI403" s="61"/>
      <c r="AJ403" s="114"/>
      <c r="AK403" s="61"/>
      <c r="AL403" s="116"/>
      <c r="AM403" s="61"/>
      <c r="AN403" s="117"/>
      <c r="AO403" s="118"/>
    </row>
    <row r="404" spans="1:41" x14ac:dyDescent="0.2">
      <c r="A404" s="160"/>
      <c r="H404" s="85"/>
      <c r="K404" s="85"/>
      <c r="M404" s="61"/>
      <c r="N404" s="85"/>
      <c r="P404" s="154"/>
      <c r="Q404" s="142"/>
      <c r="R404" s="142"/>
      <c r="S404" s="114"/>
      <c r="T404" s="61"/>
      <c r="U404" s="61"/>
      <c r="V404" s="61"/>
      <c r="W404" s="61"/>
      <c r="X404" s="61"/>
      <c r="Y404" s="61"/>
      <c r="Z404" s="61"/>
      <c r="AA404" s="114"/>
      <c r="AB404" s="61"/>
      <c r="AC404" s="61"/>
      <c r="AD404" s="61"/>
      <c r="AE404" s="61"/>
      <c r="AF404" s="61"/>
      <c r="AG404" s="61"/>
      <c r="AH404" s="61"/>
      <c r="AI404" s="61"/>
      <c r="AJ404" s="114"/>
      <c r="AK404" s="61"/>
      <c r="AL404" s="116"/>
      <c r="AM404" s="61"/>
      <c r="AN404" s="117"/>
      <c r="AO404" s="118"/>
    </row>
    <row r="405" spans="1:41" x14ac:dyDescent="0.2">
      <c r="A405" s="160"/>
      <c r="H405" s="85"/>
      <c r="K405" s="85"/>
      <c r="M405" s="61"/>
      <c r="N405" s="85"/>
      <c r="P405" s="154"/>
      <c r="Q405" s="142"/>
      <c r="R405" s="142"/>
      <c r="S405" s="114"/>
      <c r="T405" s="61"/>
      <c r="U405" s="61"/>
      <c r="V405" s="61"/>
      <c r="W405" s="61"/>
      <c r="X405" s="61"/>
      <c r="Y405" s="61"/>
      <c r="Z405" s="61"/>
      <c r="AA405" s="114"/>
      <c r="AB405" s="61"/>
      <c r="AC405" s="61"/>
      <c r="AD405" s="61"/>
      <c r="AE405" s="61"/>
      <c r="AF405" s="61"/>
      <c r="AG405" s="61"/>
      <c r="AH405" s="61"/>
      <c r="AI405" s="61"/>
      <c r="AJ405" s="114"/>
      <c r="AK405" s="61"/>
      <c r="AL405" s="116"/>
      <c r="AM405" s="61"/>
      <c r="AN405" s="117"/>
      <c r="AO405" s="118"/>
    </row>
    <row r="406" spans="1:41" x14ac:dyDescent="0.2">
      <c r="A406" s="160"/>
      <c r="H406" s="85"/>
      <c r="K406" s="85"/>
      <c r="M406" s="61"/>
      <c r="N406" s="85"/>
      <c r="P406" s="154"/>
      <c r="Q406" s="142"/>
      <c r="R406" s="142"/>
      <c r="S406" s="114"/>
      <c r="T406" s="61"/>
      <c r="U406" s="61"/>
      <c r="V406" s="61"/>
      <c r="W406" s="61"/>
      <c r="X406" s="61"/>
      <c r="Y406" s="61"/>
      <c r="Z406" s="61"/>
      <c r="AA406" s="114"/>
      <c r="AB406" s="61"/>
      <c r="AC406" s="61"/>
      <c r="AD406" s="61"/>
      <c r="AE406" s="61"/>
      <c r="AF406" s="61"/>
      <c r="AG406" s="61"/>
      <c r="AH406" s="61"/>
      <c r="AI406" s="61"/>
      <c r="AJ406" s="114"/>
      <c r="AK406" s="61"/>
      <c r="AL406" s="116"/>
      <c r="AM406" s="61"/>
      <c r="AN406" s="117"/>
      <c r="AO406" s="118"/>
    </row>
    <row r="407" spans="1:41" x14ac:dyDescent="0.2">
      <c r="A407" s="160"/>
      <c r="H407" s="85"/>
      <c r="K407" s="85"/>
      <c r="M407" s="61"/>
      <c r="N407" s="85"/>
      <c r="P407" s="154"/>
      <c r="Q407" s="142"/>
      <c r="R407" s="142"/>
      <c r="S407" s="114"/>
      <c r="T407" s="61"/>
      <c r="U407" s="61"/>
      <c r="V407" s="61"/>
      <c r="W407" s="61"/>
      <c r="X407" s="61"/>
      <c r="Y407" s="61"/>
      <c r="Z407" s="61"/>
      <c r="AA407" s="114"/>
      <c r="AB407" s="61"/>
      <c r="AC407" s="61"/>
      <c r="AD407" s="61"/>
      <c r="AE407" s="61"/>
      <c r="AF407" s="61"/>
      <c r="AG407" s="61"/>
      <c r="AH407" s="61"/>
      <c r="AI407" s="61"/>
      <c r="AJ407" s="114"/>
      <c r="AK407" s="61"/>
      <c r="AL407" s="116"/>
      <c r="AM407" s="61"/>
      <c r="AN407" s="117"/>
      <c r="AO407" s="118"/>
    </row>
    <row r="408" spans="1:41" x14ac:dyDescent="0.2">
      <c r="A408" s="160"/>
      <c r="H408" s="85"/>
      <c r="K408" s="85"/>
      <c r="M408" s="61"/>
      <c r="N408" s="85"/>
      <c r="P408" s="154"/>
      <c r="Q408" s="142"/>
      <c r="R408" s="142"/>
      <c r="S408" s="114"/>
      <c r="T408" s="61"/>
      <c r="U408" s="61"/>
      <c r="V408" s="61"/>
      <c r="W408" s="61"/>
      <c r="X408" s="61"/>
      <c r="Y408" s="61"/>
      <c r="Z408" s="61"/>
      <c r="AA408" s="114"/>
      <c r="AB408" s="61"/>
      <c r="AC408" s="61"/>
      <c r="AD408" s="61"/>
      <c r="AE408" s="61"/>
      <c r="AF408" s="61"/>
      <c r="AG408" s="61"/>
      <c r="AH408" s="61"/>
      <c r="AI408" s="61"/>
      <c r="AJ408" s="114"/>
      <c r="AK408" s="61"/>
      <c r="AL408" s="116"/>
      <c r="AM408" s="61"/>
      <c r="AN408" s="117"/>
      <c r="AO408" s="118"/>
    </row>
    <row r="409" spans="1:41" x14ac:dyDescent="0.2">
      <c r="A409" s="160"/>
      <c r="H409" s="85"/>
      <c r="K409" s="85"/>
      <c r="M409" s="61"/>
      <c r="N409" s="85"/>
      <c r="P409" s="154"/>
      <c r="Q409" s="142"/>
      <c r="R409" s="142"/>
      <c r="S409" s="114"/>
      <c r="T409" s="61"/>
      <c r="U409" s="61"/>
      <c r="V409" s="61"/>
      <c r="W409" s="61"/>
      <c r="X409" s="61"/>
      <c r="Y409" s="61"/>
      <c r="Z409" s="61"/>
      <c r="AA409" s="114"/>
      <c r="AB409" s="61"/>
      <c r="AC409" s="61"/>
      <c r="AD409" s="61"/>
      <c r="AE409" s="61"/>
      <c r="AF409" s="61"/>
      <c r="AG409" s="61"/>
      <c r="AH409" s="61"/>
      <c r="AI409" s="61"/>
      <c r="AJ409" s="114"/>
      <c r="AK409" s="61"/>
      <c r="AL409" s="116"/>
      <c r="AM409" s="61"/>
      <c r="AN409" s="117"/>
      <c r="AO409" s="118"/>
    </row>
    <row r="410" spans="1:41" x14ac:dyDescent="0.2">
      <c r="A410" s="160"/>
      <c r="H410" s="85"/>
      <c r="K410" s="85"/>
      <c r="M410" s="61"/>
      <c r="N410" s="85"/>
      <c r="P410" s="154"/>
      <c r="Q410" s="142"/>
      <c r="R410" s="142"/>
      <c r="S410" s="114"/>
      <c r="T410" s="61"/>
      <c r="U410" s="61"/>
      <c r="V410" s="61"/>
      <c r="W410" s="61"/>
      <c r="X410" s="61"/>
      <c r="Y410" s="61"/>
      <c r="Z410" s="61"/>
      <c r="AA410" s="114"/>
      <c r="AB410" s="61"/>
      <c r="AC410" s="61"/>
      <c r="AD410" s="61"/>
      <c r="AE410" s="61"/>
      <c r="AF410" s="61"/>
      <c r="AG410" s="61"/>
      <c r="AH410" s="61"/>
      <c r="AI410" s="61"/>
      <c r="AJ410" s="114"/>
      <c r="AK410" s="61"/>
      <c r="AL410" s="116"/>
      <c r="AM410" s="61"/>
      <c r="AN410" s="117"/>
      <c r="AO410" s="118"/>
    </row>
    <row r="411" spans="1:41" x14ac:dyDescent="0.2">
      <c r="A411" s="160"/>
      <c r="H411" s="85"/>
      <c r="K411" s="85"/>
      <c r="M411" s="61"/>
      <c r="N411" s="85"/>
      <c r="P411" s="154"/>
      <c r="Q411" s="142"/>
      <c r="R411" s="142"/>
      <c r="S411" s="114"/>
      <c r="T411" s="61"/>
      <c r="U411" s="61"/>
      <c r="V411" s="61"/>
      <c r="W411" s="61"/>
      <c r="X411" s="61"/>
      <c r="Y411" s="61"/>
      <c r="Z411" s="61"/>
      <c r="AA411" s="114"/>
      <c r="AB411" s="61"/>
      <c r="AC411" s="61"/>
      <c r="AD411" s="61"/>
      <c r="AE411" s="61"/>
      <c r="AF411" s="61"/>
      <c r="AG411" s="61"/>
      <c r="AH411" s="61"/>
      <c r="AI411" s="61"/>
      <c r="AJ411" s="114"/>
      <c r="AK411" s="61"/>
      <c r="AL411" s="116"/>
      <c r="AM411" s="61"/>
      <c r="AN411" s="117"/>
      <c r="AO411" s="118"/>
    </row>
    <row r="412" spans="1:41" x14ac:dyDescent="0.2">
      <c r="A412" s="160"/>
      <c r="H412" s="85"/>
      <c r="K412" s="85"/>
      <c r="M412" s="61"/>
      <c r="N412" s="85"/>
      <c r="P412" s="154"/>
      <c r="Q412" s="142"/>
      <c r="R412" s="142"/>
      <c r="S412" s="114"/>
      <c r="T412" s="61"/>
      <c r="U412" s="61"/>
      <c r="V412" s="61"/>
      <c r="W412" s="61"/>
      <c r="X412" s="61"/>
      <c r="Y412" s="61"/>
      <c r="Z412" s="61"/>
      <c r="AA412" s="114"/>
      <c r="AB412" s="61"/>
      <c r="AC412" s="61"/>
      <c r="AD412" s="61"/>
      <c r="AE412" s="61"/>
      <c r="AF412" s="61"/>
      <c r="AG412" s="61"/>
      <c r="AH412" s="61"/>
      <c r="AI412" s="61"/>
      <c r="AJ412" s="114"/>
      <c r="AK412" s="61"/>
      <c r="AL412" s="116"/>
      <c r="AM412" s="61"/>
      <c r="AN412" s="117"/>
      <c r="AO412" s="118"/>
    </row>
    <row r="413" spans="1:41" x14ac:dyDescent="0.2">
      <c r="A413" s="160"/>
      <c r="P413" s="154"/>
      <c r="Q413" s="142"/>
      <c r="R413" s="142"/>
      <c r="S413" s="114"/>
      <c r="T413" s="61"/>
      <c r="U413" s="61"/>
      <c r="V413" s="61"/>
      <c r="W413" s="61"/>
      <c r="X413" s="61"/>
      <c r="Y413" s="61"/>
      <c r="Z413" s="61"/>
      <c r="AA413" s="114"/>
      <c r="AB413" s="61"/>
      <c r="AC413" s="61"/>
      <c r="AD413" s="61"/>
      <c r="AE413" s="61"/>
      <c r="AF413" s="61"/>
      <c r="AG413" s="61"/>
      <c r="AH413" s="61"/>
      <c r="AI413" s="61"/>
      <c r="AJ413" s="114"/>
      <c r="AK413" s="61"/>
      <c r="AL413" s="116"/>
      <c r="AM413" s="61"/>
      <c r="AN413" s="117"/>
      <c r="AO413" s="118"/>
    </row>
    <row r="414" spans="1:41" x14ac:dyDescent="0.2">
      <c r="A414" s="160"/>
      <c r="P414" s="154"/>
      <c r="Q414" s="142"/>
      <c r="R414" s="142"/>
      <c r="S414" s="114"/>
      <c r="T414" s="61"/>
      <c r="U414" s="61"/>
      <c r="V414" s="61"/>
      <c r="W414" s="61"/>
      <c r="X414" s="61"/>
      <c r="Y414" s="61"/>
      <c r="Z414" s="61"/>
      <c r="AA414" s="114"/>
      <c r="AB414" s="61"/>
      <c r="AC414" s="61"/>
      <c r="AD414" s="61"/>
      <c r="AE414" s="61"/>
      <c r="AF414" s="61"/>
      <c r="AG414" s="61"/>
      <c r="AH414" s="61"/>
      <c r="AI414" s="61"/>
      <c r="AJ414" s="114"/>
      <c r="AK414" s="61"/>
      <c r="AL414" s="116"/>
      <c r="AM414" s="61"/>
      <c r="AN414" s="117"/>
      <c r="AO414" s="118"/>
    </row>
    <row r="415" spans="1:41" x14ac:dyDescent="0.2">
      <c r="A415" s="160"/>
      <c r="P415" s="154"/>
      <c r="Q415" s="142"/>
      <c r="R415" s="142"/>
      <c r="S415" s="114"/>
      <c r="T415" s="61"/>
      <c r="U415" s="61"/>
      <c r="V415" s="61"/>
      <c r="W415" s="61"/>
      <c r="X415" s="61"/>
      <c r="Y415" s="61"/>
      <c r="Z415" s="61"/>
      <c r="AA415" s="114"/>
      <c r="AB415" s="61"/>
      <c r="AC415" s="61"/>
      <c r="AD415" s="61"/>
      <c r="AE415" s="61"/>
      <c r="AF415" s="61"/>
      <c r="AG415" s="61"/>
      <c r="AH415" s="61"/>
      <c r="AI415" s="61"/>
      <c r="AJ415" s="114"/>
      <c r="AK415" s="61"/>
      <c r="AL415" s="116"/>
      <c r="AM415" s="61"/>
      <c r="AN415" s="117"/>
      <c r="AO415" s="118"/>
    </row>
    <row r="416" spans="1:41" x14ac:dyDescent="0.2">
      <c r="A416" s="160"/>
      <c r="P416" s="154"/>
      <c r="Q416" s="142"/>
      <c r="R416" s="142"/>
      <c r="S416" s="114"/>
      <c r="T416" s="61"/>
      <c r="U416" s="61"/>
      <c r="V416" s="61"/>
      <c r="W416" s="61"/>
      <c r="X416" s="61"/>
      <c r="Y416" s="61"/>
      <c r="Z416" s="61"/>
      <c r="AA416" s="114"/>
      <c r="AB416" s="61"/>
      <c r="AC416" s="61"/>
      <c r="AD416" s="61"/>
      <c r="AE416" s="61"/>
      <c r="AF416" s="61"/>
      <c r="AG416" s="61"/>
      <c r="AH416" s="61"/>
      <c r="AI416" s="61"/>
      <c r="AJ416" s="114"/>
      <c r="AK416" s="61"/>
      <c r="AL416" s="116"/>
      <c r="AM416" s="61"/>
      <c r="AN416" s="117"/>
      <c r="AO416" s="118"/>
    </row>
    <row r="417" spans="1:41" x14ac:dyDescent="0.2">
      <c r="A417" s="160"/>
      <c r="P417" s="154"/>
      <c r="Q417" s="142"/>
      <c r="R417" s="142"/>
      <c r="S417" s="114"/>
      <c r="T417" s="61"/>
      <c r="U417" s="61"/>
      <c r="V417" s="61"/>
      <c r="W417" s="61"/>
      <c r="X417" s="61"/>
      <c r="Y417" s="61"/>
      <c r="Z417" s="61"/>
      <c r="AA417" s="114"/>
      <c r="AB417" s="61"/>
      <c r="AC417" s="61"/>
      <c r="AD417" s="61"/>
      <c r="AE417" s="61"/>
      <c r="AF417" s="61"/>
      <c r="AG417" s="61"/>
      <c r="AH417" s="61"/>
      <c r="AI417" s="61"/>
      <c r="AJ417" s="114"/>
      <c r="AK417" s="61"/>
      <c r="AL417" s="116"/>
      <c r="AM417" s="61"/>
      <c r="AN417" s="117"/>
      <c r="AO417" s="118"/>
    </row>
    <row r="418" spans="1:41" x14ac:dyDescent="0.2">
      <c r="A418" s="160"/>
      <c r="P418" s="154"/>
      <c r="Q418" s="142"/>
      <c r="R418" s="142"/>
      <c r="S418" s="114"/>
      <c r="T418" s="61"/>
      <c r="U418" s="61"/>
      <c r="V418" s="61"/>
      <c r="W418" s="61"/>
      <c r="X418" s="61"/>
      <c r="Y418" s="61"/>
      <c r="Z418" s="61"/>
      <c r="AA418" s="114"/>
      <c r="AB418" s="61"/>
      <c r="AC418" s="61"/>
      <c r="AD418" s="61"/>
      <c r="AE418" s="61"/>
      <c r="AF418" s="61"/>
      <c r="AG418" s="61"/>
      <c r="AH418" s="61"/>
      <c r="AI418" s="61"/>
      <c r="AJ418" s="114"/>
      <c r="AK418" s="61"/>
      <c r="AL418" s="116"/>
      <c r="AM418" s="61"/>
      <c r="AN418" s="117"/>
      <c r="AO418" s="118"/>
    </row>
    <row r="419" spans="1:41" x14ac:dyDescent="0.2">
      <c r="A419" s="160"/>
      <c r="P419" s="154"/>
      <c r="Q419" s="142"/>
      <c r="R419" s="142"/>
      <c r="S419" s="114"/>
      <c r="T419" s="61"/>
      <c r="U419" s="61"/>
      <c r="V419" s="61"/>
      <c r="W419" s="61"/>
      <c r="X419" s="61"/>
      <c r="Y419" s="61"/>
      <c r="Z419" s="61"/>
      <c r="AA419" s="114"/>
      <c r="AB419" s="61"/>
      <c r="AC419" s="61"/>
      <c r="AD419" s="61"/>
      <c r="AE419" s="61"/>
      <c r="AF419" s="61"/>
      <c r="AG419" s="61"/>
      <c r="AH419" s="61"/>
      <c r="AI419" s="61"/>
      <c r="AJ419" s="114"/>
      <c r="AK419" s="61"/>
      <c r="AL419" s="116"/>
      <c r="AM419" s="61"/>
      <c r="AN419" s="117"/>
      <c r="AO419" s="118"/>
    </row>
    <row r="420" spans="1:41" x14ac:dyDescent="0.2">
      <c r="A420" s="160"/>
      <c r="P420" s="154"/>
      <c r="Q420" s="142"/>
      <c r="R420" s="142"/>
      <c r="S420" s="114"/>
      <c r="T420" s="61"/>
      <c r="U420" s="61"/>
      <c r="V420" s="61"/>
      <c r="W420" s="61"/>
      <c r="X420" s="61"/>
      <c r="Y420" s="61"/>
      <c r="Z420" s="61"/>
      <c r="AA420" s="114"/>
      <c r="AB420" s="61"/>
      <c r="AC420" s="61"/>
      <c r="AD420" s="61"/>
      <c r="AE420" s="61"/>
      <c r="AF420" s="61"/>
      <c r="AG420" s="61"/>
      <c r="AH420" s="61"/>
      <c r="AI420" s="61"/>
      <c r="AJ420" s="114"/>
      <c r="AK420" s="61"/>
      <c r="AL420" s="116"/>
      <c r="AM420" s="61"/>
      <c r="AN420" s="117"/>
      <c r="AO420" s="118"/>
    </row>
    <row r="421" spans="1:41" x14ac:dyDescent="0.2">
      <c r="A421" s="160"/>
      <c r="P421" s="154"/>
      <c r="Q421" s="142"/>
      <c r="R421" s="142"/>
      <c r="S421" s="114"/>
      <c r="T421" s="61"/>
      <c r="U421" s="61"/>
      <c r="V421" s="61"/>
      <c r="W421" s="61"/>
      <c r="X421" s="61"/>
      <c r="Y421" s="61"/>
      <c r="Z421" s="61"/>
      <c r="AA421" s="114"/>
      <c r="AB421" s="61"/>
      <c r="AC421" s="61"/>
      <c r="AD421" s="61"/>
      <c r="AE421" s="61"/>
      <c r="AF421" s="61"/>
      <c r="AG421" s="61"/>
      <c r="AH421" s="61"/>
      <c r="AI421" s="61"/>
      <c r="AJ421" s="114"/>
      <c r="AK421" s="61"/>
      <c r="AL421" s="116"/>
      <c r="AM421" s="61"/>
      <c r="AN421" s="117"/>
      <c r="AO421" s="118"/>
    </row>
    <row r="422" spans="1:41" x14ac:dyDescent="0.2">
      <c r="A422" s="160"/>
      <c r="P422" s="154"/>
      <c r="Q422" s="142"/>
      <c r="R422" s="142"/>
      <c r="S422" s="114"/>
      <c r="T422" s="61"/>
      <c r="U422" s="61"/>
      <c r="V422" s="61"/>
      <c r="W422" s="61"/>
      <c r="X422" s="61"/>
      <c r="Y422" s="61"/>
      <c r="Z422" s="61"/>
      <c r="AA422" s="114"/>
      <c r="AB422" s="61"/>
      <c r="AC422" s="61"/>
      <c r="AD422" s="61"/>
      <c r="AE422" s="61"/>
      <c r="AF422" s="61"/>
      <c r="AG422" s="61"/>
      <c r="AH422" s="61"/>
      <c r="AI422" s="61"/>
      <c r="AJ422" s="114"/>
      <c r="AK422" s="61"/>
      <c r="AL422" s="116"/>
      <c r="AM422" s="61"/>
      <c r="AN422" s="117"/>
      <c r="AO422" s="118"/>
    </row>
    <row r="423" spans="1:41" x14ac:dyDescent="0.2">
      <c r="A423" s="160"/>
      <c r="P423" s="154"/>
      <c r="Q423" s="142"/>
      <c r="R423" s="142"/>
      <c r="S423" s="114"/>
      <c r="T423" s="61"/>
      <c r="U423" s="61"/>
      <c r="V423" s="61"/>
      <c r="W423" s="61"/>
      <c r="X423" s="61"/>
      <c r="Y423" s="61"/>
      <c r="Z423" s="61"/>
      <c r="AA423" s="114"/>
      <c r="AB423" s="61"/>
      <c r="AC423" s="61"/>
      <c r="AD423" s="61"/>
      <c r="AE423" s="61"/>
      <c r="AF423" s="61"/>
      <c r="AG423" s="61"/>
      <c r="AH423" s="61"/>
      <c r="AI423" s="61"/>
      <c r="AJ423" s="114"/>
      <c r="AK423" s="61"/>
      <c r="AL423" s="116"/>
      <c r="AM423" s="61"/>
      <c r="AN423" s="117"/>
      <c r="AO423" s="118"/>
    </row>
    <row r="424" spans="1:41" x14ac:dyDescent="0.2">
      <c r="A424" s="160"/>
      <c r="P424" s="154"/>
      <c r="Q424" s="142"/>
      <c r="R424" s="142"/>
      <c r="S424" s="114"/>
      <c r="T424" s="61"/>
      <c r="U424" s="61"/>
      <c r="V424" s="61"/>
      <c r="W424" s="61"/>
      <c r="X424" s="61"/>
      <c r="Y424" s="61"/>
      <c r="Z424" s="61"/>
      <c r="AA424" s="114"/>
      <c r="AB424" s="61"/>
      <c r="AC424" s="61"/>
      <c r="AD424" s="61"/>
      <c r="AE424" s="61"/>
      <c r="AF424" s="61"/>
      <c r="AG424" s="61"/>
      <c r="AH424" s="61"/>
      <c r="AI424" s="61"/>
      <c r="AJ424" s="114"/>
      <c r="AK424" s="61"/>
      <c r="AL424" s="116"/>
      <c r="AM424" s="61"/>
      <c r="AN424" s="117"/>
      <c r="AO424" s="118"/>
    </row>
    <row r="425" spans="1:41" x14ac:dyDescent="0.2">
      <c r="A425" s="160"/>
      <c r="P425" s="154"/>
      <c r="Q425" s="142"/>
      <c r="R425" s="142"/>
      <c r="S425" s="114"/>
      <c r="T425" s="61"/>
      <c r="U425" s="61"/>
      <c r="V425" s="61"/>
      <c r="W425" s="61"/>
      <c r="X425" s="61"/>
      <c r="Y425" s="61"/>
      <c r="Z425" s="61"/>
      <c r="AA425" s="114"/>
      <c r="AB425" s="61"/>
      <c r="AC425" s="61"/>
      <c r="AD425" s="61"/>
      <c r="AE425" s="61"/>
      <c r="AF425" s="61"/>
      <c r="AG425" s="61"/>
      <c r="AH425" s="61"/>
      <c r="AI425" s="61"/>
      <c r="AJ425" s="114"/>
      <c r="AK425" s="61"/>
      <c r="AL425" s="116"/>
      <c r="AM425" s="61"/>
      <c r="AN425" s="117"/>
      <c r="AO425" s="118"/>
    </row>
    <row r="426" spans="1:41" x14ac:dyDescent="0.2">
      <c r="A426" s="160"/>
      <c r="P426" s="154"/>
      <c r="Q426" s="142"/>
      <c r="R426" s="142"/>
      <c r="S426" s="114"/>
      <c r="T426" s="61"/>
      <c r="U426" s="61"/>
      <c r="V426" s="61"/>
      <c r="W426" s="61"/>
      <c r="X426" s="61"/>
      <c r="Y426" s="61"/>
      <c r="Z426" s="61"/>
      <c r="AA426" s="114"/>
      <c r="AB426" s="61"/>
      <c r="AC426" s="61"/>
      <c r="AD426" s="61"/>
      <c r="AE426" s="61"/>
      <c r="AF426" s="61"/>
      <c r="AG426" s="61"/>
      <c r="AH426" s="61"/>
      <c r="AI426" s="61"/>
      <c r="AJ426" s="114"/>
      <c r="AK426" s="61"/>
      <c r="AL426" s="116"/>
      <c r="AM426" s="61"/>
      <c r="AN426" s="117"/>
      <c r="AO426" s="118"/>
    </row>
    <row r="427" spans="1:41" x14ac:dyDescent="0.2">
      <c r="A427" s="160"/>
      <c r="P427" s="154"/>
      <c r="Q427" s="142"/>
      <c r="R427" s="142"/>
      <c r="S427" s="114"/>
      <c r="T427" s="61"/>
      <c r="U427" s="61"/>
      <c r="V427" s="61"/>
      <c r="W427" s="61"/>
      <c r="X427" s="61"/>
      <c r="Y427" s="61"/>
      <c r="Z427" s="61"/>
      <c r="AA427" s="114"/>
      <c r="AB427" s="61"/>
      <c r="AC427" s="61"/>
      <c r="AD427" s="61"/>
      <c r="AE427" s="61"/>
      <c r="AF427" s="61"/>
      <c r="AG427" s="61"/>
      <c r="AH427" s="61"/>
      <c r="AI427" s="61"/>
      <c r="AJ427" s="114"/>
      <c r="AK427" s="61"/>
      <c r="AL427" s="116"/>
      <c r="AM427" s="61"/>
      <c r="AN427" s="117"/>
      <c r="AO427" s="118"/>
    </row>
    <row r="428" spans="1:41" x14ac:dyDescent="0.2">
      <c r="A428" s="160"/>
      <c r="P428" s="154"/>
      <c r="Q428" s="142"/>
      <c r="R428" s="142"/>
      <c r="S428" s="114"/>
      <c r="T428" s="61"/>
      <c r="U428" s="61"/>
      <c r="V428" s="61"/>
      <c r="W428" s="61"/>
      <c r="X428" s="61"/>
      <c r="Y428" s="61"/>
      <c r="Z428" s="61"/>
      <c r="AA428" s="114"/>
      <c r="AB428" s="61"/>
      <c r="AC428" s="61"/>
      <c r="AD428" s="61"/>
      <c r="AE428" s="61"/>
      <c r="AF428" s="61"/>
      <c r="AG428" s="61"/>
      <c r="AH428" s="61"/>
      <c r="AI428" s="61"/>
      <c r="AJ428" s="114"/>
      <c r="AK428" s="61"/>
      <c r="AL428" s="116"/>
      <c r="AM428" s="61"/>
      <c r="AN428" s="117"/>
      <c r="AO428" s="118"/>
    </row>
    <row r="429" spans="1:41" x14ac:dyDescent="0.2">
      <c r="A429" s="160"/>
      <c r="P429" s="154"/>
      <c r="Q429" s="142"/>
      <c r="R429" s="142"/>
      <c r="S429" s="114"/>
      <c r="T429" s="61"/>
      <c r="U429" s="61"/>
      <c r="V429" s="61"/>
      <c r="W429" s="61"/>
      <c r="X429" s="61"/>
      <c r="Y429" s="61"/>
      <c r="Z429" s="61"/>
      <c r="AA429" s="114"/>
      <c r="AB429" s="61"/>
      <c r="AC429" s="61"/>
      <c r="AD429" s="61"/>
      <c r="AE429" s="61"/>
      <c r="AF429" s="61"/>
      <c r="AG429" s="61"/>
      <c r="AH429" s="61"/>
      <c r="AI429" s="61"/>
      <c r="AJ429" s="114"/>
      <c r="AK429" s="61"/>
      <c r="AL429" s="116"/>
      <c r="AM429" s="61"/>
      <c r="AN429" s="117"/>
      <c r="AO429" s="118"/>
    </row>
    <row r="430" spans="1:41" x14ac:dyDescent="0.2">
      <c r="A430" s="160"/>
      <c r="P430" s="154"/>
      <c r="Q430" s="142"/>
      <c r="R430" s="142"/>
      <c r="S430" s="114"/>
      <c r="T430" s="61"/>
      <c r="U430" s="61"/>
      <c r="V430" s="61"/>
      <c r="W430" s="61"/>
      <c r="X430" s="61"/>
      <c r="Y430" s="61"/>
      <c r="Z430" s="61"/>
      <c r="AA430" s="114"/>
      <c r="AB430" s="61"/>
      <c r="AC430" s="61"/>
      <c r="AD430" s="61"/>
      <c r="AE430" s="61"/>
      <c r="AF430" s="61"/>
      <c r="AG430" s="61"/>
      <c r="AH430" s="61"/>
      <c r="AI430" s="61"/>
      <c r="AJ430" s="114"/>
      <c r="AK430" s="61"/>
      <c r="AL430" s="116"/>
      <c r="AM430" s="61"/>
      <c r="AN430" s="117"/>
      <c r="AO430" s="118"/>
    </row>
    <row r="431" spans="1:41" x14ac:dyDescent="0.2">
      <c r="A431" s="160"/>
      <c r="P431" s="154"/>
      <c r="Q431" s="142"/>
      <c r="R431" s="142"/>
      <c r="S431" s="114"/>
      <c r="T431" s="61"/>
      <c r="U431" s="61"/>
      <c r="V431" s="61"/>
      <c r="W431" s="61"/>
      <c r="X431" s="61"/>
      <c r="Y431" s="61"/>
      <c r="Z431" s="61"/>
      <c r="AA431" s="114"/>
      <c r="AB431" s="61"/>
      <c r="AC431" s="61"/>
      <c r="AD431" s="61"/>
      <c r="AE431" s="61"/>
      <c r="AF431" s="61"/>
      <c r="AG431" s="61"/>
      <c r="AH431" s="61"/>
      <c r="AI431" s="61"/>
      <c r="AJ431" s="114"/>
      <c r="AK431" s="61"/>
      <c r="AL431" s="116"/>
      <c r="AM431" s="61"/>
      <c r="AN431" s="117"/>
      <c r="AO431" s="118"/>
    </row>
    <row r="432" spans="1:41" x14ac:dyDescent="0.2">
      <c r="A432" s="160"/>
      <c r="P432" s="154"/>
      <c r="Q432" s="142"/>
      <c r="R432" s="142"/>
      <c r="S432" s="114"/>
      <c r="T432" s="61"/>
      <c r="U432" s="61"/>
      <c r="V432" s="61"/>
      <c r="W432" s="61"/>
      <c r="X432" s="61"/>
      <c r="Y432" s="61"/>
      <c r="Z432" s="61"/>
      <c r="AA432" s="114"/>
      <c r="AB432" s="61"/>
      <c r="AC432" s="61"/>
      <c r="AD432" s="61"/>
      <c r="AE432" s="61"/>
      <c r="AF432" s="61"/>
      <c r="AG432" s="61"/>
      <c r="AH432" s="61"/>
      <c r="AI432" s="61"/>
      <c r="AJ432" s="114"/>
      <c r="AK432" s="61"/>
      <c r="AL432" s="116"/>
      <c r="AM432" s="61"/>
      <c r="AN432" s="117"/>
      <c r="AO432" s="118"/>
    </row>
    <row r="433" spans="1:41" x14ac:dyDescent="0.2">
      <c r="A433" s="160"/>
      <c r="P433" s="154"/>
      <c r="Q433" s="142"/>
      <c r="R433" s="142"/>
      <c r="S433" s="114"/>
      <c r="T433" s="61"/>
      <c r="U433" s="61"/>
      <c r="V433" s="61"/>
      <c r="W433" s="61"/>
      <c r="X433" s="61"/>
      <c r="Y433" s="61"/>
      <c r="Z433" s="61"/>
      <c r="AA433" s="114"/>
      <c r="AB433" s="61"/>
      <c r="AC433" s="61"/>
      <c r="AD433" s="61"/>
      <c r="AE433" s="61"/>
      <c r="AF433" s="61"/>
      <c r="AG433" s="61"/>
      <c r="AH433" s="61"/>
      <c r="AI433" s="61"/>
      <c r="AJ433" s="114"/>
      <c r="AK433" s="61"/>
      <c r="AL433" s="116"/>
      <c r="AM433" s="61"/>
      <c r="AN433" s="117"/>
      <c r="AO433" s="118"/>
    </row>
    <row r="434" spans="1:41" x14ac:dyDescent="0.2">
      <c r="A434" s="160"/>
      <c r="P434" s="154"/>
      <c r="Q434" s="142"/>
      <c r="R434" s="142"/>
      <c r="S434" s="114"/>
      <c r="T434" s="61"/>
      <c r="U434" s="61"/>
      <c r="V434" s="61"/>
      <c r="W434" s="61"/>
      <c r="X434" s="61"/>
      <c r="Y434" s="61"/>
      <c r="Z434" s="61"/>
      <c r="AA434" s="114"/>
      <c r="AB434" s="61"/>
      <c r="AC434" s="61"/>
      <c r="AD434" s="61"/>
      <c r="AE434" s="61"/>
      <c r="AF434" s="61"/>
      <c r="AG434" s="61"/>
      <c r="AH434" s="61"/>
      <c r="AI434" s="61"/>
      <c r="AJ434" s="114"/>
      <c r="AK434" s="61"/>
      <c r="AL434" s="116"/>
      <c r="AM434" s="61"/>
      <c r="AN434" s="117"/>
      <c r="AO434" s="118"/>
    </row>
    <row r="435" spans="1:41" x14ac:dyDescent="0.2">
      <c r="A435" s="160"/>
      <c r="P435" s="154"/>
      <c r="Q435" s="142"/>
      <c r="R435" s="142"/>
      <c r="S435" s="114"/>
      <c r="T435" s="61"/>
      <c r="U435" s="61"/>
      <c r="V435" s="61"/>
      <c r="W435" s="61"/>
      <c r="X435" s="61"/>
      <c r="Y435" s="61"/>
      <c r="Z435" s="61"/>
      <c r="AA435" s="114"/>
      <c r="AB435" s="61"/>
      <c r="AC435" s="61"/>
      <c r="AD435" s="61"/>
      <c r="AE435" s="61"/>
      <c r="AF435" s="61"/>
      <c r="AG435" s="61"/>
      <c r="AH435" s="61"/>
      <c r="AI435" s="61"/>
      <c r="AJ435" s="114"/>
      <c r="AK435" s="61"/>
      <c r="AL435" s="116"/>
      <c r="AM435" s="61"/>
      <c r="AN435" s="117"/>
      <c r="AO435" s="118"/>
    </row>
    <row r="436" spans="1:41" x14ac:dyDescent="0.2">
      <c r="A436" s="160"/>
      <c r="P436" s="154"/>
      <c r="Q436" s="142"/>
      <c r="R436" s="142"/>
      <c r="S436" s="114"/>
      <c r="T436" s="61"/>
      <c r="U436" s="61"/>
      <c r="V436" s="61"/>
      <c r="W436" s="61"/>
      <c r="X436" s="61"/>
      <c r="Y436" s="61"/>
      <c r="Z436" s="61"/>
      <c r="AA436" s="114"/>
      <c r="AB436" s="61"/>
      <c r="AC436" s="61"/>
      <c r="AD436" s="61"/>
      <c r="AE436" s="61"/>
      <c r="AF436" s="61"/>
      <c r="AG436" s="61"/>
      <c r="AH436" s="61"/>
      <c r="AI436" s="61"/>
      <c r="AJ436" s="114"/>
      <c r="AK436" s="61"/>
      <c r="AL436" s="116"/>
      <c r="AM436" s="61"/>
      <c r="AN436" s="117"/>
      <c r="AO436" s="118"/>
    </row>
    <row r="437" spans="1:41" x14ac:dyDescent="0.2">
      <c r="A437" s="160"/>
      <c r="P437" s="154"/>
      <c r="Q437" s="142"/>
      <c r="R437" s="142"/>
      <c r="S437" s="114"/>
      <c r="T437" s="61"/>
      <c r="U437" s="61"/>
      <c r="V437" s="61"/>
      <c r="W437" s="61"/>
      <c r="X437" s="61"/>
      <c r="Y437" s="61"/>
      <c r="Z437" s="61"/>
      <c r="AA437" s="114"/>
      <c r="AB437" s="61"/>
      <c r="AC437" s="61"/>
      <c r="AD437" s="61"/>
      <c r="AE437" s="61"/>
      <c r="AF437" s="61"/>
      <c r="AG437" s="61"/>
      <c r="AH437" s="61"/>
      <c r="AI437" s="61"/>
      <c r="AJ437" s="114"/>
      <c r="AK437" s="61"/>
      <c r="AL437" s="116"/>
      <c r="AM437" s="61"/>
      <c r="AN437" s="117"/>
      <c r="AO437" s="118"/>
    </row>
    <row r="438" spans="1:41" x14ac:dyDescent="0.2">
      <c r="A438" s="160"/>
      <c r="P438" s="154"/>
      <c r="Q438" s="142"/>
      <c r="R438" s="142"/>
      <c r="S438" s="114"/>
      <c r="T438" s="61"/>
      <c r="U438" s="61"/>
      <c r="V438" s="61"/>
      <c r="W438" s="61"/>
      <c r="X438" s="61"/>
      <c r="Y438" s="61"/>
      <c r="Z438" s="61"/>
      <c r="AA438" s="114"/>
      <c r="AB438" s="61"/>
      <c r="AC438" s="61"/>
      <c r="AD438" s="61"/>
      <c r="AE438" s="61"/>
      <c r="AF438" s="61"/>
      <c r="AG438" s="61"/>
      <c r="AH438" s="61"/>
      <c r="AI438" s="61"/>
      <c r="AJ438" s="114"/>
      <c r="AK438" s="61"/>
      <c r="AL438" s="116"/>
      <c r="AM438" s="61"/>
      <c r="AN438" s="117"/>
      <c r="AO438" s="118"/>
    </row>
    <row r="439" spans="1:41" x14ac:dyDescent="0.2">
      <c r="A439" s="160"/>
      <c r="P439" s="154"/>
      <c r="Q439" s="142"/>
      <c r="R439" s="142"/>
      <c r="S439" s="114"/>
      <c r="T439" s="61"/>
      <c r="U439" s="61"/>
      <c r="V439" s="61"/>
      <c r="W439" s="61"/>
      <c r="X439" s="61"/>
      <c r="Y439" s="61"/>
      <c r="Z439" s="61"/>
      <c r="AA439" s="114"/>
      <c r="AB439" s="61"/>
      <c r="AC439" s="61"/>
      <c r="AD439" s="61"/>
      <c r="AE439" s="61"/>
      <c r="AF439" s="61"/>
      <c r="AG439" s="61"/>
      <c r="AH439" s="61"/>
      <c r="AI439" s="61"/>
      <c r="AJ439" s="114"/>
      <c r="AK439" s="61"/>
      <c r="AL439" s="116"/>
      <c r="AM439" s="61"/>
      <c r="AN439" s="117"/>
      <c r="AO439" s="118"/>
    </row>
    <row r="440" spans="1:41" x14ac:dyDescent="0.2">
      <c r="A440" s="160"/>
      <c r="P440" s="154"/>
      <c r="Q440" s="142"/>
      <c r="R440" s="142"/>
      <c r="S440" s="114"/>
      <c r="T440" s="61"/>
      <c r="U440" s="61"/>
      <c r="V440" s="61"/>
      <c r="W440" s="61"/>
      <c r="X440" s="61"/>
      <c r="Y440" s="61"/>
      <c r="Z440" s="61"/>
      <c r="AA440" s="114"/>
      <c r="AB440" s="61"/>
      <c r="AC440" s="61"/>
      <c r="AD440" s="61"/>
      <c r="AE440" s="61"/>
      <c r="AF440" s="61"/>
      <c r="AG440" s="61"/>
      <c r="AH440" s="61"/>
      <c r="AI440" s="61"/>
      <c r="AJ440" s="114"/>
      <c r="AK440" s="61"/>
      <c r="AL440" s="116"/>
      <c r="AM440" s="61"/>
      <c r="AN440" s="117"/>
      <c r="AO440" s="118"/>
    </row>
    <row r="441" spans="1:41" x14ac:dyDescent="0.2">
      <c r="A441" s="160"/>
      <c r="P441" s="154"/>
      <c r="Q441" s="142"/>
      <c r="R441" s="142"/>
      <c r="S441" s="114"/>
      <c r="T441" s="61"/>
      <c r="U441" s="61"/>
      <c r="V441" s="61"/>
      <c r="W441" s="61"/>
      <c r="X441" s="61"/>
      <c r="Y441" s="61"/>
      <c r="Z441" s="61"/>
      <c r="AA441" s="114"/>
      <c r="AB441" s="61"/>
      <c r="AC441" s="61"/>
      <c r="AD441" s="61"/>
      <c r="AE441" s="61"/>
      <c r="AF441" s="61"/>
      <c r="AG441" s="61"/>
      <c r="AH441" s="61"/>
      <c r="AI441" s="61"/>
      <c r="AJ441" s="114"/>
      <c r="AK441" s="61"/>
      <c r="AL441" s="116"/>
      <c r="AM441" s="61"/>
      <c r="AN441" s="117"/>
      <c r="AO441" s="118"/>
    </row>
    <row r="442" spans="1:41" x14ac:dyDescent="0.2">
      <c r="A442" s="160"/>
      <c r="P442" s="154"/>
      <c r="Q442" s="142"/>
      <c r="R442" s="142"/>
      <c r="S442" s="114"/>
      <c r="T442" s="61"/>
      <c r="U442" s="61"/>
      <c r="V442" s="61"/>
      <c r="W442" s="61"/>
      <c r="X442" s="61"/>
      <c r="Y442" s="61"/>
      <c r="Z442" s="61"/>
      <c r="AA442" s="114"/>
      <c r="AB442" s="61"/>
      <c r="AC442" s="61"/>
      <c r="AD442" s="61"/>
      <c r="AE442" s="61"/>
      <c r="AF442" s="61"/>
      <c r="AG442" s="61"/>
      <c r="AH442" s="61"/>
      <c r="AI442" s="61"/>
      <c r="AJ442" s="114"/>
      <c r="AK442" s="61"/>
      <c r="AL442" s="116"/>
      <c r="AM442" s="61"/>
      <c r="AN442" s="117"/>
      <c r="AO442" s="118"/>
    </row>
    <row r="443" spans="1:41" x14ac:dyDescent="0.2">
      <c r="A443" s="160"/>
      <c r="P443" s="154"/>
      <c r="Q443" s="142"/>
      <c r="R443" s="142"/>
      <c r="S443" s="114"/>
      <c r="T443" s="61"/>
      <c r="U443" s="61"/>
      <c r="V443" s="61"/>
      <c r="W443" s="61"/>
      <c r="X443" s="61"/>
      <c r="Y443" s="61"/>
      <c r="Z443" s="61"/>
      <c r="AA443" s="114"/>
      <c r="AB443" s="61"/>
      <c r="AC443" s="61"/>
      <c r="AD443" s="61"/>
      <c r="AE443" s="61"/>
      <c r="AF443" s="61"/>
      <c r="AG443" s="61"/>
      <c r="AH443" s="61"/>
      <c r="AI443" s="61"/>
      <c r="AJ443" s="114"/>
      <c r="AK443" s="61"/>
      <c r="AL443" s="116"/>
      <c r="AM443" s="61"/>
      <c r="AN443" s="117"/>
      <c r="AO443" s="118"/>
    </row>
    <row r="444" spans="1:41" x14ac:dyDescent="0.2">
      <c r="A444" s="160"/>
      <c r="P444" s="154"/>
      <c r="Q444" s="142"/>
      <c r="R444" s="142"/>
      <c r="S444" s="114"/>
      <c r="T444" s="61"/>
      <c r="U444" s="61"/>
      <c r="V444" s="61"/>
      <c r="W444" s="61"/>
      <c r="X444" s="61"/>
      <c r="Y444" s="61"/>
      <c r="Z444" s="61"/>
      <c r="AA444" s="114"/>
      <c r="AB444" s="61"/>
      <c r="AC444" s="61"/>
      <c r="AD444" s="61"/>
      <c r="AE444" s="61"/>
      <c r="AF444" s="61"/>
      <c r="AG444" s="61"/>
      <c r="AH444" s="61"/>
      <c r="AI444" s="61"/>
      <c r="AJ444" s="114"/>
      <c r="AK444" s="61"/>
      <c r="AL444" s="116"/>
      <c r="AM444" s="61"/>
      <c r="AN444" s="117"/>
      <c r="AO444" s="118"/>
    </row>
    <row r="445" spans="1:41" x14ac:dyDescent="0.2">
      <c r="A445" s="160"/>
      <c r="P445" s="154"/>
      <c r="Q445" s="142"/>
      <c r="R445" s="142"/>
      <c r="S445" s="114"/>
      <c r="T445" s="61"/>
      <c r="U445" s="61"/>
      <c r="V445" s="61"/>
      <c r="W445" s="61"/>
      <c r="X445" s="61"/>
      <c r="Y445" s="61"/>
      <c r="Z445" s="61"/>
      <c r="AA445" s="114"/>
      <c r="AB445" s="61"/>
      <c r="AC445" s="61"/>
      <c r="AD445" s="61"/>
      <c r="AE445" s="61"/>
      <c r="AF445" s="61"/>
      <c r="AG445" s="61"/>
      <c r="AH445" s="61"/>
      <c r="AI445" s="61"/>
      <c r="AJ445" s="114"/>
      <c r="AK445" s="61"/>
      <c r="AL445" s="116"/>
      <c r="AM445" s="61"/>
      <c r="AN445" s="117"/>
      <c r="AO445" s="118"/>
    </row>
    <row r="446" spans="1:41" x14ac:dyDescent="0.2">
      <c r="A446" s="160"/>
      <c r="P446" s="154"/>
      <c r="Q446" s="142"/>
      <c r="R446" s="142"/>
      <c r="S446" s="114"/>
      <c r="T446" s="61"/>
      <c r="U446" s="61"/>
      <c r="V446" s="61"/>
      <c r="W446" s="61"/>
      <c r="X446" s="61"/>
      <c r="Y446" s="61"/>
      <c r="Z446" s="61"/>
      <c r="AA446" s="114"/>
      <c r="AB446" s="61"/>
      <c r="AC446" s="61"/>
      <c r="AD446" s="61"/>
      <c r="AE446" s="61"/>
      <c r="AF446" s="61"/>
      <c r="AG446" s="61"/>
      <c r="AH446" s="61"/>
      <c r="AI446" s="61"/>
      <c r="AJ446" s="114"/>
      <c r="AK446" s="61"/>
      <c r="AL446" s="116"/>
      <c r="AM446" s="61"/>
      <c r="AN446" s="117"/>
      <c r="AO446" s="118"/>
    </row>
    <row r="447" spans="1:41" x14ac:dyDescent="0.2">
      <c r="A447" s="160"/>
      <c r="P447" s="154"/>
      <c r="Q447" s="142"/>
      <c r="R447" s="142"/>
      <c r="S447" s="114"/>
      <c r="T447" s="61"/>
      <c r="U447" s="61"/>
      <c r="V447" s="61"/>
      <c r="W447" s="61"/>
      <c r="X447" s="61"/>
      <c r="Y447" s="61"/>
      <c r="Z447" s="61"/>
      <c r="AA447" s="114"/>
      <c r="AB447" s="61"/>
      <c r="AC447" s="61"/>
      <c r="AD447" s="61"/>
      <c r="AE447" s="61"/>
      <c r="AF447" s="61"/>
      <c r="AG447" s="61"/>
      <c r="AH447" s="61"/>
      <c r="AI447" s="61"/>
      <c r="AJ447" s="114"/>
      <c r="AK447" s="61"/>
      <c r="AL447" s="116"/>
      <c r="AM447" s="61"/>
      <c r="AN447" s="117"/>
      <c r="AO447" s="118"/>
    </row>
    <row r="448" spans="1:41" x14ac:dyDescent="0.2">
      <c r="A448" s="160"/>
      <c r="P448" s="154"/>
      <c r="Q448" s="142"/>
      <c r="R448" s="142"/>
      <c r="S448" s="114"/>
      <c r="T448" s="61"/>
      <c r="U448" s="61"/>
      <c r="V448" s="61"/>
      <c r="W448" s="61"/>
      <c r="X448" s="61"/>
      <c r="Y448" s="61"/>
      <c r="Z448" s="61"/>
      <c r="AA448" s="114"/>
      <c r="AB448" s="61"/>
      <c r="AC448" s="61"/>
      <c r="AD448" s="61"/>
      <c r="AE448" s="61"/>
      <c r="AF448" s="61"/>
      <c r="AG448" s="61"/>
      <c r="AH448" s="61"/>
      <c r="AI448" s="61"/>
      <c r="AJ448" s="114"/>
      <c r="AK448" s="61"/>
      <c r="AL448" s="116"/>
      <c r="AM448" s="61"/>
      <c r="AN448" s="117"/>
      <c r="AO448" s="118"/>
    </row>
    <row r="449" spans="1:41" x14ac:dyDescent="0.2">
      <c r="A449" s="160"/>
      <c r="P449" s="154"/>
      <c r="Q449" s="142"/>
      <c r="R449" s="142"/>
      <c r="S449" s="114"/>
      <c r="T449" s="61"/>
      <c r="U449" s="61"/>
      <c r="V449" s="61"/>
      <c r="W449" s="61"/>
      <c r="X449" s="61"/>
      <c r="Y449" s="61"/>
      <c r="Z449" s="61"/>
      <c r="AA449" s="114"/>
      <c r="AB449" s="61"/>
      <c r="AC449" s="61"/>
      <c r="AD449" s="61"/>
      <c r="AE449" s="61"/>
      <c r="AF449" s="61"/>
      <c r="AG449" s="61"/>
      <c r="AH449" s="61"/>
      <c r="AI449" s="61"/>
      <c r="AJ449" s="114"/>
      <c r="AK449" s="61"/>
      <c r="AL449" s="116"/>
      <c r="AM449" s="61"/>
      <c r="AN449" s="117"/>
      <c r="AO449" s="118"/>
    </row>
    <row r="450" spans="1:41" x14ac:dyDescent="0.2">
      <c r="A450" s="160"/>
      <c r="P450" s="154"/>
      <c r="Q450" s="142"/>
      <c r="R450" s="142"/>
      <c r="S450" s="114"/>
      <c r="T450" s="61"/>
      <c r="U450" s="61"/>
      <c r="V450" s="61"/>
      <c r="W450" s="61"/>
      <c r="X450" s="61"/>
      <c r="Y450" s="61"/>
      <c r="Z450" s="61"/>
      <c r="AA450" s="114"/>
      <c r="AB450" s="61"/>
      <c r="AC450" s="61"/>
      <c r="AD450" s="61"/>
      <c r="AE450" s="61"/>
      <c r="AF450" s="61"/>
      <c r="AG450" s="61"/>
      <c r="AH450" s="61"/>
      <c r="AI450" s="61"/>
      <c r="AJ450" s="114"/>
      <c r="AK450" s="61"/>
      <c r="AL450" s="116"/>
      <c r="AM450" s="61"/>
      <c r="AN450" s="117"/>
      <c r="AO450" s="118"/>
    </row>
    <row r="451" spans="1:41" x14ac:dyDescent="0.2">
      <c r="A451" s="160"/>
      <c r="P451" s="154"/>
      <c r="Q451" s="142"/>
      <c r="R451" s="142"/>
      <c r="S451" s="114"/>
      <c r="T451" s="61"/>
      <c r="U451" s="61"/>
      <c r="V451" s="61"/>
      <c r="W451" s="61"/>
      <c r="X451" s="61"/>
      <c r="Y451" s="61"/>
      <c r="Z451" s="61"/>
      <c r="AA451" s="114"/>
      <c r="AB451" s="61"/>
      <c r="AC451" s="61"/>
      <c r="AD451" s="61"/>
      <c r="AE451" s="61"/>
      <c r="AF451" s="61"/>
      <c r="AG451" s="61"/>
      <c r="AH451" s="61"/>
      <c r="AI451" s="61"/>
      <c r="AJ451" s="114"/>
      <c r="AK451" s="61"/>
      <c r="AL451" s="116"/>
      <c r="AM451" s="61"/>
      <c r="AN451" s="117"/>
      <c r="AO451" s="118"/>
    </row>
    <row r="452" spans="1:41" x14ac:dyDescent="0.2">
      <c r="A452" s="160"/>
      <c r="P452" s="154"/>
      <c r="Q452" s="142"/>
      <c r="R452" s="142"/>
      <c r="S452" s="114"/>
      <c r="T452" s="61"/>
      <c r="U452" s="61"/>
      <c r="V452" s="61"/>
      <c r="W452" s="61"/>
      <c r="X452" s="61"/>
      <c r="Y452" s="61"/>
      <c r="Z452" s="61"/>
      <c r="AA452" s="114"/>
      <c r="AB452" s="61"/>
      <c r="AC452" s="61"/>
      <c r="AD452" s="61"/>
      <c r="AE452" s="61"/>
      <c r="AF452" s="61"/>
      <c r="AG452" s="61"/>
      <c r="AH452" s="61"/>
      <c r="AI452" s="61"/>
      <c r="AJ452" s="114"/>
      <c r="AK452" s="61"/>
      <c r="AL452" s="116"/>
      <c r="AM452" s="61"/>
      <c r="AN452" s="117"/>
      <c r="AO452" s="118"/>
    </row>
    <row r="453" spans="1:41" x14ac:dyDescent="0.2">
      <c r="A453" s="160"/>
      <c r="P453" s="154"/>
      <c r="Q453" s="142"/>
      <c r="R453" s="142"/>
      <c r="S453" s="114"/>
      <c r="T453" s="61"/>
      <c r="U453" s="61"/>
      <c r="V453" s="61"/>
      <c r="W453" s="61"/>
      <c r="X453" s="61"/>
      <c r="Y453" s="61"/>
      <c r="Z453" s="61"/>
      <c r="AA453" s="114"/>
      <c r="AB453" s="61"/>
      <c r="AC453" s="61"/>
      <c r="AD453" s="61"/>
      <c r="AE453" s="61"/>
      <c r="AF453" s="61"/>
      <c r="AG453" s="61"/>
      <c r="AH453" s="61"/>
      <c r="AI453" s="61"/>
      <c r="AJ453" s="114"/>
      <c r="AK453" s="61"/>
      <c r="AL453" s="116"/>
      <c r="AM453" s="61"/>
      <c r="AN453" s="117"/>
      <c r="AO453" s="118"/>
    </row>
    <row r="454" spans="1:41" x14ac:dyDescent="0.2">
      <c r="A454" s="160"/>
      <c r="P454" s="154"/>
      <c r="Q454" s="142"/>
      <c r="R454" s="142"/>
      <c r="S454" s="114"/>
      <c r="T454" s="61"/>
      <c r="U454" s="61"/>
      <c r="V454" s="61"/>
      <c r="W454" s="61"/>
      <c r="X454" s="61"/>
      <c r="Y454" s="61"/>
      <c r="Z454" s="61"/>
      <c r="AA454" s="114"/>
      <c r="AB454" s="61"/>
      <c r="AC454" s="61"/>
      <c r="AD454" s="61"/>
      <c r="AE454" s="61"/>
      <c r="AF454" s="61"/>
      <c r="AG454" s="61"/>
      <c r="AH454" s="61"/>
      <c r="AI454" s="61"/>
      <c r="AJ454" s="114"/>
      <c r="AK454" s="61"/>
      <c r="AL454" s="116"/>
      <c r="AM454" s="61"/>
      <c r="AN454" s="117"/>
      <c r="AO454" s="118"/>
    </row>
    <row r="455" spans="1:41" x14ac:dyDescent="0.2">
      <c r="A455" s="160"/>
      <c r="P455" s="154"/>
      <c r="Q455" s="142"/>
      <c r="R455" s="142"/>
      <c r="S455" s="114"/>
      <c r="T455" s="61"/>
      <c r="U455" s="61"/>
      <c r="V455" s="61"/>
      <c r="W455" s="61"/>
      <c r="X455" s="61"/>
      <c r="Y455" s="61"/>
      <c r="Z455" s="61"/>
      <c r="AA455" s="114"/>
      <c r="AB455" s="61"/>
      <c r="AC455" s="61"/>
      <c r="AD455" s="61"/>
      <c r="AE455" s="61"/>
      <c r="AF455" s="61"/>
      <c r="AG455" s="61"/>
      <c r="AH455" s="61"/>
      <c r="AI455" s="61"/>
      <c r="AJ455" s="114"/>
      <c r="AK455" s="61"/>
      <c r="AL455" s="116"/>
      <c r="AM455" s="61"/>
      <c r="AN455" s="117"/>
      <c r="AO455" s="118"/>
    </row>
    <row r="456" spans="1:41" x14ac:dyDescent="0.2">
      <c r="A456" s="160"/>
      <c r="P456" s="154"/>
      <c r="Q456" s="142"/>
      <c r="R456" s="142"/>
      <c r="S456" s="114"/>
      <c r="T456" s="61"/>
      <c r="U456" s="61"/>
      <c r="V456" s="61"/>
      <c r="W456" s="61"/>
      <c r="X456" s="61"/>
      <c r="Y456" s="61"/>
      <c r="Z456" s="61"/>
      <c r="AA456" s="114"/>
      <c r="AB456" s="61"/>
      <c r="AC456" s="61"/>
      <c r="AD456" s="61"/>
      <c r="AE456" s="61"/>
      <c r="AF456" s="61"/>
      <c r="AG456" s="61"/>
      <c r="AH456" s="61"/>
      <c r="AI456" s="61"/>
      <c r="AJ456" s="114"/>
      <c r="AK456" s="61"/>
      <c r="AL456" s="116"/>
      <c r="AM456" s="61"/>
      <c r="AN456" s="117"/>
      <c r="AO456" s="118"/>
    </row>
    <row r="457" spans="1:41" x14ac:dyDescent="0.2">
      <c r="A457" s="160"/>
      <c r="P457" s="154"/>
      <c r="Q457" s="142"/>
      <c r="R457" s="142"/>
      <c r="S457" s="114"/>
      <c r="T457" s="61"/>
      <c r="U457" s="61"/>
      <c r="V457" s="61"/>
      <c r="W457" s="61"/>
      <c r="X457" s="61"/>
      <c r="Y457" s="61"/>
      <c r="Z457" s="61"/>
      <c r="AA457" s="114"/>
      <c r="AB457" s="61"/>
      <c r="AC457" s="61"/>
      <c r="AD457" s="61"/>
      <c r="AE457" s="61"/>
      <c r="AF457" s="61"/>
      <c r="AG457" s="61"/>
      <c r="AH457" s="61"/>
      <c r="AI457" s="61"/>
      <c r="AJ457" s="114"/>
      <c r="AK457" s="61"/>
      <c r="AL457" s="116"/>
      <c r="AM457" s="61"/>
      <c r="AN457" s="117"/>
      <c r="AO457" s="118"/>
    </row>
    <row r="458" spans="1:41" x14ac:dyDescent="0.2">
      <c r="A458" s="160"/>
      <c r="P458" s="154"/>
      <c r="Q458" s="142"/>
      <c r="R458" s="142"/>
      <c r="S458" s="114"/>
      <c r="T458" s="61"/>
      <c r="U458" s="61"/>
      <c r="V458" s="61"/>
      <c r="W458" s="61"/>
      <c r="X458" s="61"/>
      <c r="Y458" s="61"/>
      <c r="Z458" s="61"/>
      <c r="AA458" s="114"/>
      <c r="AB458" s="61"/>
      <c r="AC458" s="61"/>
      <c r="AD458" s="61"/>
      <c r="AE458" s="61"/>
      <c r="AF458" s="61"/>
      <c r="AG458" s="61"/>
      <c r="AH458" s="61"/>
      <c r="AI458" s="61"/>
      <c r="AJ458" s="114"/>
      <c r="AK458" s="61"/>
      <c r="AL458" s="116"/>
      <c r="AM458" s="61"/>
      <c r="AN458" s="117"/>
      <c r="AO458" s="118"/>
    </row>
    <row r="459" spans="1:41" x14ac:dyDescent="0.2">
      <c r="A459" s="160"/>
      <c r="P459" s="154"/>
      <c r="Q459" s="142"/>
      <c r="R459" s="142"/>
      <c r="S459" s="114"/>
      <c r="T459" s="61"/>
      <c r="U459" s="61"/>
      <c r="V459" s="61"/>
      <c r="W459" s="61"/>
      <c r="X459" s="61"/>
      <c r="Y459" s="61"/>
      <c r="Z459" s="61"/>
      <c r="AA459" s="114"/>
      <c r="AB459" s="61"/>
      <c r="AC459" s="61"/>
      <c r="AD459" s="61"/>
      <c r="AE459" s="61"/>
      <c r="AF459" s="61"/>
      <c r="AG459" s="61"/>
      <c r="AH459" s="61"/>
      <c r="AI459" s="61"/>
      <c r="AJ459" s="114"/>
      <c r="AK459" s="61"/>
      <c r="AL459" s="116"/>
      <c r="AM459" s="61"/>
      <c r="AN459" s="117"/>
      <c r="AO459" s="118"/>
    </row>
    <row r="460" spans="1:41" x14ac:dyDescent="0.2">
      <c r="A460" s="160"/>
      <c r="P460" s="154"/>
      <c r="Q460" s="142"/>
      <c r="R460" s="142"/>
      <c r="S460" s="114"/>
      <c r="T460" s="61"/>
      <c r="U460" s="61"/>
      <c r="V460" s="61"/>
      <c r="W460" s="61"/>
      <c r="X460" s="61"/>
      <c r="Y460" s="61"/>
      <c r="Z460" s="61"/>
      <c r="AA460" s="114"/>
      <c r="AB460" s="61"/>
      <c r="AC460" s="61"/>
      <c r="AD460" s="61"/>
      <c r="AE460" s="61"/>
      <c r="AF460" s="61"/>
      <c r="AG460" s="61"/>
      <c r="AH460" s="61"/>
      <c r="AI460" s="61"/>
      <c r="AJ460" s="114"/>
      <c r="AK460" s="61"/>
      <c r="AL460" s="116"/>
      <c r="AM460" s="61"/>
      <c r="AN460" s="117"/>
      <c r="AO460" s="118"/>
    </row>
    <row r="461" spans="1:41" x14ac:dyDescent="0.2">
      <c r="A461" s="160"/>
      <c r="P461" s="154"/>
      <c r="Q461" s="142"/>
      <c r="R461" s="142"/>
      <c r="S461" s="114"/>
      <c r="T461" s="61"/>
      <c r="U461" s="61"/>
      <c r="V461" s="61"/>
      <c r="W461" s="61"/>
      <c r="X461" s="61"/>
      <c r="Y461" s="61"/>
      <c r="Z461" s="61"/>
      <c r="AA461" s="114"/>
      <c r="AB461" s="61"/>
      <c r="AC461" s="61"/>
      <c r="AD461" s="61"/>
      <c r="AE461" s="61"/>
      <c r="AF461" s="61"/>
      <c r="AG461" s="61"/>
      <c r="AH461" s="61"/>
      <c r="AI461" s="61"/>
      <c r="AJ461" s="114"/>
      <c r="AK461" s="61"/>
      <c r="AL461" s="116"/>
      <c r="AM461" s="61"/>
      <c r="AN461" s="117"/>
      <c r="AO461" s="118"/>
    </row>
    <row r="462" spans="1:41" x14ac:dyDescent="0.2">
      <c r="A462" s="160"/>
      <c r="P462" s="154"/>
      <c r="Q462" s="142"/>
      <c r="R462" s="142"/>
      <c r="S462" s="114"/>
      <c r="T462" s="61"/>
      <c r="U462" s="61"/>
      <c r="V462" s="61"/>
      <c r="W462" s="61"/>
      <c r="X462" s="61"/>
      <c r="Y462" s="61"/>
      <c r="Z462" s="61"/>
      <c r="AA462" s="114"/>
      <c r="AB462" s="61"/>
      <c r="AC462" s="61"/>
      <c r="AD462" s="61"/>
      <c r="AE462" s="61"/>
      <c r="AF462" s="61"/>
      <c r="AG462" s="61"/>
      <c r="AH462" s="61"/>
      <c r="AI462" s="61"/>
      <c r="AJ462" s="114"/>
      <c r="AK462" s="61"/>
      <c r="AL462" s="116"/>
      <c r="AM462" s="61"/>
      <c r="AN462" s="117"/>
      <c r="AO462" s="118"/>
    </row>
    <row r="463" spans="1:41" x14ac:dyDescent="0.2">
      <c r="A463" s="160"/>
      <c r="P463" s="154"/>
      <c r="Q463" s="142"/>
      <c r="R463" s="142"/>
      <c r="S463" s="114"/>
      <c r="T463" s="61"/>
      <c r="U463" s="61"/>
      <c r="V463" s="61"/>
      <c r="W463" s="61"/>
      <c r="X463" s="61"/>
      <c r="Y463" s="61"/>
      <c r="Z463" s="61"/>
      <c r="AA463" s="114"/>
      <c r="AB463" s="61"/>
      <c r="AC463" s="61"/>
      <c r="AD463" s="61"/>
      <c r="AE463" s="61"/>
      <c r="AF463" s="61"/>
      <c r="AG463" s="61"/>
      <c r="AH463" s="61"/>
      <c r="AI463" s="61"/>
      <c r="AJ463" s="114"/>
      <c r="AK463" s="61"/>
      <c r="AL463" s="116"/>
      <c r="AM463" s="61"/>
      <c r="AN463" s="117"/>
      <c r="AO463" s="118"/>
    </row>
    <row r="464" spans="1:41" x14ac:dyDescent="0.2">
      <c r="A464" s="160"/>
      <c r="P464" s="154"/>
      <c r="Q464" s="142"/>
      <c r="R464" s="142"/>
      <c r="S464" s="114"/>
      <c r="T464" s="61"/>
      <c r="U464" s="61"/>
      <c r="V464" s="61"/>
      <c r="W464" s="61"/>
      <c r="X464" s="61"/>
      <c r="Y464" s="61"/>
      <c r="Z464" s="61"/>
      <c r="AA464" s="114"/>
      <c r="AB464" s="61"/>
      <c r="AC464" s="61"/>
      <c r="AD464" s="61"/>
      <c r="AE464" s="61"/>
      <c r="AF464" s="61"/>
      <c r="AG464" s="61"/>
      <c r="AH464" s="61"/>
      <c r="AI464" s="61"/>
      <c r="AJ464" s="114"/>
      <c r="AK464" s="61"/>
      <c r="AL464" s="116"/>
      <c r="AM464" s="61"/>
      <c r="AN464" s="117"/>
      <c r="AO464" s="118"/>
    </row>
    <row r="465" spans="1:41" x14ac:dyDescent="0.2">
      <c r="A465" s="160"/>
      <c r="P465" s="154"/>
      <c r="Q465" s="142"/>
      <c r="R465" s="142"/>
      <c r="S465" s="114"/>
      <c r="T465" s="61"/>
      <c r="U465" s="61"/>
      <c r="V465" s="61"/>
      <c r="W465" s="61"/>
      <c r="X465" s="61"/>
      <c r="Y465" s="61"/>
      <c r="Z465" s="61"/>
      <c r="AA465" s="114"/>
      <c r="AB465" s="61"/>
      <c r="AC465" s="61"/>
      <c r="AD465" s="61"/>
      <c r="AE465" s="61"/>
      <c r="AF465" s="61"/>
      <c r="AG465" s="61"/>
      <c r="AH465" s="61"/>
      <c r="AI465" s="61"/>
      <c r="AJ465" s="114"/>
      <c r="AK465" s="61"/>
      <c r="AL465" s="116"/>
      <c r="AM465" s="61"/>
      <c r="AN465" s="117"/>
      <c r="AO465" s="118"/>
    </row>
    <row r="466" spans="1:41" x14ac:dyDescent="0.2">
      <c r="A466" s="160"/>
      <c r="P466" s="154"/>
      <c r="Q466" s="142"/>
      <c r="R466" s="142"/>
      <c r="S466" s="114"/>
      <c r="T466" s="61"/>
      <c r="U466" s="61"/>
      <c r="V466" s="61"/>
      <c r="W466" s="61"/>
      <c r="X466" s="61"/>
      <c r="Y466" s="61"/>
      <c r="Z466" s="61"/>
      <c r="AA466" s="114"/>
      <c r="AB466" s="61"/>
      <c r="AC466" s="61"/>
      <c r="AD466" s="61"/>
      <c r="AE466" s="61"/>
      <c r="AF466" s="61"/>
      <c r="AG466" s="61"/>
      <c r="AH466" s="61"/>
      <c r="AI466" s="61"/>
      <c r="AJ466" s="114"/>
      <c r="AK466" s="61"/>
      <c r="AL466" s="116"/>
      <c r="AM466" s="61"/>
      <c r="AN466" s="117"/>
      <c r="AO466" s="118"/>
    </row>
    <row r="467" spans="1:41" x14ac:dyDescent="0.2">
      <c r="A467" s="160"/>
      <c r="P467" s="154"/>
      <c r="Q467" s="142"/>
      <c r="R467" s="142"/>
      <c r="S467" s="114"/>
      <c r="T467" s="61"/>
      <c r="U467" s="61"/>
      <c r="V467" s="61"/>
      <c r="W467" s="61"/>
      <c r="X467" s="61"/>
      <c r="Y467" s="61"/>
      <c r="Z467" s="61"/>
      <c r="AA467" s="114"/>
      <c r="AB467" s="61"/>
      <c r="AC467" s="61"/>
      <c r="AD467" s="61"/>
      <c r="AE467" s="61"/>
      <c r="AF467" s="61"/>
      <c r="AG467" s="61"/>
      <c r="AH467" s="61"/>
      <c r="AI467" s="61"/>
      <c r="AJ467" s="114"/>
      <c r="AK467" s="61"/>
      <c r="AL467" s="116"/>
      <c r="AM467" s="61"/>
      <c r="AN467" s="117"/>
      <c r="AO467" s="118"/>
    </row>
    <row r="468" spans="1:41" x14ac:dyDescent="0.2">
      <c r="A468" s="160"/>
      <c r="P468" s="154"/>
      <c r="Q468" s="142"/>
      <c r="R468" s="142"/>
      <c r="S468" s="114"/>
      <c r="T468" s="61"/>
      <c r="U468" s="61"/>
      <c r="V468" s="61"/>
      <c r="W468" s="61"/>
      <c r="X468" s="61"/>
      <c r="Y468" s="61"/>
      <c r="Z468" s="61"/>
      <c r="AA468" s="114"/>
      <c r="AB468" s="61"/>
      <c r="AC468" s="61"/>
      <c r="AD468" s="61"/>
      <c r="AE468" s="61"/>
      <c r="AF468" s="61"/>
      <c r="AG468" s="61"/>
      <c r="AH468" s="61"/>
      <c r="AI468" s="61"/>
      <c r="AJ468" s="114"/>
      <c r="AK468" s="61"/>
      <c r="AL468" s="116"/>
      <c r="AM468" s="61"/>
      <c r="AN468" s="117"/>
      <c r="AO468" s="118"/>
    </row>
    <row r="469" spans="1:41" x14ac:dyDescent="0.2">
      <c r="A469" s="160"/>
      <c r="P469" s="154"/>
      <c r="Q469" s="142"/>
      <c r="R469" s="142"/>
      <c r="S469" s="114"/>
      <c r="T469" s="61"/>
      <c r="U469" s="61"/>
      <c r="V469" s="61"/>
      <c r="W469" s="61"/>
      <c r="X469" s="61"/>
      <c r="Y469" s="61"/>
      <c r="Z469" s="61"/>
      <c r="AA469" s="114"/>
      <c r="AB469" s="61"/>
      <c r="AC469" s="61"/>
      <c r="AD469" s="61"/>
      <c r="AE469" s="61"/>
      <c r="AF469" s="61"/>
      <c r="AG469" s="61"/>
      <c r="AH469" s="61"/>
      <c r="AI469" s="61"/>
      <c r="AJ469" s="114"/>
      <c r="AK469" s="61"/>
      <c r="AL469" s="116"/>
      <c r="AM469" s="61"/>
      <c r="AN469" s="117"/>
      <c r="AO469" s="118"/>
    </row>
    <row r="470" spans="1:41" x14ac:dyDescent="0.2">
      <c r="A470" s="160"/>
      <c r="P470" s="154"/>
      <c r="Q470" s="142"/>
      <c r="R470" s="142"/>
      <c r="S470" s="114"/>
      <c r="T470" s="61"/>
      <c r="U470" s="61"/>
      <c r="V470" s="61"/>
      <c r="W470" s="61"/>
      <c r="X470" s="61"/>
      <c r="Y470" s="61"/>
      <c r="Z470" s="61"/>
      <c r="AA470" s="114"/>
      <c r="AB470" s="61"/>
      <c r="AC470" s="61"/>
      <c r="AD470" s="61"/>
      <c r="AE470" s="61"/>
      <c r="AF470" s="61"/>
      <c r="AG470" s="61"/>
      <c r="AH470" s="61"/>
      <c r="AI470" s="61"/>
      <c r="AJ470" s="114"/>
      <c r="AK470" s="61"/>
      <c r="AL470" s="116"/>
      <c r="AM470" s="61"/>
      <c r="AN470" s="117"/>
      <c r="AO470" s="118"/>
    </row>
    <row r="471" spans="1:41" x14ac:dyDescent="0.2">
      <c r="A471" s="160"/>
      <c r="P471" s="154"/>
      <c r="Q471" s="142"/>
      <c r="R471" s="142"/>
      <c r="S471" s="114"/>
      <c r="T471" s="61"/>
      <c r="U471" s="61"/>
      <c r="V471" s="61"/>
      <c r="W471" s="61"/>
      <c r="X471" s="61"/>
      <c r="Y471" s="61"/>
      <c r="Z471" s="61"/>
      <c r="AA471" s="114"/>
      <c r="AB471" s="61"/>
      <c r="AC471" s="61"/>
      <c r="AD471" s="61"/>
      <c r="AE471" s="61"/>
      <c r="AF471" s="61"/>
      <c r="AG471" s="61"/>
      <c r="AH471" s="61"/>
      <c r="AI471" s="61"/>
      <c r="AJ471" s="114"/>
      <c r="AK471" s="61"/>
      <c r="AL471" s="116"/>
      <c r="AM471" s="61"/>
      <c r="AN471" s="117"/>
      <c r="AO471" s="118"/>
    </row>
    <row r="472" spans="1:41" x14ac:dyDescent="0.2">
      <c r="A472" s="160"/>
      <c r="P472" s="154"/>
      <c r="Q472" s="142"/>
      <c r="R472" s="142"/>
      <c r="S472" s="114"/>
      <c r="T472" s="61"/>
      <c r="U472" s="61"/>
      <c r="V472" s="61"/>
      <c r="W472" s="61"/>
      <c r="X472" s="61"/>
      <c r="Y472" s="61"/>
      <c r="Z472" s="61"/>
      <c r="AA472" s="114"/>
      <c r="AB472" s="61"/>
      <c r="AC472" s="61"/>
      <c r="AD472" s="61"/>
      <c r="AE472" s="61"/>
      <c r="AF472" s="61"/>
      <c r="AG472" s="61"/>
      <c r="AH472" s="61"/>
      <c r="AI472" s="61"/>
      <c r="AJ472" s="114"/>
      <c r="AK472" s="61"/>
      <c r="AL472" s="116"/>
      <c r="AM472" s="61"/>
      <c r="AN472" s="117"/>
      <c r="AO472" s="118"/>
    </row>
    <row r="473" spans="1:41" x14ac:dyDescent="0.2">
      <c r="A473" s="160"/>
      <c r="P473" s="154"/>
      <c r="Q473" s="142"/>
      <c r="R473" s="142"/>
      <c r="S473" s="114"/>
      <c r="T473" s="61"/>
      <c r="U473" s="61"/>
      <c r="V473" s="61"/>
      <c r="W473" s="61"/>
      <c r="X473" s="61"/>
      <c r="Y473" s="61"/>
      <c r="Z473" s="61"/>
      <c r="AA473" s="114"/>
      <c r="AB473" s="61"/>
      <c r="AC473" s="61"/>
      <c r="AD473" s="61"/>
      <c r="AE473" s="61"/>
      <c r="AF473" s="61"/>
      <c r="AG473" s="61"/>
      <c r="AH473" s="61"/>
      <c r="AI473" s="61"/>
      <c r="AJ473" s="114"/>
      <c r="AK473" s="61"/>
      <c r="AL473" s="116"/>
      <c r="AM473" s="61"/>
      <c r="AN473" s="117"/>
      <c r="AO473" s="118"/>
    </row>
    <row r="474" spans="1:41" x14ac:dyDescent="0.2">
      <c r="A474" s="160"/>
      <c r="P474" s="154"/>
      <c r="Q474" s="142"/>
      <c r="R474" s="142"/>
      <c r="S474" s="114"/>
      <c r="T474" s="61"/>
      <c r="U474" s="61"/>
      <c r="V474" s="61"/>
      <c r="W474" s="61"/>
      <c r="X474" s="61"/>
      <c r="Y474" s="61"/>
      <c r="Z474" s="61"/>
      <c r="AA474" s="114"/>
      <c r="AB474" s="61"/>
      <c r="AC474" s="61"/>
      <c r="AD474" s="61"/>
      <c r="AE474" s="61"/>
      <c r="AF474" s="61"/>
      <c r="AG474" s="61"/>
      <c r="AH474" s="61"/>
      <c r="AI474" s="61"/>
      <c r="AJ474" s="114"/>
      <c r="AK474" s="61"/>
      <c r="AL474" s="116"/>
      <c r="AM474" s="61"/>
      <c r="AN474" s="117"/>
      <c r="AO474" s="118"/>
    </row>
    <row r="475" spans="1:41" x14ac:dyDescent="0.2">
      <c r="A475" s="160"/>
      <c r="P475" s="154"/>
      <c r="Q475" s="142"/>
      <c r="R475" s="142"/>
      <c r="S475" s="114"/>
      <c r="T475" s="61"/>
      <c r="U475" s="61"/>
      <c r="V475" s="61"/>
      <c r="W475" s="61"/>
      <c r="X475" s="61"/>
      <c r="Y475" s="61"/>
      <c r="Z475" s="61"/>
      <c r="AA475" s="114"/>
      <c r="AB475" s="61"/>
      <c r="AC475" s="61"/>
      <c r="AD475" s="61"/>
      <c r="AE475" s="61"/>
      <c r="AF475" s="61"/>
      <c r="AG475" s="61"/>
      <c r="AH475" s="61"/>
      <c r="AI475" s="61"/>
      <c r="AJ475" s="114"/>
      <c r="AK475" s="61"/>
      <c r="AL475" s="116"/>
      <c r="AM475" s="61"/>
      <c r="AN475" s="117"/>
      <c r="AO475" s="118"/>
    </row>
    <row r="476" spans="1:41" x14ac:dyDescent="0.2">
      <c r="A476" s="160"/>
      <c r="P476" s="154"/>
      <c r="Q476" s="142"/>
      <c r="R476" s="142"/>
      <c r="S476" s="114"/>
      <c r="T476" s="61"/>
      <c r="U476" s="61"/>
      <c r="V476" s="61"/>
      <c r="W476" s="61"/>
      <c r="X476" s="61"/>
      <c r="Y476" s="61"/>
      <c r="Z476" s="61"/>
      <c r="AA476" s="114"/>
      <c r="AB476" s="61"/>
      <c r="AC476" s="61"/>
      <c r="AD476" s="61"/>
      <c r="AE476" s="61"/>
      <c r="AF476" s="61"/>
      <c r="AG476" s="61"/>
      <c r="AH476" s="61"/>
      <c r="AI476" s="61"/>
      <c r="AJ476" s="114"/>
      <c r="AK476" s="61"/>
      <c r="AL476" s="116"/>
      <c r="AM476" s="61"/>
      <c r="AN476" s="117"/>
      <c r="AO476" s="118"/>
    </row>
    <row r="477" spans="1:41" x14ac:dyDescent="0.2">
      <c r="A477" s="160"/>
      <c r="P477" s="154"/>
      <c r="Q477" s="142"/>
      <c r="R477" s="142"/>
      <c r="S477" s="114"/>
      <c r="T477" s="61"/>
      <c r="U477" s="61"/>
      <c r="V477" s="61"/>
      <c r="W477" s="61"/>
      <c r="X477" s="61"/>
      <c r="Y477" s="61"/>
      <c r="Z477" s="61"/>
      <c r="AA477" s="114"/>
      <c r="AB477" s="61"/>
      <c r="AC477" s="61"/>
      <c r="AD477" s="61"/>
      <c r="AE477" s="61"/>
      <c r="AF477" s="61"/>
      <c r="AG477" s="61"/>
      <c r="AH477" s="61"/>
      <c r="AI477" s="61"/>
      <c r="AJ477" s="114"/>
      <c r="AK477" s="61"/>
      <c r="AL477" s="116"/>
      <c r="AM477" s="61"/>
      <c r="AN477" s="117"/>
      <c r="AO477" s="118"/>
    </row>
    <row r="478" spans="1:41" x14ac:dyDescent="0.2">
      <c r="A478" s="160"/>
      <c r="P478" s="154"/>
      <c r="Q478" s="142"/>
      <c r="R478" s="142"/>
      <c r="S478" s="114"/>
      <c r="T478" s="61"/>
      <c r="U478" s="61"/>
      <c r="V478" s="61"/>
      <c r="W478" s="61"/>
      <c r="X478" s="61"/>
      <c r="Y478" s="61"/>
      <c r="Z478" s="61"/>
      <c r="AA478" s="114"/>
      <c r="AB478" s="61"/>
      <c r="AC478" s="61"/>
      <c r="AD478" s="61"/>
      <c r="AE478" s="61"/>
      <c r="AF478" s="61"/>
      <c r="AG478" s="61"/>
      <c r="AH478" s="61"/>
      <c r="AI478" s="61"/>
      <c r="AJ478" s="114"/>
      <c r="AK478" s="61"/>
      <c r="AL478" s="116"/>
      <c r="AM478" s="61"/>
      <c r="AN478" s="117"/>
      <c r="AO478" s="118"/>
    </row>
    <row r="479" spans="1:41" x14ac:dyDescent="0.2">
      <c r="A479" s="160"/>
      <c r="P479" s="154"/>
      <c r="Q479" s="142"/>
      <c r="R479" s="142"/>
      <c r="S479" s="114"/>
      <c r="T479" s="61"/>
      <c r="U479" s="61"/>
      <c r="V479" s="61"/>
      <c r="W479" s="61"/>
      <c r="X479" s="61"/>
      <c r="Y479" s="61"/>
      <c r="Z479" s="61"/>
      <c r="AA479" s="114"/>
      <c r="AB479" s="61"/>
      <c r="AC479" s="61"/>
      <c r="AD479" s="61"/>
      <c r="AE479" s="61"/>
      <c r="AF479" s="61"/>
      <c r="AG479" s="61"/>
      <c r="AH479" s="61"/>
      <c r="AI479" s="61"/>
      <c r="AJ479" s="114"/>
      <c r="AK479" s="61"/>
      <c r="AL479" s="116"/>
      <c r="AM479" s="61"/>
      <c r="AN479" s="117"/>
      <c r="AO479" s="118"/>
    </row>
    <row r="480" spans="1:41" x14ac:dyDescent="0.2">
      <c r="A480" s="160"/>
      <c r="P480" s="154"/>
      <c r="Q480" s="142"/>
      <c r="R480" s="142"/>
      <c r="S480" s="114"/>
      <c r="T480" s="61"/>
      <c r="U480" s="61"/>
      <c r="V480" s="61"/>
      <c r="W480" s="61"/>
      <c r="X480" s="61"/>
      <c r="Y480" s="61"/>
      <c r="Z480" s="61"/>
      <c r="AA480" s="114"/>
      <c r="AB480" s="61"/>
      <c r="AC480" s="61"/>
      <c r="AD480" s="61"/>
      <c r="AE480" s="61"/>
      <c r="AF480" s="61"/>
      <c r="AG480" s="61"/>
      <c r="AH480" s="61"/>
      <c r="AI480" s="61"/>
      <c r="AJ480" s="114"/>
      <c r="AK480" s="61"/>
      <c r="AL480" s="116"/>
      <c r="AM480" s="61"/>
      <c r="AN480" s="117"/>
      <c r="AO480" s="118"/>
    </row>
    <row r="481" spans="1:41" x14ac:dyDescent="0.2">
      <c r="A481" s="160"/>
      <c r="P481" s="154"/>
      <c r="Q481" s="142"/>
      <c r="R481" s="142"/>
      <c r="S481" s="114"/>
      <c r="T481" s="61"/>
      <c r="U481" s="61"/>
      <c r="V481" s="61"/>
      <c r="W481" s="61"/>
      <c r="X481" s="61"/>
      <c r="Y481" s="61"/>
      <c r="Z481" s="61"/>
      <c r="AA481" s="114"/>
      <c r="AB481" s="61"/>
      <c r="AC481" s="61"/>
      <c r="AD481" s="61"/>
      <c r="AE481" s="61"/>
      <c r="AF481" s="61"/>
      <c r="AG481" s="61"/>
      <c r="AH481" s="61"/>
      <c r="AI481" s="61"/>
      <c r="AJ481" s="114"/>
      <c r="AK481" s="61"/>
      <c r="AL481" s="116"/>
      <c r="AM481" s="61"/>
      <c r="AN481" s="117"/>
      <c r="AO481" s="118"/>
    </row>
    <row r="482" spans="1:41" x14ac:dyDescent="0.2">
      <c r="A482" s="160"/>
      <c r="P482" s="154"/>
      <c r="Q482" s="142"/>
      <c r="R482" s="142"/>
      <c r="S482" s="114"/>
      <c r="T482" s="61"/>
      <c r="U482" s="61"/>
      <c r="V482" s="61"/>
      <c r="W482" s="61"/>
      <c r="X482" s="61"/>
      <c r="Y482" s="61"/>
      <c r="Z482" s="61"/>
      <c r="AA482" s="114"/>
      <c r="AB482" s="61"/>
      <c r="AC482" s="61"/>
      <c r="AD482" s="61"/>
      <c r="AE482" s="61"/>
      <c r="AF482" s="61"/>
      <c r="AG482" s="61"/>
      <c r="AH482" s="61"/>
      <c r="AI482" s="61"/>
      <c r="AJ482" s="114"/>
      <c r="AK482" s="61"/>
      <c r="AL482" s="116"/>
      <c r="AM482" s="61"/>
      <c r="AN482" s="117"/>
      <c r="AO482" s="118"/>
    </row>
    <row r="483" spans="1:41" x14ac:dyDescent="0.2">
      <c r="A483" s="160"/>
      <c r="P483" s="154"/>
      <c r="Q483" s="142"/>
      <c r="R483" s="142"/>
      <c r="S483" s="114"/>
      <c r="T483" s="61"/>
      <c r="U483" s="61"/>
      <c r="V483" s="61"/>
      <c r="W483" s="61"/>
      <c r="X483" s="61"/>
      <c r="Y483" s="61"/>
      <c r="Z483" s="61"/>
      <c r="AA483" s="114"/>
      <c r="AB483" s="61"/>
      <c r="AC483" s="61"/>
      <c r="AD483" s="61"/>
      <c r="AE483" s="61"/>
      <c r="AF483" s="61"/>
      <c r="AG483" s="61"/>
      <c r="AH483" s="61"/>
      <c r="AI483" s="61"/>
      <c r="AJ483" s="114"/>
      <c r="AK483" s="61"/>
      <c r="AL483" s="116"/>
      <c r="AM483" s="61"/>
      <c r="AN483" s="117"/>
      <c r="AO483" s="118"/>
    </row>
    <row r="484" spans="1:41" x14ac:dyDescent="0.2">
      <c r="A484" s="160"/>
      <c r="P484" s="154"/>
      <c r="Q484" s="142"/>
      <c r="R484" s="142"/>
      <c r="S484" s="114"/>
      <c r="T484" s="61"/>
      <c r="U484" s="61"/>
      <c r="V484" s="61"/>
      <c r="W484" s="61"/>
      <c r="X484" s="61"/>
      <c r="Y484" s="61"/>
      <c r="Z484" s="61"/>
      <c r="AA484" s="114"/>
      <c r="AB484" s="61"/>
      <c r="AC484" s="61"/>
      <c r="AD484" s="61"/>
      <c r="AE484" s="61"/>
      <c r="AF484" s="61"/>
      <c r="AG484" s="61"/>
      <c r="AH484" s="61"/>
      <c r="AI484" s="61"/>
      <c r="AJ484" s="114"/>
      <c r="AK484" s="61"/>
      <c r="AL484" s="116"/>
      <c r="AM484" s="61"/>
      <c r="AN484" s="117"/>
      <c r="AO484" s="118"/>
    </row>
    <row r="485" spans="1:41" x14ac:dyDescent="0.2">
      <c r="A485" s="160"/>
      <c r="P485" s="154"/>
      <c r="Q485" s="142"/>
      <c r="R485" s="142"/>
      <c r="S485" s="114"/>
      <c r="T485" s="61"/>
      <c r="U485" s="61"/>
      <c r="V485" s="61"/>
      <c r="W485" s="61"/>
      <c r="X485" s="61"/>
      <c r="Y485" s="61"/>
      <c r="Z485" s="61"/>
      <c r="AA485" s="114"/>
      <c r="AB485" s="61"/>
      <c r="AC485" s="61"/>
      <c r="AD485" s="61"/>
      <c r="AE485" s="61"/>
      <c r="AF485" s="61"/>
      <c r="AG485" s="61"/>
      <c r="AH485" s="61"/>
      <c r="AI485" s="61"/>
      <c r="AJ485" s="114"/>
      <c r="AK485" s="61"/>
      <c r="AL485" s="116"/>
      <c r="AM485" s="61"/>
      <c r="AN485" s="117"/>
      <c r="AO485" s="118"/>
    </row>
    <row r="486" spans="1:41" x14ac:dyDescent="0.2">
      <c r="A486" s="160"/>
      <c r="P486" s="154"/>
      <c r="Q486" s="142"/>
      <c r="R486" s="142"/>
      <c r="S486" s="114"/>
      <c r="T486" s="61"/>
      <c r="U486" s="61"/>
      <c r="V486" s="61"/>
      <c r="W486" s="61"/>
      <c r="X486" s="61"/>
      <c r="Y486" s="61"/>
      <c r="Z486" s="61"/>
      <c r="AA486" s="114"/>
      <c r="AB486" s="61"/>
      <c r="AC486" s="61"/>
      <c r="AD486" s="61"/>
      <c r="AE486" s="61"/>
      <c r="AF486" s="61"/>
      <c r="AG486" s="61"/>
      <c r="AH486" s="61"/>
      <c r="AI486" s="61"/>
      <c r="AJ486" s="114"/>
      <c r="AK486" s="61"/>
      <c r="AL486" s="116"/>
      <c r="AM486" s="61"/>
      <c r="AN486" s="117"/>
      <c r="AO486" s="118"/>
    </row>
    <row r="487" spans="1:41" x14ac:dyDescent="0.2">
      <c r="A487" s="160"/>
      <c r="P487" s="154"/>
      <c r="Q487" s="142"/>
      <c r="R487" s="142"/>
      <c r="S487" s="114"/>
      <c r="T487" s="61"/>
      <c r="U487" s="61"/>
      <c r="V487" s="61"/>
      <c r="W487" s="61"/>
      <c r="X487" s="61"/>
      <c r="Y487" s="61"/>
      <c r="Z487" s="61"/>
      <c r="AA487" s="114"/>
      <c r="AB487" s="61"/>
      <c r="AC487" s="61"/>
      <c r="AD487" s="61"/>
      <c r="AE487" s="61"/>
      <c r="AF487" s="61"/>
      <c r="AG487" s="61"/>
      <c r="AH487" s="61"/>
      <c r="AI487" s="61"/>
      <c r="AJ487" s="114"/>
      <c r="AK487" s="61"/>
      <c r="AL487" s="116"/>
      <c r="AM487" s="61"/>
      <c r="AN487" s="117"/>
      <c r="AO487" s="118"/>
    </row>
    <row r="488" spans="1:41" x14ac:dyDescent="0.2">
      <c r="A488" s="160"/>
      <c r="P488" s="154"/>
      <c r="Q488" s="142"/>
      <c r="R488" s="142"/>
      <c r="S488" s="114"/>
      <c r="T488" s="61"/>
      <c r="U488" s="61"/>
      <c r="V488" s="61"/>
      <c r="W488" s="61"/>
      <c r="X488" s="61"/>
      <c r="Y488" s="61"/>
      <c r="Z488" s="61"/>
      <c r="AA488" s="114"/>
      <c r="AB488" s="61"/>
      <c r="AC488" s="61"/>
      <c r="AD488" s="61"/>
      <c r="AE488" s="61"/>
      <c r="AF488" s="61"/>
      <c r="AG488" s="61"/>
      <c r="AH488" s="61"/>
      <c r="AI488" s="61"/>
      <c r="AJ488" s="114"/>
      <c r="AK488" s="61"/>
      <c r="AL488" s="116"/>
      <c r="AM488" s="61"/>
      <c r="AN488" s="117"/>
      <c r="AO488" s="118"/>
    </row>
    <row r="489" spans="1:41" x14ac:dyDescent="0.2">
      <c r="A489" s="160"/>
      <c r="P489" s="154"/>
      <c r="Q489" s="142"/>
      <c r="R489" s="142"/>
      <c r="S489" s="114"/>
      <c r="T489" s="61"/>
      <c r="U489" s="61"/>
      <c r="V489" s="61"/>
      <c r="W489" s="61"/>
      <c r="X489" s="61"/>
      <c r="Y489" s="61"/>
      <c r="Z489" s="61"/>
      <c r="AA489" s="114"/>
      <c r="AB489" s="61"/>
      <c r="AC489" s="61"/>
      <c r="AD489" s="61"/>
      <c r="AE489" s="61"/>
      <c r="AF489" s="61"/>
      <c r="AG489" s="61"/>
      <c r="AH489" s="61"/>
      <c r="AI489" s="61"/>
      <c r="AJ489" s="114"/>
      <c r="AK489" s="61"/>
      <c r="AL489" s="116"/>
      <c r="AM489" s="61"/>
      <c r="AN489" s="117"/>
      <c r="AO489" s="118"/>
    </row>
    <row r="490" spans="1:41" x14ac:dyDescent="0.2">
      <c r="A490" s="160"/>
      <c r="P490" s="154"/>
      <c r="Q490" s="142"/>
      <c r="R490" s="142"/>
      <c r="S490" s="114"/>
      <c r="T490" s="61"/>
      <c r="U490" s="61"/>
      <c r="V490" s="61"/>
      <c r="W490" s="61"/>
      <c r="X490" s="61"/>
      <c r="Y490" s="61"/>
      <c r="Z490" s="61"/>
      <c r="AA490" s="114"/>
      <c r="AB490" s="61"/>
      <c r="AC490" s="61"/>
      <c r="AD490" s="61"/>
      <c r="AE490" s="61"/>
      <c r="AF490" s="61"/>
      <c r="AG490" s="61"/>
      <c r="AH490" s="61"/>
      <c r="AI490" s="61"/>
      <c r="AJ490" s="114"/>
      <c r="AK490" s="61"/>
      <c r="AL490" s="116"/>
      <c r="AM490" s="61"/>
      <c r="AN490" s="117"/>
      <c r="AO490" s="118"/>
    </row>
    <row r="491" spans="1:41" x14ac:dyDescent="0.2">
      <c r="A491" s="160"/>
      <c r="P491" s="154"/>
      <c r="Q491" s="142"/>
      <c r="R491" s="142"/>
      <c r="S491" s="114"/>
      <c r="T491" s="61"/>
      <c r="U491" s="61"/>
      <c r="V491" s="61"/>
      <c r="W491" s="61"/>
      <c r="X491" s="61"/>
      <c r="Y491" s="61"/>
      <c r="Z491" s="61"/>
      <c r="AA491" s="114"/>
      <c r="AB491" s="61"/>
      <c r="AC491" s="61"/>
      <c r="AD491" s="61"/>
      <c r="AE491" s="61"/>
      <c r="AF491" s="61"/>
      <c r="AG491" s="61"/>
      <c r="AH491" s="61"/>
      <c r="AI491" s="61"/>
      <c r="AJ491" s="114"/>
      <c r="AK491" s="61"/>
      <c r="AL491" s="116"/>
      <c r="AM491" s="61"/>
      <c r="AN491" s="117"/>
      <c r="AO491" s="118"/>
    </row>
    <row r="492" spans="1:41" x14ac:dyDescent="0.2">
      <c r="A492" s="160"/>
      <c r="P492" s="154"/>
      <c r="Q492" s="142"/>
      <c r="R492" s="142"/>
      <c r="S492" s="114"/>
      <c r="T492" s="61"/>
      <c r="U492" s="61"/>
      <c r="V492" s="61"/>
      <c r="W492" s="61"/>
      <c r="X492" s="61"/>
      <c r="Y492" s="61"/>
      <c r="Z492" s="61"/>
      <c r="AA492" s="114"/>
      <c r="AB492" s="61"/>
      <c r="AC492" s="61"/>
      <c r="AD492" s="61"/>
      <c r="AE492" s="61"/>
      <c r="AF492" s="61"/>
      <c r="AG492" s="61"/>
      <c r="AH492" s="61"/>
      <c r="AI492" s="61"/>
      <c r="AJ492" s="114"/>
      <c r="AK492" s="61"/>
      <c r="AL492" s="116"/>
      <c r="AM492" s="61"/>
      <c r="AN492" s="117"/>
      <c r="AO492" s="118"/>
    </row>
    <row r="493" spans="1:41" x14ac:dyDescent="0.2">
      <c r="A493" s="160"/>
      <c r="P493" s="154"/>
      <c r="Q493" s="142"/>
      <c r="R493" s="142"/>
      <c r="S493" s="114"/>
      <c r="T493" s="61"/>
      <c r="U493" s="61"/>
      <c r="V493" s="61"/>
      <c r="W493" s="61"/>
      <c r="X493" s="61"/>
      <c r="Y493" s="61"/>
      <c r="Z493" s="61"/>
      <c r="AA493" s="114"/>
      <c r="AB493" s="61"/>
      <c r="AC493" s="61"/>
      <c r="AD493" s="61"/>
      <c r="AE493" s="61"/>
      <c r="AF493" s="61"/>
      <c r="AG493" s="61"/>
      <c r="AH493" s="61"/>
      <c r="AI493" s="61"/>
      <c r="AJ493" s="114"/>
      <c r="AK493" s="61"/>
      <c r="AL493" s="116"/>
      <c r="AM493" s="61"/>
      <c r="AN493" s="117"/>
      <c r="AO493" s="118"/>
    </row>
    <row r="494" spans="1:41" x14ac:dyDescent="0.2">
      <c r="A494" s="160"/>
      <c r="P494" s="154"/>
      <c r="Q494" s="142"/>
      <c r="R494" s="142"/>
      <c r="S494" s="114"/>
      <c r="T494" s="61"/>
      <c r="U494" s="61"/>
      <c r="V494" s="61"/>
      <c r="W494" s="61"/>
      <c r="X494" s="61"/>
      <c r="Y494" s="61"/>
      <c r="Z494" s="61"/>
      <c r="AA494" s="114"/>
      <c r="AB494" s="61"/>
      <c r="AC494" s="61"/>
      <c r="AD494" s="61"/>
      <c r="AE494" s="61"/>
      <c r="AF494" s="61"/>
      <c r="AG494" s="61"/>
      <c r="AH494" s="61"/>
      <c r="AI494" s="61"/>
      <c r="AJ494" s="114"/>
      <c r="AK494" s="61"/>
      <c r="AL494" s="116"/>
      <c r="AM494" s="61"/>
      <c r="AN494" s="117"/>
      <c r="AO494" s="118"/>
    </row>
    <row r="495" spans="1:41" x14ac:dyDescent="0.2">
      <c r="A495" s="160"/>
      <c r="P495" s="154"/>
      <c r="Q495" s="142"/>
      <c r="R495" s="142"/>
      <c r="S495" s="114"/>
      <c r="T495" s="61"/>
      <c r="U495" s="61"/>
      <c r="V495" s="61"/>
      <c r="W495" s="61"/>
      <c r="X495" s="61"/>
      <c r="Y495" s="61"/>
      <c r="Z495" s="61"/>
      <c r="AA495" s="114"/>
      <c r="AB495" s="61"/>
      <c r="AC495" s="61"/>
      <c r="AD495" s="61"/>
      <c r="AE495" s="61"/>
      <c r="AF495" s="61"/>
      <c r="AG495" s="61"/>
      <c r="AH495" s="61"/>
      <c r="AI495" s="61"/>
      <c r="AJ495" s="114"/>
      <c r="AK495" s="61"/>
      <c r="AL495" s="116"/>
      <c r="AM495" s="61"/>
      <c r="AN495" s="117"/>
      <c r="AO495" s="118"/>
    </row>
    <row r="496" spans="1:41" x14ac:dyDescent="0.2">
      <c r="A496" s="160"/>
      <c r="P496" s="154"/>
      <c r="Q496" s="142"/>
      <c r="R496" s="142"/>
      <c r="S496" s="114"/>
      <c r="T496" s="61"/>
      <c r="U496" s="61"/>
      <c r="V496" s="61"/>
      <c r="W496" s="61"/>
      <c r="X496" s="61"/>
      <c r="Y496" s="61"/>
      <c r="Z496" s="61"/>
      <c r="AA496" s="114"/>
      <c r="AB496" s="61"/>
      <c r="AC496" s="61"/>
      <c r="AD496" s="61"/>
      <c r="AE496" s="61"/>
      <c r="AF496" s="61"/>
      <c r="AG496" s="61"/>
      <c r="AH496" s="61"/>
      <c r="AI496" s="61"/>
      <c r="AJ496" s="114"/>
      <c r="AK496" s="61"/>
      <c r="AL496" s="116"/>
      <c r="AM496" s="61"/>
      <c r="AN496" s="117"/>
      <c r="AO496" s="118"/>
    </row>
  </sheetData>
  <autoFilter ref="A4:AO4" xr:uid="{00000000-0001-0000-0000-000000000000}"/>
  <sortState xmlns:xlrd2="http://schemas.microsoft.com/office/spreadsheetml/2017/richdata2" ref="A5:AF225">
    <sortCondition ref="G5:G225"/>
  </sortState>
  <phoneticPr fontId="2" type="noConversion"/>
  <conditionalFormatting sqref="A5:AO996">
    <cfRule type="expression" dxfId="13" priority="413">
      <formula>MOD(ROW()+1,2)=1</formula>
    </cfRule>
  </conditionalFormatting>
  <conditionalFormatting sqref="B5:B996">
    <cfRule type="cellIs" dxfId="12" priority="23" operator="equal">
      <formula>"TE"</formula>
    </cfRule>
    <cfRule type="cellIs" dxfId="11" priority="24" operator="equal">
      <formula>"RB"</formula>
    </cfRule>
    <cfRule type="cellIs" dxfId="10" priority="25" operator="equal">
      <formula>"QB"</formula>
    </cfRule>
  </conditionalFormatting>
  <hyperlinks>
    <hyperlink ref="AO1" r:id="rId1" display="http://www.fantasycube.com/" xr:uid="{00000000-0004-0000-0000-000000000000}"/>
    <hyperlink ref="A5" r:id="rId2" display="https://sports.yahoo.com/nfl/players/32711/news" xr:uid="{39D765E5-F14F-E146-843E-D480D2F78CE1}"/>
    <hyperlink ref="A6" r:id="rId3" display="https://sports.yahoo.com/nfl/players/30121/news" xr:uid="{12313F65-56E6-5C43-874C-8F3EDBB9A932}"/>
    <hyperlink ref="A7" r:id="rId4" display="https://sports.yahoo.com/nfl/players/32692/news" xr:uid="{95DFD640-17AE-B443-BB3C-1EE192DC2710}"/>
    <hyperlink ref="A8" r:id="rId5" display="https://sports.yahoo.com/nfl/players/30182/news" xr:uid="{A678FEC3-A6C8-1840-AB4B-C7CF43C4F0B8}"/>
    <hyperlink ref="A9" r:id="rId6" display="https://sports.yahoo.com/nfl/players/30423/news" xr:uid="{A40B7316-ABE4-F84C-AA91-232E743861F2}"/>
    <hyperlink ref="A10" r:id="rId7" display="https://sports.yahoo.com/nfl/players/30154/news" xr:uid="{6D2763F8-0DD5-A040-A3F9-59FEAE222738}"/>
    <hyperlink ref="A11" r:id="rId8" display="https://sports.yahoo.com/nfl/players/29279/news" xr:uid="{ED90E051-0527-A846-B801-BFF686EEF099}"/>
    <hyperlink ref="A12" r:id="rId9" display="https://sports.yahoo.com/nfl/players/33393/news" xr:uid="{E6046F3E-FEDD-8241-961E-42740800647F}"/>
    <hyperlink ref="A13" r:id="rId10" display="https://sports.yahoo.com/nfl/players/28534/news" xr:uid="{C23C8771-BBC5-AE42-9C88-45330B0FF454}"/>
    <hyperlink ref="A14" r:id="rId11" display="https://sports.yahoo.com/nfl/players/33412/news" xr:uid="{DD6F61A7-2138-D74B-B72A-A46F4832A650}"/>
    <hyperlink ref="A15" r:id="rId12" display="https://sports.yahoo.com/nfl/players/32687/news" xr:uid="{EABA226E-B2BF-F04C-B922-652383FC71AE}"/>
    <hyperlink ref="A16" r:id="rId13" display="https://sports.yahoo.com/nfl/players/30161/news" xr:uid="{CDF80E72-0EFF-454E-9CF1-C90C613FA9C6}"/>
    <hyperlink ref="A17" r:id="rId14" display="https://sports.yahoo.com/nfl/players/27581/news" xr:uid="{6BC6BD61-5200-564C-9D22-5A0A55E5D41E}"/>
    <hyperlink ref="A18" r:id="rId15" display="https://sports.yahoo.com/nfl/players/30295/news" xr:uid="{DEFE4A18-BD31-544F-B83D-C7741B88F550}"/>
    <hyperlink ref="A19" r:id="rId16" display="https://sports.yahoo.com/nfl/players/32705/news" xr:uid="{5BA2C763-FF97-454A-9042-05C92B6F813D}"/>
    <hyperlink ref="A20" r:id="rId17" display="https://sports.yahoo.com/nfl/players/27535/news" xr:uid="{F7F097D4-E09E-024E-BF6D-8C50165F49AA}"/>
    <hyperlink ref="A21" r:id="rId18" display="https://sports.yahoo.com/nfl/players/26686/news" xr:uid="{257FFEB7-ED49-004A-969E-28B3AD8B511D}"/>
    <hyperlink ref="A22" r:id="rId19" display="https://sports.yahoo.com/nfl/players/30972/news" xr:uid="{DF5C7803-516D-0441-80B5-129304273A50}"/>
    <hyperlink ref="A23" r:id="rId20" display="https://sports.yahoo.com/nfl/players/30117/news" xr:uid="{57D1CCFF-CCD5-5D4C-8D26-E274DD9D5F42}"/>
    <hyperlink ref="A24" r:id="rId21" display="https://sports.yahoo.com/nfl/players/31005/news" xr:uid="{16CAF874-462E-1445-A3B1-51526A35C172}"/>
    <hyperlink ref="A25" r:id="rId22" display="https://sports.yahoo.com/nfl/players/30180/news" xr:uid="{0BA601A4-D319-9146-B79B-7A93000A0C16}"/>
    <hyperlink ref="A26" r:id="rId23" display="https://sports.yahoo.com/nfl/players/29399/news" xr:uid="{0A51A944-B6D8-334D-84F5-84334C541738}"/>
    <hyperlink ref="A27" r:id="rId24" display="https://sports.yahoo.com/nfl/players/33423/news" xr:uid="{0B9CAD3F-406A-0E41-8667-4F124F42F910}"/>
    <hyperlink ref="A28" r:id="rId25" display="https://sports.yahoo.com/nfl/players/32704/news" xr:uid="{B00F5157-573B-4547-9D5F-E4FB6CB2DFD3}"/>
    <hyperlink ref="A29" r:id="rId26" display="https://sports.yahoo.com/nfl/players/31056/news" xr:uid="{7319F889-6496-EF4A-85A0-B7F0D27A9D1B}"/>
    <hyperlink ref="A30" r:id="rId27" display="https://sports.yahoo.com/nfl/players/31868/news" xr:uid="{3DD892AA-8BB7-9843-A80F-B636A775BFE6}"/>
    <hyperlink ref="A31" r:id="rId28" display="https://sports.yahoo.com/nfl/players/32703/news" xr:uid="{20D908DA-9795-D64B-9A5B-358559924E94}"/>
    <hyperlink ref="A32" r:id="rId29" display="https://sports.yahoo.com/nfl/players/29238/news" xr:uid="{5A4942A1-8668-0E48-8251-2EAC1CF1AC78}"/>
    <hyperlink ref="A33" r:id="rId30" display="https://sports.yahoo.com/nfl/players/30994/news" xr:uid="{85F7D324-48D0-AC4B-83AF-C4BDAA2EE48A}"/>
    <hyperlink ref="A34" r:id="rId31" display="https://sports.yahoo.com/nfl/players/26699/news" xr:uid="{5C1C2A40-5AB2-6E46-9732-869A31616EF7}"/>
    <hyperlink ref="A35" r:id="rId32" display="https://sports.yahoo.com/nfl/players/31883/news" xr:uid="{6533B979-E9E4-F84A-BE0C-AAEEE2402280}"/>
    <hyperlink ref="A36" r:id="rId33" display="https://sports.yahoo.com/nfl/players/30977/news" xr:uid="{AAB7D687-BD89-4949-AF37-F5F192D6515B}"/>
    <hyperlink ref="A37" r:id="rId34" display="https://sports.yahoo.com/nfl/players/30218/news" xr:uid="{09EE266E-E07A-E247-BDB8-10BB3DECA710}"/>
    <hyperlink ref="A38" r:id="rId35" display="https://sports.yahoo.com/nfl/players/33991/news" xr:uid="{C4A54BAE-A624-D142-8250-77D79BCB7A6B}"/>
    <hyperlink ref="A39" r:id="rId36" display="https://sports.yahoo.com/nfl/players/33582/news" xr:uid="{98803F80-87D5-8240-ADF7-C83656155177}"/>
    <hyperlink ref="A40" r:id="rId37" display="https://sports.yahoo.com/nfl/players/33392/news" xr:uid="{E26E22A2-9F7D-5645-8BD7-2BB757B838E9}"/>
    <hyperlink ref="A41" r:id="rId38" display="https://sports.yahoo.com/nfl/players/30120/news" xr:uid="{E4D7CBFA-95A0-094D-88CA-5044044EBE0C}"/>
    <hyperlink ref="A42" r:id="rId39" display="https://sports.yahoo.com/nfl/players/32722/news" xr:uid="{5729C1B3-5EBC-6442-972A-5BE0ECDDA082}"/>
    <hyperlink ref="A43" r:id="rId40" display="https://sports.yahoo.com/nfl/players/33413/news" xr:uid="{6519A151-8B91-5C4F-A114-EEB3555C8FBA}"/>
    <hyperlink ref="A44" r:id="rId41" display="https://sports.yahoo.com/nfl/players/27589/news" xr:uid="{46BE7A38-0A16-2D40-8586-DE22240963C5}"/>
    <hyperlink ref="A45" r:id="rId42" display="https://sports.yahoo.com/nfl/players/31908/news" xr:uid="{A9453BB0-54D0-4448-BE73-3BAB66498CB7}"/>
    <hyperlink ref="A46" r:id="rId43" display="https://sports.yahoo.com/nfl/players/31905/news" xr:uid="{7783C649-F73E-2F4C-BE74-738AF40B5899}"/>
    <hyperlink ref="A47" r:id="rId44" display="https://sports.yahoo.com/nfl/players/32725/news" xr:uid="{F8F2E4EB-01F2-7049-B9F5-43F6423EEECE}"/>
    <hyperlink ref="A48" r:id="rId45" display="https://sports.yahoo.com/nfl/players/33394/news" xr:uid="{CB62167E-7E88-794C-A9C5-4B518622175C}"/>
    <hyperlink ref="A49" r:id="rId46" display="https://sports.yahoo.com/nfl/players/31898/news" xr:uid="{E8E78D21-D639-CB4F-99F1-C73DE693B360}"/>
    <hyperlink ref="A50" r:id="rId47" display="https://sports.yahoo.com/nfl/players/32732/news" xr:uid="{2258EC45-C5F5-AB44-AD30-3B2C1401EF13}"/>
    <hyperlink ref="A51" r:id="rId48" display="https://sports.yahoo.com/nfl/players/31002/news" xr:uid="{7E7C1BC6-CF7E-4C42-AD02-EEA8C671877F}"/>
    <hyperlink ref="A52" r:id="rId49" display="https://sports.yahoo.com/nfl/players/31010/news" xr:uid="{D0FDB545-BAD5-8D4B-B3FB-BDB47CA510F5}"/>
    <hyperlink ref="A53" r:id="rId50" display="https://sports.yahoo.com/nfl/players/32676/news" xr:uid="{A1B2B1CB-80AB-304D-998D-A9FBA98B218D}"/>
    <hyperlink ref="A54" r:id="rId51" display="https://sports.yahoo.com/nfl/players/31919/news" xr:uid="{4833F51C-1A6B-DE46-8765-E334A9CE6919}"/>
    <hyperlink ref="A55" r:id="rId52" display="https://sports.yahoo.com/nfl/players/28592/news" xr:uid="{B8B2BD33-3E89-2E4D-8217-EB3EF20A14FF}"/>
    <hyperlink ref="A56" r:id="rId53" display="https://sports.yahoo.com/nfl/players/30123/news" xr:uid="{F5266600-3786-0545-9D37-B5E372B6A60D}"/>
    <hyperlink ref="A57" r:id="rId54" display="https://sports.yahoo.com/nfl/players/30259/news" xr:uid="{4AC11EFE-F05B-3B48-ADFE-45E41D9F4CFC}"/>
    <hyperlink ref="A58" r:id="rId55" display="https://sports.yahoo.com/nfl/players/31856/news" xr:uid="{DA787B10-D97C-FA45-9981-012D2D5EFEB5}"/>
    <hyperlink ref="A59" r:id="rId56" display="https://sports.yahoo.com/nfl/players/27548/news" xr:uid="{3141E7F2-1538-8D4B-B8EC-BB4EAD309D65}"/>
    <hyperlink ref="A60" r:id="rId57" display="https://sports.yahoo.com/nfl/players/32736/news" xr:uid="{1D1A8882-E6DC-7E4A-8985-AC5433514A03}"/>
    <hyperlink ref="A61" r:id="rId58" display="https://sports.yahoo.com/nfl/players/33500/news" xr:uid="{CC440259-246B-224A-8A2F-A54978E4B5CA}"/>
    <hyperlink ref="A62" r:id="rId59" display="https://sports.yahoo.com/nfl/players/31896/news" xr:uid="{79F10C76-E2B3-1B4F-A072-C83F313F41AB}"/>
    <hyperlink ref="A63" r:id="rId60" display="https://sports.yahoo.com/nfl/players/32702/news" xr:uid="{723A6050-DA5E-A045-A3F5-02E894F24A79}"/>
    <hyperlink ref="A64" r:id="rId61" display="https://sports.yahoo.com/nfl/players/31107/news" xr:uid="{AC642742-1296-9F49-B02D-54CFABC0BF47}"/>
    <hyperlink ref="A65" r:id="rId62" display="https://sports.yahoo.com/nfl/players/32685/news" xr:uid="{17D2E36E-2AE0-AE47-8D35-ACD1C875D92B}"/>
    <hyperlink ref="A66" r:id="rId63" display="https://sports.yahoo.com/nfl/players/30175/news" xr:uid="{A50D0ACC-5D5C-2A46-B5D0-E871313B76AE}"/>
    <hyperlink ref="A67" r:id="rId64" display="https://sports.yahoo.com/nfl/players/32798/news" xr:uid="{AFA4FCF0-833C-6247-853E-D300C756F7A0}"/>
    <hyperlink ref="A68" r:id="rId65" display="https://sports.yahoo.com/nfl/players/31906/news" xr:uid="{926E4490-C03D-AC4D-B433-835744E39145}"/>
    <hyperlink ref="A69" r:id="rId66" display="https://sports.yahoo.com/nfl/players/32723/news" xr:uid="{1C17F0C4-AA3B-6E42-B098-DB57E1C928B3}"/>
    <hyperlink ref="A70" r:id="rId67" display="https://sports.yahoo.com/nfl/players/31885/news" xr:uid="{A2F22582-5D9C-D747-9B94-CF30F33F90B7}"/>
    <hyperlink ref="A71" r:id="rId68" display="https://sports.yahoo.com/nfl/players/33415/news" xr:uid="{12FA42E0-D038-BA4C-9B0E-AB9606CDA0C8}"/>
    <hyperlink ref="A72" r:id="rId69" display="https://sports.yahoo.com/nfl/players/31104/news" xr:uid="{C553327D-0DB1-F84E-A857-929F1E933E8B}"/>
    <hyperlink ref="A73" r:id="rId70" display="https://sports.yahoo.com/nfl/players/30997/news" xr:uid="{2040F094-4358-0543-97A2-798FCA5F37BC}"/>
    <hyperlink ref="A74" r:id="rId71" display="https://sports.yahoo.com/nfl/players/32671/news" xr:uid="{B67F4885-A7BF-204F-96AA-1E38DBC82018}"/>
    <hyperlink ref="A75" r:id="rId72" display="https://sports.yahoo.com/nfl/players/31833/news" xr:uid="{C4F3E466-770D-BF49-811E-1D4D772C6232}"/>
    <hyperlink ref="A76" r:id="rId73" display="https://sports.yahoo.com/nfl/players/33422/news" xr:uid="{C0561745-81C9-ED4D-A2FE-7411F0B8C4BF}"/>
    <hyperlink ref="A77" r:id="rId74" display="https://sports.yahoo.com/nfl/players/32695/news" xr:uid="{3DD01640-BABB-B845-AADA-D5EC8FAC7739}"/>
    <hyperlink ref="A78" r:id="rId75" display="https://sports.yahoo.com/nfl/players/29281/news" xr:uid="{858411C5-8275-3B4D-8FA5-F19377E333A5}"/>
    <hyperlink ref="A79" r:id="rId76" display="https://sports.yahoo.com/nfl/players/31019/news" xr:uid="{FD0E1EA6-B689-474D-8DA7-89F2A84808B7}"/>
    <hyperlink ref="A80" r:id="rId77" display="https://sports.yahoo.com/nfl/players/5228/news" xr:uid="{A0119B0B-BC1C-0B44-9A5F-6E43EDA065D8}"/>
    <hyperlink ref="A81" r:id="rId78" display="https://sports.yahoo.com/nfl/players/32843/news" xr:uid="{1B2C3819-1FA4-4245-B1FC-0783E4218B78}"/>
    <hyperlink ref="A82" r:id="rId79" display="https://sports.yahoo.com/nfl/players/31960/news" xr:uid="{8EF25818-D5BA-9E42-B653-3915EEBF04F8}"/>
    <hyperlink ref="A83" r:id="rId80" display="https://sports.yahoo.com/nfl/players/31857/news" xr:uid="{5B33E426-D282-9043-A6B4-9812DC6DD923}"/>
    <hyperlink ref="A84" r:id="rId81" display="https://sports.yahoo.com/nfl/players/33508/news" xr:uid="{5E5E3910-B7EF-A648-A8E4-8C6184304357}"/>
    <hyperlink ref="A85" r:id="rId82" display="https://sports.yahoo.com/nfl/players/28403/news" xr:uid="{E09C461F-1F31-6B49-B58D-DAD25BEBF3E4}"/>
    <hyperlink ref="A86" r:id="rId83" display="https://sports.yahoo.com/nfl/players/34063/news" xr:uid="{3C58882D-37BD-9547-A1DF-7BF7D64D48ED}"/>
    <hyperlink ref="A87" r:id="rId84" display="https://sports.yahoo.com/nfl/players/31981/news" xr:uid="{F75E6AA1-B93E-E847-A9F5-9D1FD0529383}"/>
    <hyperlink ref="A88" r:id="rId85" display="https://sports.yahoo.com/nfl/players/25785/news" xr:uid="{53667E41-EFD0-2E4F-A658-398A0B3AEEF2}"/>
    <hyperlink ref="A89" r:id="rId86" display="https://sports.yahoo.com/nfl/players/27277/news" xr:uid="{FBBC8C5D-D879-9547-AF4D-4D1044D336BE}"/>
    <hyperlink ref="A90" r:id="rId87" display="https://sports.yahoo.com/nfl/players/31840/news" xr:uid="{EDD2156B-39D7-754A-A1A2-FC3A349D3339}"/>
    <hyperlink ref="A91" r:id="rId88" display="https://sports.yahoo.com/nfl/players/28392/news" xr:uid="{9E6323F5-23D6-5C43-9C5D-A374643258FE}"/>
    <hyperlink ref="A92" r:id="rId89" display="https://sports.yahoo.com/nfl/players/31928/news" xr:uid="{6A66CF3C-0B30-7B48-B087-3F8192BF501F}"/>
    <hyperlink ref="A93" r:id="rId90" display="https://sports.yahoo.com/nfl/players/33391/news" xr:uid="{FC568129-466E-B74A-BD1A-4FA0F41172FA}"/>
    <hyperlink ref="A94" r:id="rId91" display="https://sports.yahoo.com/nfl/players/30199/news" xr:uid="{4A1A7FDC-D13B-A24D-975A-EB577932048C}"/>
    <hyperlink ref="A95" r:id="rId92" display="https://sports.yahoo.com/nfl/players/26652/news" xr:uid="{452294FE-5480-114F-8D08-A3A38C3F0819}"/>
    <hyperlink ref="A96" r:id="rId93" display="https://sports.yahoo.com/nfl/players/29369/news" xr:uid="{B7CE9D00-3FA2-3F43-A369-04FAA0DBED12}"/>
    <hyperlink ref="A97" r:id="rId94" display="https://sports.yahoo.com/nfl/players/9265/news" xr:uid="{63531D31-24F7-C642-938A-3A173D8D60CE}"/>
    <hyperlink ref="A98" r:id="rId95" display="https://sports.yahoo.com/nfl/players/33398/news" xr:uid="{BB6A3583-09FF-5B4E-895F-9509157ACBB6}"/>
    <hyperlink ref="A99" r:id="rId96" display="https://sports.yahoo.com/nfl/players/33996/news" xr:uid="{C0234D3F-2CC0-7F4B-977D-27847B51AD2D}"/>
    <hyperlink ref="A100" r:id="rId97" display="https://sports.yahoo.com/nfl/players/31017/news" xr:uid="{8259D0EE-5A14-A941-A252-C1CC4A47496C}"/>
    <hyperlink ref="A101" r:id="rId98" display="https://sports.yahoo.com/nfl/players/31902/news" xr:uid="{5938D0FA-DE98-B149-AE2A-C1C733EBDFCF}"/>
    <hyperlink ref="A102" r:id="rId99" display="https://sports.yahoo.com/nfl/players/31268/news" xr:uid="{983428BA-7B09-5F4D-B98D-582D5570E5E5}"/>
    <hyperlink ref="A103" r:id="rId100" display="https://sports.yahoo.com/nfl/players/26658/news" xr:uid="{833E5BD3-D1BF-1143-97B0-5E630E7A8E5A}"/>
    <hyperlink ref="A104" r:id="rId101" display="https://sports.yahoo.com/nfl/players/28457/news" xr:uid="{BCDDDDCD-CAB4-524E-ABBD-BF180766BF4F}"/>
    <hyperlink ref="A105" r:id="rId102" display="https://sports.yahoo.com/nfl/players/30197/news" xr:uid="{4774ABEA-7F64-AD47-9C3C-C7F307F6399E}"/>
    <hyperlink ref="A106" r:id="rId103" display="https://sports.yahoo.com/nfl/players/34019/news" xr:uid="{79AC6147-873F-7948-A60E-2B79BEC57979}"/>
    <hyperlink ref="A107" r:id="rId104" display="https://sports.yahoo.com/nfl/players/31074/news" xr:uid="{8E7547CA-E31C-AB44-BED1-F6D979C9A737}"/>
    <hyperlink ref="A108" r:id="rId105" display="https://sports.yahoo.com/nfl/players/25812/news" xr:uid="{3B6C51D7-03B7-A843-8A0B-E4A6B599A45C}"/>
    <hyperlink ref="A109" r:id="rId106" display="https://sports.yahoo.com/nfl/players/7200/news" xr:uid="{E4E9F990-AF59-0041-A3CA-29334F5BC765}"/>
    <hyperlink ref="A110" r:id="rId107" display="https://sports.yahoo.com/nfl/players/27564/news" xr:uid="{C31CE3C6-E05B-3C4C-A308-F7639C879E6A}"/>
    <hyperlink ref="A111" r:id="rId108" display="https://sports.yahoo.com/nfl/players/26664/news" xr:uid="{70569B29-17C2-864E-8E19-843CE452C1B7}"/>
    <hyperlink ref="A112" r:id="rId109" display="https://sports.yahoo.com/nfl/players/31164/news" xr:uid="{88789BA0-1D61-A842-8A9B-E973914A5115}"/>
    <hyperlink ref="A113" r:id="rId110" display="https://sports.yahoo.com/nfl/players/33408/news" xr:uid="{7E9943EF-C5CD-8B48-A60C-A9F2B110B919}"/>
    <hyperlink ref="A114" r:id="rId111" display="https://sports.yahoo.com/nfl/players/33963/news" xr:uid="{8A0F9372-AB14-804F-AB05-FAE3ECC3F0A2}"/>
    <hyperlink ref="A115" r:id="rId112" display="https://sports.yahoo.com/nfl/players/33138/news" xr:uid="{4EA2F786-7569-DE4F-B6DD-C9E28DF8C384}"/>
    <hyperlink ref="A116" r:id="rId113" display="https://sports.yahoo.com/nfl/players/32788/news" xr:uid="{95419EDC-4416-744A-90CE-064E3E39B5D3}"/>
    <hyperlink ref="A117" r:id="rId114" display="https://sports.yahoo.com/nfl/players/33495/news" xr:uid="{2AA81E47-82D6-C74B-A18C-F3D64FA5DCA5}"/>
    <hyperlink ref="A118" r:id="rId115" display="https://sports.yahoo.com/nfl/players/33443/news" xr:uid="{FF104194-3441-7244-B161-22E24CBA3737}"/>
    <hyperlink ref="A119" r:id="rId116" display="https://sports.yahoo.com/nfl/players/31934/news" xr:uid="{13C974AE-8440-3548-9D54-7CBEE3874E0A}"/>
    <hyperlink ref="A120" r:id="rId117" display="https://sports.yahoo.com/nfl/players/32713/news" xr:uid="{D2E42B9C-01FF-BA47-9568-B4591AAC34F4}"/>
    <hyperlink ref="A121" r:id="rId118" display="https://sports.yahoo.com/nfl/players/26650/news" xr:uid="{27EA4355-FDF1-B348-8E90-506478563797}"/>
    <hyperlink ref="A122" r:id="rId119" display="https://sports.yahoo.com/nfl/players/30247/news" xr:uid="{14F3CD65-ECD9-944F-B415-42418632D96D}"/>
    <hyperlink ref="A123" r:id="rId120" display="https://sports.yahoo.com/nfl/players/33966/news" xr:uid="{AB79801F-E36D-444E-A517-01F1E699C123}"/>
    <hyperlink ref="A124" r:id="rId121" display="https://sports.yahoo.com/nfl/players/33399/news" xr:uid="{4018067C-612D-3843-81C7-EFAE145B5666}"/>
    <hyperlink ref="A125" r:id="rId122" display="https://sports.yahoo.com/nfl/players/34054/news" xr:uid="{8F756F5D-FCF8-3349-9FE0-6BCA9DCB2ECB}"/>
    <hyperlink ref="A126" r:id="rId123" display="https://sports.yahoo.com/nfl/players/32675/news" xr:uid="{F6595BCC-5D57-E247-9966-A3D190EF52A4}"/>
    <hyperlink ref="A127" r:id="rId124" display="https://sports.yahoo.com/nfl/players/33389/news" xr:uid="{DB15B7A0-88A4-1B42-B1D2-3D74E3DFBF93}"/>
    <hyperlink ref="A128" r:id="rId125" display="https://sports.yahoo.com/nfl/players/32719/news" xr:uid="{6886966E-C0BF-1B48-8C59-4AB35EF9B6BC}"/>
    <hyperlink ref="A129" r:id="rId126" display="https://sports.yahoo.com/nfl/players/29288/news" xr:uid="{A9C3E19A-95E9-8B4D-B90D-DBF0415C28E9}"/>
    <hyperlink ref="A130" r:id="rId127" display="https://sports.yahoo.com/nfl/players/33538/news" xr:uid="{273062E5-7755-3D4A-9A8A-D8985B443E36}"/>
    <hyperlink ref="A131" r:id="rId128" display="https://sports.yahoo.com/nfl/players/33605/news" xr:uid="{8900B50D-2967-6647-9308-DE5250110004}"/>
    <hyperlink ref="A132" r:id="rId129" display="https://sports.yahoo.com/nfl/players/30142/news" xr:uid="{9BC31386-92FC-244F-9EC5-A3B3C5F9589D}"/>
    <hyperlink ref="A133" r:id="rId130" display="https://sports.yahoo.com/nfl/players/29269/news" xr:uid="{B5A2E3CD-C9BD-174A-AD0F-D5295CC763DD}"/>
    <hyperlink ref="A134" r:id="rId131" display="https://sports.yahoo.com/nfl/players/34047/news" xr:uid="{DCB89FA1-1CB9-EE43-B2AD-B6C3AEEE3F85}"/>
    <hyperlink ref="A135" r:id="rId132" display="https://sports.yahoo.com/nfl/players/31838/news" xr:uid="{390241FC-39FA-464A-B28A-0BEF7EB99148}"/>
    <hyperlink ref="A136" r:id="rId133" display="https://sports.yahoo.com/nfl/players/31882/news" xr:uid="{8C2BFCE9-600D-E24A-AE1F-2F231ABBF9E6}"/>
    <hyperlink ref="A137" r:id="rId134" display="https://sports.yahoo.com/nfl/players/29344/news" xr:uid="{CEC080A2-3756-E148-9AAC-505B0B67401C}"/>
    <hyperlink ref="A138" r:id="rId135" display="https://sports.yahoo.com/nfl/players/28402/news" xr:uid="{FF2E61E3-0219-214D-AE16-78BB448AA022}"/>
    <hyperlink ref="A139" r:id="rId136" display="https://sports.yahoo.com/nfl/players/31012/news" xr:uid="{463B0F1C-3786-5F4D-8E36-42F0363CE8DE}"/>
    <hyperlink ref="A140" r:id="rId137" display="https://sports.yahoo.com/nfl/players/29650/news" xr:uid="{7EC791CF-B491-B646-B30B-F8CF78771190}"/>
    <hyperlink ref="A141" r:id="rId138" display="https://sports.yahoo.com/nfl/players/31144/news" xr:uid="{F99255E9-35F2-594A-94DD-4AC37C210613}"/>
    <hyperlink ref="A142" r:id="rId139" display="https://sports.yahoo.com/nfl/players/8780/news" xr:uid="{696832B3-68C9-1B45-BF09-B696A81DE52F}"/>
    <hyperlink ref="A143" r:id="rId140" display="https://sports.yahoo.com/nfl/players/32231/news" xr:uid="{50B8FC28-76C0-E544-AC07-D20459EE1A63}"/>
    <hyperlink ref="A144" r:id="rId141" display="https://sports.yahoo.com/nfl/players/34007/news" xr:uid="{F541C8CB-204C-C24B-A919-41DFAB096EA9}"/>
    <hyperlink ref="A145" r:id="rId142" display="https://sports.yahoo.com/nfl/players/28654/news" xr:uid="{B933781D-83C8-EE43-A9D6-4FF858CA6596}"/>
    <hyperlink ref="A146" r:id="rId143" display="https://sports.yahoo.com/nfl/players/33973/news" xr:uid="{11080A50-38D2-6242-8A33-58A7E41FF0D1}"/>
    <hyperlink ref="A147" r:id="rId144" display="https://sports.yahoo.com/nfl/players/33477/news" xr:uid="{F09E8FF8-D3B9-DA4E-8A2B-7E79F9135076}"/>
    <hyperlink ref="A148" r:id="rId145" display="https://sports.yahoo.com/nfl/players/34207/news" xr:uid="{087AA0C0-1C42-BA4D-86F1-1B71112CDF9B}"/>
    <hyperlink ref="A149" r:id="rId146" display="https://sports.yahoo.com/nfl/players/29315/news" xr:uid="{49BC8A9D-6E0B-8941-AEA7-7D89C65AAEA5}"/>
    <hyperlink ref="A150" r:id="rId147" display="https://sports.yahoo.com/nfl/players/34107/news" xr:uid="{C12F58D6-8B38-6A41-B9FE-43D850E28D07}"/>
    <hyperlink ref="A151" r:id="rId148" display="https://sports.yahoo.com/nfl/players/30136/news" xr:uid="{268DC208-8B1D-2141-9C81-05A3512D06C1}"/>
    <hyperlink ref="A152" r:id="rId149" display="https://sports.yahoo.com/nfl/players/29235/news" xr:uid="{E57C5953-B690-E647-B1F4-0E53E55C1133}"/>
    <hyperlink ref="A153" r:id="rId150" display="https://sports.yahoo.com/nfl/players/34079/news" xr:uid="{E5384C4F-9D24-1E46-A160-3CEFACA1184B}"/>
    <hyperlink ref="A154" r:id="rId151" display="https://sports.yahoo.com/nfl/players/30157/news" xr:uid="{3E6E3C40-7006-0E4C-A018-04E592BF6367}"/>
    <hyperlink ref="A155" r:id="rId152" display="https://sports.yahoo.com/nfl/players/34088/news" xr:uid="{CB7E173E-F88D-E24F-AE21-A5A7320B8C6F}"/>
    <hyperlink ref="A156" r:id="rId153" display="https://sports.yahoo.com/nfl/players/27591/news" xr:uid="{87E5EE36-F6AF-C445-A64D-71F454818121}"/>
    <hyperlink ref="A157" r:id="rId154" display="https://sports.yahoo.com/nfl/players/28389/news" xr:uid="{306E51FB-DC25-1E45-9EE7-08ED535181AC}"/>
    <hyperlink ref="A158" r:id="rId155" display="https://sports.yahoo.com/nfl/players/30209/news" xr:uid="{BD71F3C9-CB06-E64E-80B0-E778E831D0F1}"/>
    <hyperlink ref="A159" r:id="rId156" display="https://sports.yahoo.com/nfl/players/33437/news" xr:uid="{D608A293-687A-6A4C-A57A-4EA6128902A1}"/>
    <hyperlink ref="A160" r:id="rId157" display="https://sports.yahoo.com/nfl/players/30285/news" xr:uid="{2313FB03-80B0-8C43-9BCC-125670FB9E74}"/>
    <hyperlink ref="A161" r:id="rId158" display="https://sports.yahoo.com/nfl/players/34009/news" xr:uid="{6209E32E-6E9B-3242-A455-B4F463CE5F88}"/>
    <hyperlink ref="A162" r:id="rId159" display="https://sports.yahoo.com/nfl/players/31031/news" xr:uid="{82FFF1CA-23BF-CC49-8BE0-B3F8E735B0A1}"/>
    <hyperlink ref="A163" r:id="rId160" display="https://sports.yahoo.com/nfl/players/30777/news" xr:uid="{882B2C21-70F7-2947-BF81-F430526B78D7}"/>
    <hyperlink ref="A164" r:id="rId161" display="https://sports.yahoo.com/nfl/players/30227/news" xr:uid="{2237CAF2-3B1D-9C4C-BA8D-ADB5477C9365}"/>
    <hyperlink ref="A165" r:id="rId162" display="https://sports.yahoo.com/nfl/players/31001/news" xr:uid="{F74581A8-2842-0F4A-9A36-D93340DA77EA}"/>
    <hyperlink ref="A166" r:id="rId163" display="https://sports.yahoo.com/nfl/players/25718/news" xr:uid="{208C99F1-FD51-AD4F-9B68-6AC7E5A455A6}"/>
    <hyperlink ref="A167" r:id="rId164" display="https://sports.yahoo.com/nfl/players/34044/news" xr:uid="{F5CA63D0-C50A-AB4B-9A29-DCAC54484A26}"/>
    <hyperlink ref="A168" r:id="rId165" display="https://sports.yahoo.com/nfl/players/24793/news" xr:uid="{E1F74E63-A493-F344-AC31-C060AB5DD665}"/>
    <hyperlink ref="A169" r:id="rId166" display="https://sports.yahoo.com/nfl/players/33403/news" xr:uid="{BF97FA02-F1D1-1F47-A710-201958C6FC12}"/>
    <hyperlink ref="A170" r:id="rId167" display="https://sports.yahoo.com/nfl/players/30256/news" xr:uid="{3DEDB0A3-6C65-1541-B365-4B1E49686AB3}"/>
    <hyperlink ref="A171" r:id="rId168" display="https://sports.yahoo.com/nfl/players/30202/news" xr:uid="{2BD95781-E84C-B04D-B718-1801C9661130}"/>
    <hyperlink ref="A172" r:id="rId169" display="https://sports.yahoo.com/nfl/players/30112/news" xr:uid="{34784D2F-009E-A547-A822-FE8A8697ACEE}"/>
    <hyperlink ref="A173" r:id="rId170" display="https://sports.yahoo.com/nfl/players/33965/news" xr:uid="{C686FE08-1848-9D4C-98C5-54250ED7538B}"/>
    <hyperlink ref="A174" r:id="rId171" display="https://sports.yahoo.com/nfl/players/31852/news" xr:uid="{106B5B66-F92F-B547-B587-A001F57B4EA2}"/>
    <hyperlink ref="A175" r:id="rId172" display="https://sports.yahoo.com/nfl/players/30118/news" xr:uid="{459D7055-47EB-1546-B2F7-4F1647712240}"/>
    <hyperlink ref="A176" r:id="rId173" display="https://sports.yahoo.com/nfl/players/34078/news" xr:uid="{5413E84A-1E35-4A47-911A-999FFCB6F94D}"/>
    <hyperlink ref="A177" r:id="rId174" display="https://sports.yahoo.com/nfl/players/31500/news" xr:uid="{FBF2134C-419A-3F44-A896-E007EE2C2591}"/>
    <hyperlink ref="A178" r:id="rId175" display="https://sports.yahoo.com/nfl/players/29785/news" xr:uid="{0A377D41-ED8D-164B-8786-C4271C7876DF}"/>
    <hyperlink ref="A179" r:id="rId176" display="https://sports.yahoo.com/nfl/players/29236/news" xr:uid="{527216BA-67F5-B044-9092-5966D7C46236}"/>
    <hyperlink ref="A180" r:id="rId177" display="https://sports.yahoo.com/nfl/players/32846/news" xr:uid="{405D3164-28E1-B44C-8D49-29B41C513855}"/>
    <hyperlink ref="A181" r:id="rId178" display="https://sports.yahoo.com/nfl/players/32892/news" xr:uid="{959483BA-A98B-6144-B57D-6C7CDE4E8A96}"/>
    <hyperlink ref="A182" r:id="rId179" display="https://sports.yahoo.com/nfl/players/24815/news" xr:uid="{7B3A551A-BA04-0D47-B668-1BC2E007F02A}"/>
    <hyperlink ref="A183" r:id="rId180" display="https://sports.yahoo.com/nfl/players/30551/news" xr:uid="{6CAE324A-2F51-554E-8CC2-96158AEDAAFA}"/>
    <hyperlink ref="A184" r:id="rId181" display="https://sports.yahoo.com/nfl/players/28514/news" xr:uid="{5177AD92-4EAE-6A44-AEA2-C1DD201D05F1}"/>
    <hyperlink ref="A185" r:id="rId182" display="https://sports.yahoo.com/nfl/players/33971/news" xr:uid="{45363221-E721-0040-84F8-71709154E848}"/>
    <hyperlink ref="A186" r:id="rId183" display="https://sports.yahoo.com/nfl/players/32608/news" xr:uid="{4393D841-13A6-774B-87DD-F95202CA49B2}"/>
    <hyperlink ref="A187" r:id="rId184" display="https://sports.yahoo.com/nfl/players/28390/news" xr:uid="{C90FBE60-22A6-8044-B30C-0A9FDB457CFE}"/>
    <hyperlink ref="A188" r:id="rId185" display="https://sports.yahoo.com/nfl/players/30995/news" xr:uid="{1E95DB46-6ECA-BD44-B414-3180E12A1630}"/>
    <hyperlink ref="A189" r:id="rId186" display="https://sports.yahoo.com/nfl/players/31888/news" xr:uid="{3B8DF202-FF59-DC4E-8DE6-19744141C5B4}"/>
    <hyperlink ref="A190" r:id="rId187" display="https://sports.yahoo.com/nfl/players/33998/news" xr:uid="{17E941B5-E342-3F45-A50E-3673F35E4D7E}"/>
    <hyperlink ref="A191" r:id="rId188" display="https://sports.yahoo.com/nfl/players/32727/news" xr:uid="{4EE3CE60-04B3-EC40-90AF-42F3AD7287A8}"/>
    <hyperlink ref="A192" r:id="rId189" display="https://sports.yahoo.com/nfl/players/31171/news" xr:uid="{2F65460A-A464-F940-BAE4-2B241FC8324B}"/>
    <hyperlink ref="A193" r:id="rId190" display="https://sports.yahoo.com/nfl/players/31008/news" xr:uid="{84519EB8-EE58-7E4D-A502-7BC86AE4D77D}"/>
    <hyperlink ref="A194" r:id="rId191" display="https://sports.yahoo.com/nfl/players/31424/news" xr:uid="{5A84E9B5-CDC0-7D4E-B048-EAA6D8E58F85}"/>
    <hyperlink ref="A195" r:id="rId192" display="https://sports.yahoo.com/nfl/players/31891/news" xr:uid="{ABC267F5-51D2-F14F-9F9D-1657B24C6639}"/>
    <hyperlink ref="A196" r:id="rId193" display="https://sports.yahoo.com/nfl/players/31457/news" xr:uid="{F0DEC29D-9E7E-BB45-ABC5-D66FCCBA33E3}"/>
    <hyperlink ref="A197" r:id="rId194" display="https://sports.yahoo.com/nfl/players/33455/news" xr:uid="{21A1176C-9149-4243-B09A-F312E65F5C67}"/>
    <hyperlink ref="A198" r:id="rId195" display="https://sports.yahoo.com/nfl/players/34055/news" xr:uid="{8EA3C27A-00E1-E640-AC5F-CCB52780DFB4}"/>
    <hyperlink ref="A199" r:id="rId196" display="https://sports.yahoo.com/nfl/players/25876/news" xr:uid="{58678240-A772-ED43-AFBB-5F1429ABD2AE}"/>
    <hyperlink ref="A200" r:id="rId197" display="https://sports.yahoo.com/nfl/players/30971/news" xr:uid="{3AF8DBEA-559F-464C-BA99-92303F1F10A5}"/>
    <hyperlink ref="A201" r:id="rId198" display="https://sports.yahoo.com/nfl/players/34049/news" xr:uid="{42B66301-EA39-604E-93E6-50551F1AE8C9}"/>
    <hyperlink ref="A202" r:id="rId199" display="https://sports.yahoo.com/nfl/players/33476/news" xr:uid="{ADCA1D0A-054C-2F43-8CC7-B637D5363E9D}"/>
    <hyperlink ref="A203" r:id="rId200" display="https://sports.yahoo.com/nfl/players/32066/news" xr:uid="{058631B2-6A7B-7B41-851E-CC23F54BD430}"/>
    <hyperlink ref="A204" r:id="rId201" display="https://sports.yahoo.com/nfl/players/30125/news" xr:uid="{BACF256F-C912-3645-A9D4-5727E876172D}"/>
    <hyperlink ref="A205" r:id="rId202" display="https://sports.yahoo.com/nfl/players/30153/news" xr:uid="{BC765600-629D-E142-953D-C506022730CB}"/>
    <hyperlink ref="A206" r:id="rId203" display="https://sports.yahoo.com/nfl/players/33465/news" xr:uid="{A4366E34-B1BA-4D46-B003-3E34227414E7}"/>
    <hyperlink ref="A207" r:id="rId204" display="https://sports.yahoo.com/nfl/players/33390/news" xr:uid="{C361B063-0FBF-7646-80C8-6AA8A7B3CB9E}"/>
    <hyperlink ref="A208" r:id="rId205" display="https://sports.yahoo.com/nfl/players/26813/news" xr:uid="{1C0640FF-3651-1447-935A-DCB3762A141B}"/>
    <hyperlink ref="A209" r:id="rId206" display="https://sports.yahoo.com/nfl/players/28267/news" xr:uid="{BB199B59-4523-864F-B7D1-F942D60043A3}"/>
    <hyperlink ref="A210" r:id="rId207" display="https://sports.yahoo.com/nfl/players/32716/news" xr:uid="{EDF91CFE-E590-AD42-AB71-FFF6AD31D3BC}"/>
    <hyperlink ref="A211" r:id="rId208" display="https://sports.yahoo.com/nfl/players/27540/news" xr:uid="{10DD5BDD-BEB6-FC46-8AFF-C1A343F55509}"/>
    <hyperlink ref="A212" r:id="rId209" display="https://sports.yahoo.com/nfl/players/33590/news" xr:uid="{1E2FF7FC-8F6D-BC44-933B-D8621CF8F964}"/>
    <hyperlink ref="A213" r:id="rId210" display="https://sports.yahoo.com/nfl/players/32857/news" xr:uid="{F52D2ECD-F185-D942-99E0-027DC238BD40}"/>
    <hyperlink ref="A214" r:id="rId211" display="https://sports.yahoo.com/nfl/players/31051/news" xr:uid="{489086B5-FBE6-B34C-9C95-12EB67E458A7}"/>
    <hyperlink ref="A215" r:id="rId212" display="https://sports.yahoo.com/nfl/players/24791/news" xr:uid="{3395A2AE-06A5-5C46-9208-670B9DD0FD42}"/>
    <hyperlink ref="A216" r:id="rId213" display="https://sports.yahoo.com/nfl/players/29255/news" xr:uid="{4CB7273E-34EC-E14D-81F6-0DEC9EDDA8C4}"/>
    <hyperlink ref="A217" r:id="rId214" display="https://sports.yahoo.com/nfl/players/33989/news" xr:uid="{4586C0EA-015B-A44D-80FF-BDC8F5A3D69E}"/>
    <hyperlink ref="A218" r:id="rId215" display="https://sports.yahoo.com/nfl/players/27532/news" xr:uid="{E67404E5-A478-C54D-94CF-AFB82B80B830}"/>
    <hyperlink ref="A219" r:id="rId216" display="https://sports.yahoo.com/nfl/players/33535/news" xr:uid="{F1586BCD-6D12-2B4E-BD16-45420339FE2D}"/>
    <hyperlink ref="A220" r:id="rId217" display="https://sports.yahoo.com/nfl/players/33967/news" xr:uid="{14CD0A93-B622-A149-B38D-D650E76AC0A9}"/>
    <hyperlink ref="A221" r:id="rId218" display="https://sports.yahoo.com/nfl/players/33447/news" xr:uid="{E8DD7705-7C3A-894F-801C-50CE02CFDA08}"/>
    <hyperlink ref="A222" r:id="rId219" display="https://sports.yahoo.com/nfl/players/32782/news" xr:uid="{2BA5DF24-B205-E94B-BDB1-115BEC549130}"/>
    <hyperlink ref="A223" r:id="rId220" display="https://sports.yahoo.com/nfl/players/30115/news" xr:uid="{8563B71F-496D-E24C-B733-7F0E792FC057}"/>
    <hyperlink ref="A224" r:id="rId221" display="https://sports.yahoo.com/nfl/players/24057/news" xr:uid="{C6E046FB-AE44-6E41-95E4-9CB1191BA9AD}"/>
    <hyperlink ref="A225" r:id="rId222" display="https://sports.yahoo.com/nfl/players/28493/news" xr:uid="{41F5AEA8-0C0D-4648-BF99-57FF7A452DC8}"/>
    <hyperlink ref="A226" r:id="rId223" display="https://sports.yahoo.com/nfl/players/32712/news" xr:uid="{DEE7DAE4-2C77-AD45-8F44-4ABEE350D655}"/>
    <hyperlink ref="A227" r:id="rId224" display="https://sports.yahoo.com/nfl/players/31180/news" xr:uid="{1676AEC3-78EF-E648-AFE2-886674CC5B34}"/>
    <hyperlink ref="A228" r:id="rId225" display="https://sports.yahoo.com/nfl/players/33109/news" xr:uid="{04BEE601-EE92-C94D-80A9-BDB45C00BC44}"/>
    <hyperlink ref="A229" r:id="rId226" display="https://sports.yahoo.com/nfl/players/31496/news" xr:uid="{715F0A26-1685-9748-BDD5-A7D857F3FD26}"/>
    <hyperlink ref="A230" r:id="rId227" display="https://sports.yahoo.com/nfl/players/24851/news" xr:uid="{437B3BD3-039E-BF49-8FC1-C8A57192EEB8}"/>
    <hyperlink ref="A231" r:id="rId228" display="https://sports.yahoo.com/nfl/players/29274/news" xr:uid="{80B3B3CD-4290-224E-BFA1-CE02496C5F11}"/>
    <hyperlink ref="A232" r:id="rId229" display="https://sports.yahoo.com/nfl/players/32751/news" xr:uid="{9B09393D-61A5-7349-996E-AD91F91853C9}"/>
    <hyperlink ref="A233" r:id="rId230" display="https://sports.yahoo.com/nfl/players/30150/news" xr:uid="{AD5B657A-527E-5A4E-ADBE-CBB9CB29BA61}"/>
    <hyperlink ref="A234" r:id="rId231" display="https://sports.yahoo.com/nfl/players/30494/news" xr:uid="{3C322B2E-B9C3-464E-8F66-60206444C666}"/>
    <hyperlink ref="A235" r:id="rId232" display="https://sports.yahoo.com/nfl/players/28408/news" xr:uid="{84C51458-2C92-BC40-ABE3-A67D02643881}"/>
    <hyperlink ref="A236" r:id="rId233" display="https://sports.yahoo.com/nfl/players/34008/news" xr:uid="{0659EA7C-B7CE-D24F-961C-FA8BD500A051}"/>
    <hyperlink ref="A237" r:id="rId234" display="https://sports.yahoo.com/nfl/players/31061/news" xr:uid="{E7287E0B-0BC2-6142-AD87-D3DC5E2C483F}"/>
    <hyperlink ref="A238" r:id="rId235" display="https://sports.yahoo.com/nfl/players/31969/news" xr:uid="{399A5D7D-C8E7-F646-A3C2-063DD12A265F}"/>
    <hyperlink ref="A239" r:id="rId236" display="https://sports.yahoo.com/nfl/players/32775/news" xr:uid="{151CED88-D425-5741-AEEE-9D7BCA4CB74F}"/>
    <hyperlink ref="A240" r:id="rId237" display="https://sports.yahoo.com/nfl/players/29307/news" xr:uid="{1F3681DF-B2A6-F242-ACAF-FAF21F1F1E91}"/>
    <hyperlink ref="A241" r:id="rId238" display="https://sports.yahoo.com/nfl/players/28545/news" xr:uid="{83EFB87E-DC51-EB42-8C6D-9BDEC5F59FF8}"/>
    <hyperlink ref="A242" r:id="rId239" display="https://sports.yahoo.com/nfl/players/27624/news" xr:uid="{D57DBD43-E047-EB48-875F-26DC83E84F92}"/>
    <hyperlink ref="A243" r:id="rId240" display="https://sports.yahoo.com/nfl/players/34005/news" xr:uid="{6C1D4C09-C5DE-5547-8682-CEC5EC82FA60}"/>
    <hyperlink ref="A244" r:id="rId241" display="https://sports.yahoo.com/nfl/players/27648/news" xr:uid="{56E6FF1D-B4D8-9D42-A677-08C5583F36C1}"/>
    <hyperlink ref="A245" r:id="rId242" display="https://sports.yahoo.com/nfl/players/30552/news" xr:uid="{4831DB21-502C-FF47-9E46-0F1D62B53A2B}"/>
    <hyperlink ref="A246" r:id="rId243" display="https://sports.yahoo.com/nfl/players/30213/news" xr:uid="{A754B16F-0302-7B45-94DF-EAEDA0DAECBB}"/>
    <hyperlink ref="A247" r:id="rId244" display="https://sports.yahoo.com/nfl/players/33471/news" xr:uid="{3F6C9EF6-FE59-0547-9EB8-2BF401D161F5}"/>
    <hyperlink ref="A248" r:id="rId245" display="https://sports.yahoo.com/nfl/players/30891/news" xr:uid="{D3A0BB47-BE0B-CA49-B631-3AA7B76A67A7}"/>
    <hyperlink ref="A249" r:id="rId246" display="https://sports.yahoo.com/nfl/players/30230/news" xr:uid="{76DDFA2D-9732-6741-9049-C618412371E2}"/>
    <hyperlink ref="A250" r:id="rId247" display="https://sports.yahoo.com/nfl/players/31874/news" xr:uid="{D34D1597-16E3-514A-B06F-A5266CA9A252}"/>
    <hyperlink ref="A251" r:id="rId248" display="https://sports.yahoo.com/nfl/players/34036/news" xr:uid="{28785D3E-3D56-3B4E-92C8-F1D8BD89AD40}"/>
    <hyperlink ref="A252" r:id="rId249" display="https://sports.yahoo.com/nfl/players/26662/news" xr:uid="{EF2355BF-166C-B94F-89A3-21939EECCEFA}"/>
    <hyperlink ref="A253" r:id="rId250" display="https://sports.yahoo.com/nfl/players/32836/news" xr:uid="{646F7908-7C8D-BD48-AE7D-23FA22F695A4}"/>
    <hyperlink ref="A254" r:id="rId251" display="https://sports.yahoo.com/nfl/players/29325/news" xr:uid="{E818A88A-7734-E84C-94A0-F757AF3A3921}"/>
    <hyperlink ref="A255" r:id="rId252" display="https://sports.yahoo.com/nfl/players/32691/news" xr:uid="{FA5A6D40-FE3A-BB47-A54E-AEE141143F4F}"/>
    <hyperlink ref="A256" r:id="rId253" display="https://sports.yahoo.com/nfl/players/33470/news" xr:uid="{19B5E4F0-DEFA-1C4B-9AC3-40D6025B1F2C}"/>
    <hyperlink ref="A257" r:id="rId254" display="https://sports.yahoo.com/nfl/players/8795/news" xr:uid="{2FB8A478-797F-AB44-B023-5CC14F656222}"/>
    <hyperlink ref="A258" r:id="rId255" display="https://sports.yahoo.com/nfl/players/33975/news" xr:uid="{12C2B173-2164-364D-9FE5-CF7C14C2CD93}"/>
    <hyperlink ref="A259" r:id="rId256" display="https://sports.yahoo.com/nfl/players/34030/news" xr:uid="{B858B9E1-0582-6240-8F72-B8EE48039B96}"/>
    <hyperlink ref="A260" r:id="rId257" display="https://sports.yahoo.com/nfl/players/30973/news" xr:uid="{DB6BE49B-54E6-F14B-8DAF-F75B5EBDE7C2}"/>
    <hyperlink ref="A261" r:id="rId258" display="https://sports.yahoo.com/nfl/players/27560/news" xr:uid="{D57BD1F1-9426-C342-854D-577CA20C6FC4}"/>
    <hyperlink ref="A262" r:id="rId259" display="https://sports.yahoo.com/nfl/players/24171/news" xr:uid="{ACEA765A-CAED-074F-943A-282945333392}"/>
    <hyperlink ref="A263" r:id="rId260" display="https://sports.yahoo.com/nfl/players/24017/news" xr:uid="{622EDE97-C5E1-DA49-89C8-1F7742863F11}"/>
    <hyperlink ref="A264" r:id="rId261" display="https://sports.yahoo.com/nfl/players/30996/news" xr:uid="{C4CBC88F-711D-0C43-8EF2-7BAC11841F8C}"/>
    <hyperlink ref="A265" r:id="rId262" display="https://sports.yahoo.com/nfl/players/30362/news" xr:uid="{13963E2F-66D3-2947-9680-4A9475606684}"/>
    <hyperlink ref="A266" r:id="rId263" display="https://sports.yahoo.com/nfl/players/28465/news" xr:uid="{B776CDE9-7CBC-F64D-B138-917BC606A0C7}"/>
    <hyperlink ref="A267" r:id="rId264" display="https://sports.yahoo.com/nfl/players/9353/news" xr:uid="{043980CC-CD0F-CF4F-8FA1-8A049404F07D}"/>
    <hyperlink ref="A268" r:id="rId265" display="https://sports.yahoo.com/nfl/players/26060/news" xr:uid="{D8E7B04C-4C1F-A642-8DC8-659FB0BACD62}"/>
    <hyperlink ref="A269" r:id="rId266" display="https://sports.yahoo.com/nfl/players/31178/news" xr:uid="{18A26347-4F87-734A-BC9A-09DC0D634375}"/>
    <hyperlink ref="A270" r:id="rId267" display="https://sports.yahoo.com/nfl/players/28443/news" xr:uid="{A284951C-1A2E-BD48-83A9-F364ACD6ABD0}"/>
    <hyperlink ref="A271" r:id="rId268" display="https://sports.yahoo.com/nfl/players/31394/news" xr:uid="{CD10BEC5-146A-1D49-88CD-69E1546AA546}"/>
    <hyperlink ref="A272" r:id="rId269" display="https://sports.yahoo.com/nfl/players/31127/news" xr:uid="{AE14E6CB-47A6-1F48-81F2-86FF55CF8099}"/>
    <hyperlink ref="A273" r:id="rId270" display="https://sports.yahoo.com/nfl/players/29384/news" xr:uid="{CDCDEDCC-C2AD-0041-8C3F-4EFC9298266A}"/>
    <hyperlink ref="A274" r:id="rId271" display="https://sports.yahoo.com/nfl/players/27631/news" xr:uid="{A147EDC0-B7D0-B742-B20E-9F9D68EB4765}"/>
    <hyperlink ref="A275" r:id="rId272" display="https://sports.yahoo.com/nfl/players/27590/news" xr:uid="{94428866-696A-584D-886C-905F5F252795}"/>
    <hyperlink ref="A276" r:id="rId273" display="https://sports.yahoo.com/nfl/players/30614/news" xr:uid="{ADC52B42-884F-0B48-9AE3-206B1BAACD6B}"/>
    <hyperlink ref="A277" r:id="rId274" display="https://sports.yahoo.com/nfl/players/25802/news" xr:uid="{FAB74AEE-730B-DB41-B945-EFEB67F00CCA}"/>
    <hyperlink ref="A278" r:id="rId275" display="https://sports.yahoo.com/nfl/players/26804/news" xr:uid="{44B8941C-10FF-3949-BFB1-38D19A7C2BAF}"/>
    <hyperlink ref="A279" r:id="rId276" display="https://sports.yahoo.com/nfl/players/29370/news" xr:uid="{08A3C8A2-46E4-EB49-8B37-6D1DC6C5AEC4}"/>
    <hyperlink ref="A280" r:id="rId277" display="https://sports.yahoo.com/nfl/players/32398/news" xr:uid="{5881ED82-3D1F-4742-994B-B9605174EC3A}"/>
    <hyperlink ref="A281" r:id="rId278" display="https://sports.yahoo.com/nfl/players/32756/news" xr:uid="{01FBEE6A-3C4B-B24D-BC1D-A69A2D24B8FD}"/>
    <hyperlink ref="A282" r:id="rId279" display="https://sports.yahoo.com/nfl/players/33514/news" xr:uid="{8CC71670-6EC6-B649-989F-1225C975EBE8}"/>
    <hyperlink ref="A283" r:id="rId280" display="https://sports.yahoo.com/nfl/players/28561/news" xr:uid="{02DA6EB2-6397-A94E-8B0E-95B578728D27}"/>
    <hyperlink ref="A284" r:id="rId281" display="https://sports.yahoo.com/nfl/players/28474/news" xr:uid="{DC31C6FA-B81F-F549-BC71-49EBA3B39BEB}"/>
    <hyperlink ref="A285" r:id="rId282" display="https://sports.yahoo.com/nfl/players/24070/news" xr:uid="{7C37B288-71B4-7D42-A232-D75203915307}"/>
    <hyperlink ref="A286" r:id="rId283" display="https://sports.yahoo.com/nfl/players/28638/news" xr:uid="{50A4B619-8B59-284E-BB93-2040D5F0AC33}"/>
    <hyperlink ref="A287" r:id="rId284" display="https://sports.yahoo.com/nfl/players/28414/news" xr:uid="{CE177650-ED22-ED46-AA4C-D3C7F1DC207B}"/>
    <hyperlink ref="A288" r:id="rId285" display="https://sports.yahoo.com/nfl/players/32600/news" xr:uid="{1FD837AD-9EED-704F-BB0F-490DC4024CB0}"/>
    <hyperlink ref="A289" r:id="rId286" display="https://sports.yahoo.com/nfl/players/28531/news" xr:uid="{85096F2B-BEC9-F04B-8D35-2C41DD6EE33E}"/>
    <hyperlink ref="A290" r:id="rId287" display="https://sports.yahoo.com/nfl/players/32018/news" xr:uid="{5F5E49CA-D759-F348-B88C-D3E1D7E8B7AE}"/>
    <hyperlink ref="A291" r:id="rId288" display="https://sports.yahoo.com/nfl/players/29631/news" xr:uid="{98152A7E-767C-BB4D-9775-AA9C8A42897F}"/>
    <hyperlink ref="A292" r:id="rId289" display="https://sports.yahoo.com/nfl/players/30571/news" xr:uid="{2B1CC7C0-6D4A-A14E-9279-25BBFB0945B4}"/>
    <hyperlink ref="A293" r:id="rId290" display="https://sports.yahoo.com/nfl/players/27538/news" xr:uid="{1EE4129C-46B4-1C48-A020-2148B0A48878}"/>
    <hyperlink ref="A294" r:id="rId291" display="https://sports.yahoo.com/nfl/players/28839/news" xr:uid="{81AB2522-465E-E24C-8E56-EAB41BBDE4CB}"/>
    <hyperlink ref="A295" r:id="rId292" display="https://sports.yahoo.com/nfl/players/32317/news" xr:uid="{F3FF0A2A-4BD0-1C47-9557-DCCAD5C5EA58}"/>
    <hyperlink ref="A296" r:id="rId293" display="https://sports.yahoo.com/nfl/players/32456/news" xr:uid="{B4D81938-5C6D-3740-9B4F-6B13A7450E85}"/>
    <hyperlink ref="A297" r:id="rId294" display="https://sports.yahoo.com/nfl/players/32785/news" xr:uid="{1BBE7708-10E4-EC4F-959B-DA21A0D6D525}"/>
    <hyperlink ref="A298" r:id="rId295" display="https://sports.yahoo.com/nfl/players/32870/news" xr:uid="{8044BC28-F9E1-F443-B89E-0F0DC45DC1CA}"/>
    <hyperlink ref="A299" r:id="rId296" display="https://sports.yahoo.com/nfl/players/28473/news" xr:uid="{91962D44-9DB0-3A47-A85E-AA069A705A9B}"/>
    <hyperlink ref="A300" r:id="rId297" display="https://sports.yahoo.com/nfl/players/30278/news" xr:uid="{D6A58F3D-44EC-2344-8E97-29166ACB7B1C}"/>
    <hyperlink ref="A301" r:id="rId298" display="https://sports.yahoo.com/nfl/players/30132/news" xr:uid="{0F8C67BE-F7CF-6F49-AA72-B0B4CB75649E}"/>
    <hyperlink ref="A302" r:id="rId299" display="https://sports.yahoo.com/nfl/players/32630/news" xr:uid="{6653D321-AA7D-1E43-A3BD-B8E2929F5A75}"/>
    <hyperlink ref="A303" r:id="rId300" display="https://sports.yahoo.com/nfl/players/26389/news" xr:uid="{44E139D1-19B6-2C4B-9754-7826DB0DA522}"/>
    <hyperlink ref="A304" r:id="rId301" display="https://sports.yahoo.com/nfl/players/29257/news" xr:uid="{3BC003DA-FC86-5B4A-A757-76B56F2C727E}"/>
    <hyperlink ref="A305" r:id="rId302" display="https://sports.yahoo.com/nfl/players/32762/news" xr:uid="{7C4429FF-E9A9-7F4B-99BF-8930B370DB01}"/>
  </hyperlinks>
  <pageMargins left="0.75" right="0.75" top="1" bottom="1" header="0.5" footer="0.5"/>
  <pageSetup scale="32" fitToHeight="0" orientation="portrait" r:id="rId303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drawing r:id="rId304"/>
  <legacyDrawing r:id="rId30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3" id="{5310A81D-1A02-42EE-A12D-BA36CA96070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H5:H996</xm:sqref>
        </x14:conditionalFormatting>
        <x14:conditionalFormatting xmlns:xm="http://schemas.microsoft.com/office/excel/2006/main">
          <x14:cfRule type="iconSet" priority="475" id="{5E84B56C-D671-4129-8DD7-417D6CA31A3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K5:K996</xm:sqref>
        </x14:conditionalFormatting>
        <x14:conditionalFormatting xmlns:xm="http://schemas.microsoft.com/office/excel/2006/main">
          <x14:cfRule type="iconSet" priority="477" id="{CAC9091C-4802-476F-A78B-161A3E0EEFA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N5:N996</xm:sqref>
        </x14:conditionalFormatting>
        <x14:conditionalFormatting xmlns:xm="http://schemas.microsoft.com/office/excel/2006/main">
          <x14:cfRule type="iconSet" priority="479" id="{94437FB9-9D21-4D89-A0D2-997FFB102A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K5:K412</xm:sqref>
        </x14:conditionalFormatting>
        <x14:conditionalFormatting xmlns:xm="http://schemas.microsoft.com/office/excel/2006/main">
          <x14:cfRule type="iconSet" priority="480" id="{6D7873B9-196E-449C-B493-7E132BC6807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tabColor theme="9"/>
    <pageSetUpPr fitToPage="1"/>
  </sheetPr>
  <dimension ref="A1:AQ500"/>
  <sheetViews>
    <sheetView workbookViewId="0">
      <pane xSplit="1" ySplit="4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5" sqref="A5"/>
    </sheetView>
  </sheetViews>
  <sheetFormatPr baseColWidth="10" defaultColWidth="9.1640625" defaultRowHeight="14" outlineLevelCol="1" x14ac:dyDescent="0.2"/>
  <cols>
    <col min="1" max="1" width="14.6640625" style="159" customWidth="1"/>
    <col min="2" max="2" width="6" style="46" customWidth="1"/>
    <col min="3" max="3" width="7.5" style="46" customWidth="1"/>
    <col min="4" max="4" width="5.5" style="46" customWidth="1"/>
    <col min="5" max="5" width="18.5" style="138" customWidth="1"/>
    <col min="6" max="6" width="7" style="43" customWidth="1"/>
    <col min="7" max="7" width="6.5" style="43" customWidth="1"/>
    <col min="8" max="8" width="6.1640625" style="43" customWidth="1"/>
    <col min="9" max="9" width="6.5" style="43" hidden="1" customWidth="1" outlineLevel="1"/>
    <col min="10" max="10" width="6.5" style="43" customWidth="1" collapsed="1"/>
    <col min="11" max="11" width="6.1640625" style="43" customWidth="1"/>
    <col min="12" max="12" width="6.5" style="43" hidden="1" customWidth="1" outlineLevel="1"/>
    <col min="13" max="13" width="6.5" style="43" customWidth="1" collapsed="1"/>
    <col min="14" max="14" width="6.1640625" style="43" customWidth="1"/>
    <col min="15" max="15" width="6.5" style="43" hidden="1" customWidth="1" outlineLevel="1"/>
    <col min="16" max="16" width="8.5" style="43" customWidth="1" collapsed="1"/>
    <col min="17" max="18" width="5.1640625" style="145" customWidth="1"/>
    <col min="19" max="19" width="8.5" style="43" customWidth="1"/>
    <col min="20" max="20" width="5.83203125" style="43" customWidth="1"/>
    <col min="21" max="21" width="6.5" style="43" customWidth="1"/>
    <col min="22" max="22" width="5.5" style="43" customWidth="1"/>
    <col min="23" max="23" width="5.33203125" style="43" bestFit="1" customWidth="1"/>
    <col min="24" max="24" width="4.5" style="43" bestFit="1" customWidth="1"/>
    <col min="25" max="25" width="5.33203125" style="43" bestFit="1" customWidth="1"/>
    <col min="26" max="26" width="5.33203125" style="43" customWidth="1"/>
    <col min="27" max="28" width="6.33203125" style="43" customWidth="1"/>
    <col min="29" max="31" width="5.5" style="43" customWidth="1"/>
    <col min="32" max="32" width="6.5" style="43" customWidth="1"/>
    <col min="33" max="33" width="6.1640625" style="43" customWidth="1"/>
    <col min="34" max="35" width="5.83203125" style="43" customWidth="1"/>
    <col min="36" max="36" width="6.1640625" style="43" customWidth="1"/>
    <col min="37" max="37" width="5.33203125" style="43" customWidth="1"/>
    <col min="38" max="38" width="6" style="43" customWidth="1"/>
    <col min="39" max="39" width="5.83203125" style="43" bestFit="1" customWidth="1"/>
    <col min="40" max="40" width="6.83203125" style="43" bestFit="1" customWidth="1"/>
    <col min="41" max="41" width="9" style="43" customWidth="1"/>
    <col min="42" max="42" width="6.5" style="113" bestFit="1" customWidth="1"/>
    <col min="43" max="43" width="9.1640625" style="43" customWidth="1"/>
    <col min="44" max="16384" width="9.1640625" style="43"/>
  </cols>
  <sheetData>
    <row r="1" spans="1:43" ht="36" customHeight="1" x14ac:dyDescent="0.2">
      <c r="A1" s="155"/>
      <c r="B1" s="49"/>
      <c r="C1" s="49"/>
      <c r="D1" s="49"/>
      <c r="E1" s="48" t="str">
        <f>"NFL Fantasy Football Stats - " &amp;lkpYear-1 &amp; "/" &amp; lkpYear &amp; " Season Actuals"</f>
        <v>NFL Fantasy Football Stats - 2021/2022 Season Actuals</v>
      </c>
      <c r="F1" s="48"/>
      <c r="G1" s="50"/>
      <c r="H1" s="50"/>
      <c r="I1" s="50"/>
      <c r="J1" s="50"/>
      <c r="K1" s="50"/>
      <c r="L1" s="50"/>
      <c r="M1" s="50"/>
      <c r="N1" s="50"/>
      <c r="O1" s="50"/>
      <c r="P1" s="50"/>
      <c r="Q1" s="143"/>
      <c r="R1" s="143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65" t="str">
        <f>lkpCopyright</f>
        <v>© FantasyCube.com</v>
      </c>
      <c r="AP1" s="110"/>
    </row>
    <row r="2" spans="1:43" ht="14.25" customHeight="1" x14ac:dyDescent="0.2">
      <c r="A2" s="156" t="str">
        <f>Offense_Proj!A2</f>
        <v>Updated: August 28, 2022 (b)</v>
      </c>
      <c r="B2" s="52"/>
      <c r="C2" s="52"/>
      <c r="D2" s="52"/>
      <c r="E2" s="52"/>
      <c r="F2" s="52"/>
      <c r="G2" s="53"/>
      <c r="H2" s="53"/>
      <c r="I2" s="53"/>
      <c r="J2" s="53"/>
      <c r="K2" s="53"/>
      <c r="L2" s="53"/>
      <c r="M2" s="53"/>
      <c r="N2" s="53"/>
      <c r="O2" s="53"/>
      <c r="P2" s="101"/>
      <c r="Q2" s="144"/>
      <c r="R2" s="101" t="s">
        <v>26</v>
      </c>
      <c r="S2" s="44">
        <f>Offense_Proj!S2</f>
        <v>0</v>
      </c>
      <c r="T2" s="44">
        <f>Offense_Proj!T2</f>
        <v>0</v>
      </c>
      <c r="U2" s="44">
        <f>Offense_Proj!U2</f>
        <v>25</v>
      </c>
      <c r="V2" s="44">
        <f>Offense_Proj!V2</f>
        <v>4</v>
      </c>
      <c r="W2" s="44">
        <f>Offense_Proj!W2</f>
        <v>-1</v>
      </c>
      <c r="X2" s="44">
        <v>0</v>
      </c>
      <c r="Y2" s="44">
        <f>Offense_Proj!Y2</f>
        <v>0</v>
      </c>
      <c r="Z2" s="44">
        <f>Offense_Proj!Z2</f>
        <v>0</v>
      </c>
      <c r="AA2" s="44">
        <f>Offense_Proj!AA2</f>
        <v>0</v>
      </c>
      <c r="AB2" s="44">
        <f>Offense_Proj!AB2</f>
        <v>10</v>
      </c>
      <c r="AC2" s="44">
        <f>Offense_Proj!AC2</f>
        <v>6</v>
      </c>
      <c r="AD2" s="44">
        <f>Offense_Proj!AD2</f>
        <v>0</v>
      </c>
      <c r="AE2" s="44">
        <f>Offense_Proj!AE2</f>
        <v>0</v>
      </c>
      <c r="AF2" s="44">
        <f>Offense_Proj!AF2</f>
        <v>0</v>
      </c>
      <c r="AG2" s="44">
        <f>Offense_Proj!AG2</f>
        <v>10</v>
      </c>
      <c r="AH2" s="44">
        <f>Offense_Proj!AH2</f>
        <v>6</v>
      </c>
      <c r="AI2" s="44">
        <f>Offense_Proj!AI2</f>
        <v>0</v>
      </c>
      <c r="AJ2" s="44">
        <f>Offense_Proj!AJ2</f>
        <v>0</v>
      </c>
      <c r="AK2" s="44">
        <f>Offense_Proj!AK2</f>
        <v>6</v>
      </c>
      <c r="AL2" s="44">
        <f>Offense_Proj!AL2</f>
        <v>2</v>
      </c>
      <c r="AM2" s="44">
        <f>Offense_Proj!AM2</f>
        <v>0</v>
      </c>
      <c r="AN2" s="44">
        <f>Offense_Proj!AN2</f>
        <v>-2</v>
      </c>
      <c r="AO2" s="54"/>
      <c r="AP2" s="111"/>
    </row>
    <row r="3" spans="1:43" ht="15" customHeight="1" x14ac:dyDescent="0.2">
      <c r="A3" s="158"/>
      <c r="B3" s="86"/>
      <c r="C3" s="86"/>
      <c r="D3" s="86"/>
      <c r="E3" s="87" t="s">
        <v>83</v>
      </c>
      <c r="F3" s="88"/>
      <c r="G3" s="89" t="s">
        <v>219</v>
      </c>
      <c r="H3" s="89"/>
      <c r="I3" s="89"/>
      <c r="J3" s="89"/>
      <c r="K3" s="89"/>
      <c r="L3" s="89"/>
      <c r="M3" s="89"/>
      <c r="N3" s="89"/>
      <c r="O3" s="150"/>
      <c r="P3" s="151"/>
      <c r="Q3" s="107" t="s">
        <v>98</v>
      </c>
      <c r="R3" s="108"/>
      <c r="S3" s="131" t="s">
        <v>20</v>
      </c>
      <c r="T3" s="132"/>
      <c r="U3" s="132"/>
      <c r="V3" s="132"/>
      <c r="W3" s="132"/>
      <c r="X3" s="132"/>
      <c r="Y3" s="132"/>
      <c r="Z3" s="132"/>
      <c r="AA3" s="92" t="s">
        <v>22</v>
      </c>
      <c r="AB3" s="92"/>
      <c r="AC3" s="130"/>
      <c r="AD3" s="93"/>
      <c r="AE3" s="132" t="s">
        <v>21</v>
      </c>
      <c r="AF3" s="132"/>
      <c r="AG3" s="132"/>
      <c r="AH3" s="132"/>
      <c r="AI3" s="132"/>
      <c r="AJ3" s="90" t="s">
        <v>23</v>
      </c>
      <c r="AK3" s="91"/>
      <c r="AL3" s="133" t="s">
        <v>24</v>
      </c>
      <c r="AM3" s="91" t="s">
        <v>25</v>
      </c>
      <c r="AN3" s="94"/>
      <c r="AO3" s="134" t="s">
        <v>100</v>
      </c>
      <c r="AP3" s="135"/>
    </row>
    <row r="4" spans="1:43" x14ac:dyDescent="0.2">
      <c r="A4" s="95" t="s">
        <v>0</v>
      </c>
      <c r="B4" s="67" t="s">
        <v>18</v>
      </c>
      <c r="C4" s="67" t="s">
        <v>10</v>
      </c>
      <c r="D4" s="67" t="s">
        <v>90</v>
      </c>
      <c r="E4" s="99" t="s">
        <v>84</v>
      </c>
      <c r="F4" s="100" t="s">
        <v>85</v>
      </c>
      <c r="G4" s="67" t="s">
        <v>246</v>
      </c>
      <c r="H4" s="67" t="s">
        <v>89</v>
      </c>
      <c r="I4" s="67" t="s">
        <v>86</v>
      </c>
      <c r="J4" s="103" t="s">
        <v>82</v>
      </c>
      <c r="K4" s="104" t="s">
        <v>89</v>
      </c>
      <c r="L4" s="103" t="s">
        <v>87</v>
      </c>
      <c r="M4" s="96" t="s">
        <v>81</v>
      </c>
      <c r="N4" s="67" t="s">
        <v>89</v>
      </c>
      <c r="O4" s="96" t="s">
        <v>88</v>
      </c>
      <c r="P4" s="105" t="s">
        <v>91</v>
      </c>
      <c r="Q4" s="109" t="s">
        <v>97</v>
      </c>
      <c r="R4" s="109" t="s">
        <v>96</v>
      </c>
      <c r="S4" s="66" t="s">
        <v>1</v>
      </c>
      <c r="T4" s="67" t="s">
        <v>2</v>
      </c>
      <c r="U4" s="67" t="s">
        <v>3</v>
      </c>
      <c r="V4" s="67" t="s">
        <v>4</v>
      </c>
      <c r="W4" s="67" t="s">
        <v>5</v>
      </c>
      <c r="X4" s="67" t="s">
        <v>226</v>
      </c>
      <c r="Y4" s="67" t="s">
        <v>94</v>
      </c>
      <c r="Z4" s="67" t="s">
        <v>101</v>
      </c>
      <c r="AA4" s="66" t="s">
        <v>93</v>
      </c>
      <c r="AB4" s="66" t="s">
        <v>3</v>
      </c>
      <c r="AC4" s="67" t="s">
        <v>4</v>
      </c>
      <c r="AD4" s="67" t="s">
        <v>101</v>
      </c>
      <c r="AE4" s="67" t="s">
        <v>102</v>
      </c>
      <c r="AF4" s="67" t="s">
        <v>6</v>
      </c>
      <c r="AG4" s="67" t="s">
        <v>3</v>
      </c>
      <c r="AH4" s="67" t="s">
        <v>4</v>
      </c>
      <c r="AI4" s="67" t="s">
        <v>101</v>
      </c>
      <c r="AJ4" s="66" t="s">
        <v>3</v>
      </c>
      <c r="AK4" s="67" t="s">
        <v>4</v>
      </c>
      <c r="AL4" s="97" t="s">
        <v>7</v>
      </c>
      <c r="AM4" s="67" t="s">
        <v>92</v>
      </c>
      <c r="AN4" s="98" t="s">
        <v>8</v>
      </c>
      <c r="AO4" s="68" t="s">
        <v>9</v>
      </c>
      <c r="AP4" s="112" t="s">
        <v>99</v>
      </c>
      <c r="AQ4"/>
    </row>
    <row r="5" spans="1:43" x14ac:dyDescent="0.2">
      <c r="A5" s="173" t="s">
        <v>253</v>
      </c>
      <c r="B5" s="45" t="s">
        <v>127</v>
      </c>
      <c r="C5" s="45" t="s">
        <v>188</v>
      </c>
      <c r="D5" s="45">
        <v>7</v>
      </c>
      <c r="E5" s="136"/>
      <c r="F5" s="47"/>
      <c r="G5" s="61">
        <v>32</v>
      </c>
      <c r="H5" s="85">
        <f t="shared" ref="H5:H68" si="0">I5-G5</f>
        <v>0</v>
      </c>
      <c r="I5" s="61">
        <v>32</v>
      </c>
      <c r="J5" s="61">
        <v>32</v>
      </c>
      <c r="K5" s="85">
        <f t="shared" ref="K5:K68" si="1">L5-J5</f>
        <v>0</v>
      </c>
      <c r="L5" s="61">
        <v>32</v>
      </c>
      <c r="M5" s="61">
        <v>34</v>
      </c>
      <c r="N5" s="85">
        <f t="shared" ref="N5:N68" si="2">O5-M5</f>
        <v>0</v>
      </c>
      <c r="O5" s="61">
        <v>34</v>
      </c>
      <c r="P5" s="153">
        <v>1</v>
      </c>
      <c r="Q5" s="142">
        <v>17</v>
      </c>
      <c r="R5" s="142"/>
      <c r="S5" s="114">
        <v>409</v>
      </c>
      <c r="T5" s="61">
        <v>237</v>
      </c>
      <c r="U5" s="61">
        <v>4407</v>
      </c>
      <c r="V5" s="61">
        <v>36</v>
      </c>
      <c r="W5" s="61">
        <v>15</v>
      </c>
      <c r="X5" s="61">
        <v>0</v>
      </c>
      <c r="Y5" s="61">
        <v>26</v>
      </c>
      <c r="Z5" s="61">
        <v>234</v>
      </c>
      <c r="AA5" s="114">
        <v>122</v>
      </c>
      <c r="AB5" s="115">
        <v>763</v>
      </c>
      <c r="AC5" s="61">
        <v>6</v>
      </c>
      <c r="AD5" s="61">
        <v>54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114">
        <v>0</v>
      </c>
      <c r="AK5" s="61">
        <v>0</v>
      </c>
      <c r="AL5" s="116">
        <v>3</v>
      </c>
      <c r="AM5" s="61">
        <v>8</v>
      </c>
      <c r="AN5" s="117">
        <v>3</v>
      </c>
      <c r="AO5" s="118">
        <f t="shared" ref="AO5:AO68" si="3">IFERROR($S5*$S$2+$T5*$T$2+IF($U$2=0,0,$U5/$U$2)+$V5*$V$2+$W5*$W$2+$X5*$X$2+$Y5*$Y$2+$AA5*$AA$2+IF($AB$2=0,0,$AB5/$AB$2)+$AC$2*$AC5+$AF5*$AF$2+IF($AG$2=0,0,$AG5/$AG$2)+$AH5*$AH$2+IF($AJ$2=0,0,$AJ5/$AJ$2)+$AK5*$AK$2+$AL5*$AL$2+$AM5*$AM$2+$AN5*$AN$2,0)</f>
        <v>417.58</v>
      </c>
      <c r="AP5" s="123">
        <f t="shared" ref="AP5:AP68" si="4">IFERROR($AO5/$Q5,"-")</f>
        <v>24.563529411764705</v>
      </c>
    </row>
    <row r="6" spans="1:43" x14ac:dyDescent="0.2">
      <c r="A6" s="173" t="s">
        <v>269</v>
      </c>
      <c r="B6" s="45" t="s">
        <v>127</v>
      </c>
      <c r="C6" s="45" t="s">
        <v>116</v>
      </c>
      <c r="D6" s="45">
        <v>8</v>
      </c>
      <c r="E6" s="137"/>
      <c r="F6" s="47"/>
      <c r="G6" s="61">
        <v>49</v>
      </c>
      <c r="H6" s="85">
        <f t="shared" si="0"/>
        <v>0</v>
      </c>
      <c r="I6" s="61">
        <v>49</v>
      </c>
      <c r="J6" s="61">
        <v>40</v>
      </c>
      <c r="K6" s="85">
        <f t="shared" si="1"/>
        <v>0</v>
      </c>
      <c r="L6" s="61">
        <v>40</v>
      </c>
      <c r="M6" s="61">
        <v>44</v>
      </c>
      <c r="N6" s="85">
        <f t="shared" si="2"/>
        <v>0</v>
      </c>
      <c r="O6" s="61">
        <v>44</v>
      </c>
      <c r="P6" s="154">
        <v>1</v>
      </c>
      <c r="Q6" s="142">
        <v>17</v>
      </c>
      <c r="R6" s="142"/>
      <c r="S6" s="114">
        <v>443</v>
      </c>
      <c r="T6" s="61">
        <v>229</v>
      </c>
      <c r="U6" s="61">
        <v>5014</v>
      </c>
      <c r="V6" s="61">
        <v>38</v>
      </c>
      <c r="W6" s="61">
        <v>15</v>
      </c>
      <c r="X6" s="61">
        <v>3</v>
      </c>
      <c r="Y6" s="61">
        <v>31</v>
      </c>
      <c r="Z6" s="61">
        <v>256</v>
      </c>
      <c r="AA6" s="114">
        <v>63</v>
      </c>
      <c r="AB6" s="61">
        <v>302</v>
      </c>
      <c r="AC6" s="61">
        <v>3</v>
      </c>
      <c r="AD6" s="61">
        <v>28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114">
        <v>0</v>
      </c>
      <c r="AK6" s="61">
        <v>0</v>
      </c>
      <c r="AL6" s="116">
        <v>6</v>
      </c>
      <c r="AM6" s="61">
        <v>1</v>
      </c>
      <c r="AN6" s="117">
        <v>1</v>
      </c>
      <c r="AO6" s="118">
        <f t="shared" si="3"/>
        <v>395.76</v>
      </c>
      <c r="AP6" s="123">
        <f t="shared" si="4"/>
        <v>23.28</v>
      </c>
    </row>
    <row r="7" spans="1:43" x14ac:dyDescent="0.2">
      <c r="A7" s="173" t="s">
        <v>208</v>
      </c>
      <c r="B7" s="45" t="s">
        <v>127</v>
      </c>
      <c r="C7" s="45" t="s">
        <v>16</v>
      </c>
      <c r="D7" s="45">
        <v>8</v>
      </c>
      <c r="E7" s="137"/>
      <c r="F7" s="47"/>
      <c r="G7" s="61">
        <v>52</v>
      </c>
      <c r="H7" s="85">
        <f t="shared" si="0"/>
        <v>0</v>
      </c>
      <c r="I7" s="61">
        <v>52</v>
      </c>
      <c r="J7" s="61">
        <v>50</v>
      </c>
      <c r="K7" s="85">
        <f t="shared" si="1"/>
        <v>0</v>
      </c>
      <c r="L7" s="61">
        <v>50</v>
      </c>
      <c r="M7" s="61">
        <v>46</v>
      </c>
      <c r="N7" s="85">
        <f t="shared" si="2"/>
        <v>0</v>
      </c>
      <c r="O7" s="61">
        <v>46</v>
      </c>
      <c r="P7" s="154">
        <v>1</v>
      </c>
      <c r="Q7" s="142">
        <v>17</v>
      </c>
      <c r="R7" s="142"/>
      <c r="S7" s="114">
        <v>436</v>
      </c>
      <c r="T7" s="61">
        <v>222</v>
      </c>
      <c r="U7" s="61">
        <v>4839</v>
      </c>
      <c r="V7" s="61">
        <v>37</v>
      </c>
      <c r="W7" s="61">
        <v>13</v>
      </c>
      <c r="X7" s="61">
        <v>1</v>
      </c>
      <c r="Y7" s="61">
        <v>28</v>
      </c>
      <c r="Z7" s="61">
        <v>260</v>
      </c>
      <c r="AA7" s="114">
        <v>66</v>
      </c>
      <c r="AB7" s="61">
        <v>381</v>
      </c>
      <c r="AC7" s="61">
        <v>2</v>
      </c>
      <c r="AD7" s="61">
        <v>25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114">
        <v>0</v>
      </c>
      <c r="AK7" s="61">
        <v>0</v>
      </c>
      <c r="AL7" s="116">
        <v>2</v>
      </c>
      <c r="AM7" s="61">
        <v>9</v>
      </c>
      <c r="AN7" s="117">
        <v>4</v>
      </c>
      <c r="AO7" s="118">
        <f t="shared" si="3"/>
        <v>374.66</v>
      </c>
      <c r="AP7" s="123">
        <f t="shared" si="4"/>
        <v>22.038823529411765</v>
      </c>
    </row>
    <row r="8" spans="1:43" x14ac:dyDescent="0.2">
      <c r="A8" s="173" t="s">
        <v>131</v>
      </c>
      <c r="B8" s="45" t="s">
        <v>127</v>
      </c>
      <c r="C8" s="45" t="s">
        <v>19</v>
      </c>
      <c r="D8" s="45">
        <v>11</v>
      </c>
      <c r="E8" s="137"/>
      <c r="F8" s="47"/>
      <c r="G8" s="61">
        <v>76</v>
      </c>
      <c r="H8" s="85">
        <f t="shared" si="0"/>
        <v>0</v>
      </c>
      <c r="I8" s="61">
        <v>76</v>
      </c>
      <c r="J8" s="61">
        <v>83</v>
      </c>
      <c r="K8" s="85">
        <f t="shared" si="1"/>
        <v>0</v>
      </c>
      <c r="L8" s="61">
        <v>83</v>
      </c>
      <c r="M8" s="61">
        <v>84</v>
      </c>
      <c r="N8" s="85">
        <f t="shared" si="2"/>
        <v>0</v>
      </c>
      <c r="O8" s="61">
        <v>84</v>
      </c>
      <c r="P8" s="154">
        <v>0.99</v>
      </c>
      <c r="Q8" s="142">
        <v>17</v>
      </c>
      <c r="R8" s="142"/>
      <c r="S8" s="114">
        <v>485</v>
      </c>
      <c r="T8" s="61">
        <v>234</v>
      </c>
      <c r="U8" s="61">
        <v>5316</v>
      </c>
      <c r="V8" s="61">
        <v>43</v>
      </c>
      <c r="W8" s="61">
        <v>12</v>
      </c>
      <c r="X8" s="61">
        <v>2</v>
      </c>
      <c r="Y8" s="61">
        <v>22</v>
      </c>
      <c r="Z8" s="61">
        <v>269</v>
      </c>
      <c r="AA8" s="114">
        <v>28</v>
      </c>
      <c r="AB8" s="61">
        <v>81</v>
      </c>
      <c r="AC8" s="61">
        <v>2</v>
      </c>
      <c r="AD8" s="61">
        <v>14</v>
      </c>
      <c r="AE8" s="61">
        <v>0</v>
      </c>
      <c r="AF8" s="61">
        <v>0</v>
      </c>
      <c r="AG8" s="61">
        <v>0</v>
      </c>
      <c r="AH8" s="61">
        <v>0</v>
      </c>
      <c r="AI8" s="61">
        <v>0</v>
      </c>
      <c r="AJ8" s="114">
        <v>0</v>
      </c>
      <c r="AK8" s="61">
        <v>0</v>
      </c>
      <c r="AL8" s="116">
        <v>0</v>
      </c>
      <c r="AM8" s="61">
        <v>4</v>
      </c>
      <c r="AN8" s="117">
        <v>3</v>
      </c>
      <c r="AO8" s="118">
        <f t="shared" si="3"/>
        <v>386.74</v>
      </c>
      <c r="AP8" s="123">
        <f t="shared" si="4"/>
        <v>22.749411764705883</v>
      </c>
    </row>
    <row r="9" spans="1:43" x14ac:dyDescent="0.2">
      <c r="A9" s="173" t="s">
        <v>316</v>
      </c>
      <c r="B9" s="45" t="s">
        <v>127</v>
      </c>
      <c r="C9" s="45" t="s">
        <v>187</v>
      </c>
      <c r="D9" s="45">
        <v>10</v>
      </c>
      <c r="E9" s="137" t="s">
        <v>444</v>
      </c>
      <c r="F9" s="47"/>
      <c r="G9" s="61">
        <v>70</v>
      </c>
      <c r="H9" s="85">
        <f t="shared" si="0"/>
        <v>0</v>
      </c>
      <c r="I9" s="61">
        <v>70</v>
      </c>
      <c r="J9" s="61">
        <v>75</v>
      </c>
      <c r="K9" s="85">
        <f t="shared" si="1"/>
        <v>0</v>
      </c>
      <c r="L9" s="61">
        <v>75</v>
      </c>
      <c r="M9" s="61">
        <v>76</v>
      </c>
      <c r="N9" s="85">
        <f t="shared" si="2"/>
        <v>0</v>
      </c>
      <c r="O9" s="61">
        <v>76</v>
      </c>
      <c r="P9" s="154">
        <v>0.99</v>
      </c>
      <c r="Q9" s="142">
        <v>16</v>
      </c>
      <c r="R9" s="142"/>
      <c r="S9" s="114">
        <v>366</v>
      </c>
      <c r="T9" s="61">
        <v>154</v>
      </c>
      <c r="U9" s="61">
        <v>4611</v>
      </c>
      <c r="V9" s="61">
        <v>34</v>
      </c>
      <c r="W9" s="61">
        <v>14</v>
      </c>
      <c r="X9" s="61">
        <v>2</v>
      </c>
      <c r="Y9" s="61">
        <v>51</v>
      </c>
      <c r="Z9" s="61">
        <v>202</v>
      </c>
      <c r="AA9" s="114">
        <v>40</v>
      </c>
      <c r="AB9" s="61">
        <v>118</v>
      </c>
      <c r="AC9" s="61">
        <v>2</v>
      </c>
      <c r="AD9" s="61">
        <v>14</v>
      </c>
      <c r="AE9" s="61">
        <v>0</v>
      </c>
      <c r="AF9" s="61">
        <v>0</v>
      </c>
      <c r="AG9" s="61">
        <v>0</v>
      </c>
      <c r="AH9" s="61">
        <v>0</v>
      </c>
      <c r="AI9" s="61">
        <v>0</v>
      </c>
      <c r="AJ9" s="114">
        <v>0</v>
      </c>
      <c r="AK9" s="61">
        <v>0</v>
      </c>
      <c r="AL9" s="116">
        <v>1</v>
      </c>
      <c r="AM9" s="61">
        <v>5</v>
      </c>
      <c r="AN9" s="117">
        <v>2</v>
      </c>
      <c r="AO9" s="118">
        <f t="shared" si="3"/>
        <v>328.24</v>
      </c>
      <c r="AP9" s="123">
        <f t="shared" si="4"/>
        <v>20.515000000000001</v>
      </c>
    </row>
    <row r="10" spans="1:43" x14ac:dyDescent="0.2">
      <c r="A10" s="173" t="s">
        <v>294</v>
      </c>
      <c r="B10" s="45" t="s">
        <v>127</v>
      </c>
      <c r="C10" s="45" t="s">
        <v>112</v>
      </c>
      <c r="D10" s="45">
        <v>7</v>
      </c>
      <c r="E10" s="137" t="s">
        <v>444</v>
      </c>
      <c r="F10" s="47"/>
      <c r="G10" s="61">
        <v>93</v>
      </c>
      <c r="H10" s="85">
        <f t="shared" si="0"/>
        <v>0</v>
      </c>
      <c r="I10" s="61">
        <v>93</v>
      </c>
      <c r="J10" s="61">
        <v>102</v>
      </c>
      <c r="K10" s="85">
        <f t="shared" si="1"/>
        <v>0</v>
      </c>
      <c r="L10" s="61">
        <v>102</v>
      </c>
      <c r="M10" s="61">
        <v>101</v>
      </c>
      <c r="N10" s="85">
        <f t="shared" si="2"/>
        <v>0</v>
      </c>
      <c r="O10" s="61">
        <v>101</v>
      </c>
      <c r="P10" s="154">
        <v>0.94</v>
      </c>
      <c r="Q10" s="142">
        <v>17</v>
      </c>
      <c r="R10" s="142"/>
      <c r="S10" s="114">
        <v>404</v>
      </c>
      <c r="T10" s="61">
        <v>197</v>
      </c>
      <c r="U10" s="61">
        <v>4886</v>
      </c>
      <c r="V10" s="61">
        <v>41</v>
      </c>
      <c r="W10" s="61">
        <v>17</v>
      </c>
      <c r="X10" s="61">
        <v>4</v>
      </c>
      <c r="Y10" s="61">
        <v>30</v>
      </c>
      <c r="Z10" s="61">
        <v>233</v>
      </c>
      <c r="AA10" s="114">
        <v>32</v>
      </c>
      <c r="AB10" s="61">
        <v>43</v>
      </c>
      <c r="AC10" s="61">
        <v>0</v>
      </c>
      <c r="AD10" s="61">
        <v>8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114">
        <v>0</v>
      </c>
      <c r="AK10" s="61">
        <v>0</v>
      </c>
      <c r="AL10" s="116">
        <v>2</v>
      </c>
      <c r="AM10" s="61">
        <v>5</v>
      </c>
      <c r="AN10" s="117">
        <v>2</v>
      </c>
      <c r="AO10" s="118">
        <f t="shared" si="3"/>
        <v>346.74</v>
      </c>
      <c r="AP10" s="123">
        <f t="shared" si="4"/>
        <v>20.396470588235296</v>
      </c>
    </row>
    <row r="11" spans="1:43" x14ac:dyDescent="0.2">
      <c r="A11" s="173" t="s">
        <v>277</v>
      </c>
      <c r="B11" s="45" t="s">
        <v>127</v>
      </c>
      <c r="C11" s="45" t="s">
        <v>184</v>
      </c>
      <c r="D11" s="45">
        <v>9</v>
      </c>
      <c r="E11" s="137"/>
      <c r="F11" s="47"/>
      <c r="G11" s="61">
        <v>92</v>
      </c>
      <c r="H11" s="85">
        <f t="shared" si="0"/>
        <v>0</v>
      </c>
      <c r="I11" s="61">
        <v>92</v>
      </c>
      <c r="J11" s="61">
        <v>89</v>
      </c>
      <c r="K11" s="85">
        <f t="shared" si="1"/>
        <v>0</v>
      </c>
      <c r="L11" s="61">
        <v>89</v>
      </c>
      <c r="M11" s="61">
        <v>89</v>
      </c>
      <c r="N11" s="85">
        <f t="shared" si="2"/>
        <v>0</v>
      </c>
      <c r="O11" s="61">
        <v>89</v>
      </c>
      <c r="P11" s="154">
        <v>0.96</v>
      </c>
      <c r="Q11" s="142">
        <v>16</v>
      </c>
      <c r="R11" s="142"/>
      <c r="S11" s="114">
        <v>410</v>
      </c>
      <c r="T11" s="61">
        <v>186</v>
      </c>
      <c r="U11" s="61">
        <v>4449</v>
      </c>
      <c r="V11" s="61">
        <v>37</v>
      </c>
      <c r="W11" s="61">
        <v>10</v>
      </c>
      <c r="X11" s="61">
        <v>1</v>
      </c>
      <c r="Y11" s="61">
        <v>30</v>
      </c>
      <c r="Z11" s="61">
        <v>227</v>
      </c>
      <c r="AA11" s="114">
        <v>48</v>
      </c>
      <c r="AB11" s="61">
        <v>146</v>
      </c>
      <c r="AC11" s="61">
        <v>1</v>
      </c>
      <c r="AD11" s="61">
        <v>7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114">
        <v>0</v>
      </c>
      <c r="AK11" s="61">
        <v>0</v>
      </c>
      <c r="AL11" s="116">
        <v>3</v>
      </c>
      <c r="AM11" s="61">
        <v>14</v>
      </c>
      <c r="AN11" s="117">
        <v>6</v>
      </c>
      <c r="AO11" s="118">
        <f t="shared" si="3"/>
        <v>330.56000000000006</v>
      </c>
      <c r="AP11" s="123">
        <f t="shared" si="4"/>
        <v>20.660000000000004</v>
      </c>
    </row>
    <row r="12" spans="1:43" x14ac:dyDescent="0.2">
      <c r="A12" s="173" t="s">
        <v>126</v>
      </c>
      <c r="B12" s="45" t="s">
        <v>127</v>
      </c>
      <c r="C12" s="45" t="s">
        <v>15</v>
      </c>
      <c r="D12" s="45">
        <v>14</v>
      </c>
      <c r="E12" s="137"/>
      <c r="F12" s="47"/>
      <c r="G12" s="61">
        <v>105</v>
      </c>
      <c r="H12" s="85">
        <f t="shared" si="0"/>
        <v>0</v>
      </c>
      <c r="I12" s="61">
        <v>105</v>
      </c>
      <c r="J12" s="61">
        <v>103</v>
      </c>
      <c r="K12" s="85">
        <f t="shared" si="1"/>
        <v>0</v>
      </c>
      <c r="L12" s="61">
        <v>103</v>
      </c>
      <c r="M12" s="61">
        <v>100</v>
      </c>
      <c r="N12" s="85">
        <f t="shared" si="2"/>
        <v>0</v>
      </c>
      <c r="O12" s="61">
        <v>100</v>
      </c>
      <c r="P12" s="154">
        <v>0.95</v>
      </c>
      <c r="Q12" s="142">
        <v>16</v>
      </c>
      <c r="R12" s="142"/>
      <c r="S12" s="114">
        <v>366</v>
      </c>
      <c r="T12" s="61">
        <v>165</v>
      </c>
      <c r="U12" s="61">
        <v>4115</v>
      </c>
      <c r="V12" s="61">
        <v>37</v>
      </c>
      <c r="W12" s="61">
        <v>4</v>
      </c>
      <c r="X12" s="61">
        <v>0</v>
      </c>
      <c r="Y12" s="61">
        <v>30</v>
      </c>
      <c r="Z12" s="61">
        <v>213</v>
      </c>
      <c r="AA12" s="114">
        <v>33</v>
      </c>
      <c r="AB12" s="61">
        <v>101</v>
      </c>
      <c r="AC12" s="61">
        <v>3</v>
      </c>
      <c r="AD12" s="61">
        <v>10</v>
      </c>
      <c r="AE12" s="61">
        <v>1</v>
      </c>
      <c r="AF12" s="61">
        <v>1</v>
      </c>
      <c r="AG12" s="61">
        <v>-4</v>
      </c>
      <c r="AH12" s="61">
        <v>0</v>
      </c>
      <c r="AI12" s="61">
        <v>0</v>
      </c>
      <c r="AJ12" s="114">
        <v>0</v>
      </c>
      <c r="AK12" s="61">
        <v>0</v>
      </c>
      <c r="AL12" s="116">
        <v>0</v>
      </c>
      <c r="AM12" s="61">
        <v>3</v>
      </c>
      <c r="AN12" s="117">
        <v>0</v>
      </c>
      <c r="AO12" s="118">
        <f t="shared" si="3"/>
        <v>336.30000000000007</v>
      </c>
      <c r="AP12" s="123">
        <f t="shared" si="4"/>
        <v>21.018750000000004</v>
      </c>
    </row>
    <row r="13" spans="1:43" x14ac:dyDescent="0.2">
      <c r="A13" s="173" t="s">
        <v>299</v>
      </c>
      <c r="B13" s="45" t="s">
        <v>127</v>
      </c>
      <c r="C13" s="45" t="s">
        <v>186</v>
      </c>
      <c r="D13" s="45">
        <v>6</v>
      </c>
      <c r="E13" s="137"/>
      <c r="F13" s="47"/>
      <c r="G13" s="61">
        <v>166</v>
      </c>
      <c r="H13" s="85">
        <f t="shared" si="0"/>
        <v>0</v>
      </c>
      <c r="I13" s="61">
        <v>166</v>
      </c>
      <c r="J13" s="61">
        <v>150</v>
      </c>
      <c r="K13" s="85">
        <f t="shared" si="1"/>
        <v>0</v>
      </c>
      <c r="L13" s="61">
        <v>150</v>
      </c>
      <c r="M13" s="61">
        <v>165</v>
      </c>
      <c r="N13" s="85">
        <f t="shared" si="2"/>
        <v>0</v>
      </c>
      <c r="O13" s="61">
        <v>165</v>
      </c>
      <c r="P13" s="154">
        <v>0.22</v>
      </c>
      <c r="Q13" s="142">
        <v>17</v>
      </c>
      <c r="R13" s="142"/>
      <c r="S13" s="114">
        <v>357</v>
      </c>
      <c r="T13" s="61">
        <v>174</v>
      </c>
      <c r="U13" s="61">
        <v>3734</v>
      </c>
      <c r="V13" s="61">
        <v>21</v>
      </c>
      <c r="W13" s="61">
        <v>14</v>
      </c>
      <c r="X13" s="61">
        <v>0</v>
      </c>
      <c r="Y13" s="61">
        <v>47</v>
      </c>
      <c r="Z13" s="61">
        <v>192</v>
      </c>
      <c r="AA13" s="114">
        <v>55</v>
      </c>
      <c r="AB13" s="61">
        <v>270</v>
      </c>
      <c r="AC13" s="61">
        <v>7</v>
      </c>
      <c r="AD13" s="61">
        <v>33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114">
        <v>0</v>
      </c>
      <c r="AK13" s="61">
        <v>0</v>
      </c>
      <c r="AL13" s="116">
        <v>1</v>
      </c>
      <c r="AM13" s="61">
        <v>10</v>
      </c>
      <c r="AN13" s="117">
        <v>4</v>
      </c>
      <c r="AO13" s="118">
        <f t="shared" si="3"/>
        <v>282.36</v>
      </c>
      <c r="AP13" s="123">
        <f t="shared" si="4"/>
        <v>16.609411764705882</v>
      </c>
    </row>
    <row r="14" spans="1:43" x14ac:dyDescent="0.2">
      <c r="A14" s="173" t="s">
        <v>137</v>
      </c>
      <c r="B14" s="45" t="s">
        <v>127</v>
      </c>
      <c r="C14" s="45" t="s">
        <v>223</v>
      </c>
      <c r="D14" s="45">
        <v>6</v>
      </c>
      <c r="E14" s="137"/>
      <c r="F14" s="47"/>
      <c r="G14" s="61">
        <v>106</v>
      </c>
      <c r="H14" s="85">
        <f t="shared" si="0"/>
        <v>0</v>
      </c>
      <c r="I14" s="61">
        <v>106</v>
      </c>
      <c r="J14" s="61">
        <v>107</v>
      </c>
      <c r="K14" s="85">
        <f t="shared" si="1"/>
        <v>0</v>
      </c>
      <c r="L14" s="61">
        <v>107</v>
      </c>
      <c r="M14" s="61">
        <v>112</v>
      </c>
      <c r="N14" s="85">
        <f t="shared" si="2"/>
        <v>0</v>
      </c>
      <c r="O14" s="61">
        <v>112</v>
      </c>
      <c r="P14" s="154">
        <v>0.89</v>
      </c>
      <c r="Q14" s="142">
        <v>17</v>
      </c>
      <c r="R14" s="142"/>
      <c r="S14" s="114">
        <v>428</v>
      </c>
      <c r="T14" s="61">
        <v>198</v>
      </c>
      <c r="U14" s="61">
        <v>4804</v>
      </c>
      <c r="V14" s="61">
        <v>23</v>
      </c>
      <c r="W14" s="61">
        <v>14</v>
      </c>
      <c r="X14" s="61">
        <v>2</v>
      </c>
      <c r="Y14" s="61">
        <v>40</v>
      </c>
      <c r="Z14" s="61">
        <v>217</v>
      </c>
      <c r="AA14" s="114">
        <v>40</v>
      </c>
      <c r="AB14" s="61">
        <v>108</v>
      </c>
      <c r="AC14" s="61">
        <v>0</v>
      </c>
      <c r="AD14" s="61">
        <v>9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114">
        <v>0</v>
      </c>
      <c r="AK14" s="61">
        <v>0</v>
      </c>
      <c r="AL14" s="116">
        <v>0</v>
      </c>
      <c r="AM14" s="61">
        <v>13</v>
      </c>
      <c r="AN14" s="117">
        <v>5</v>
      </c>
      <c r="AO14" s="118">
        <f t="shared" si="3"/>
        <v>270.95999999999998</v>
      </c>
      <c r="AP14" s="123">
        <f t="shared" si="4"/>
        <v>15.938823529411764</v>
      </c>
    </row>
    <row r="15" spans="1:43" x14ac:dyDescent="0.2">
      <c r="A15" s="173" t="s">
        <v>298</v>
      </c>
      <c r="B15" s="45" t="s">
        <v>127</v>
      </c>
      <c r="C15" s="45" t="s">
        <v>192</v>
      </c>
      <c r="D15" s="45">
        <v>7</v>
      </c>
      <c r="E15" s="137"/>
      <c r="F15" s="47"/>
      <c r="G15" s="61">
        <v>65</v>
      </c>
      <c r="H15" s="85">
        <f t="shared" si="0"/>
        <v>0</v>
      </c>
      <c r="I15" s="61">
        <v>65</v>
      </c>
      <c r="J15" s="61">
        <v>63</v>
      </c>
      <c r="K15" s="85">
        <f t="shared" si="1"/>
        <v>0</v>
      </c>
      <c r="L15" s="61">
        <v>63</v>
      </c>
      <c r="M15" s="61">
        <v>67</v>
      </c>
      <c r="N15" s="85">
        <f t="shared" si="2"/>
        <v>0</v>
      </c>
      <c r="O15" s="61">
        <v>67</v>
      </c>
      <c r="P15" s="154">
        <v>0.99</v>
      </c>
      <c r="Q15" s="142">
        <v>15</v>
      </c>
      <c r="R15" s="142"/>
      <c r="S15" s="114">
        <v>265</v>
      </c>
      <c r="T15" s="61">
        <v>167</v>
      </c>
      <c r="U15" s="61">
        <v>3144</v>
      </c>
      <c r="V15" s="61">
        <v>16</v>
      </c>
      <c r="W15" s="61">
        <v>9</v>
      </c>
      <c r="X15" s="61">
        <v>1</v>
      </c>
      <c r="Y15" s="61">
        <v>26</v>
      </c>
      <c r="Z15" s="61">
        <v>143</v>
      </c>
      <c r="AA15" s="114">
        <v>139</v>
      </c>
      <c r="AB15" s="61">
        <v>784</v>
      </c>
      <c r="AC15" s="61">
        <v>10</v>
      </c>
      <c r="AD15" s="61">
        <v>56</v>
      </c>
      <c r="AE15" s="61">
        <v>1</v>
      </c>
      <c r="AF15" s="61">
        <v>0</v>
      </c>
      <c r="AG15" s="61">
        <v>0</v>
      </c>
      <c r="AH15" s="61">
        <v>0</v>
      </c>
      <c r="AI15" s="61">
        <v>0</v>
      </c>
      <c r="AJ15" s="114">
        <v>0</v>
      </c>
      <c r="AK15" s="61">
        <v>0</v>
      </c>
      <c r="AL15" s="116">
        <v>3</v>
      </c>
      <c r="AM15" s="61">
        <v>9</v>
      </c>
      <c r="AN15" s="117">
        <v>2</v>
      </c>
      <c r="AO15" s="118">
        <f t="shared" si="3"/>
        <v>321.15999999999997</v>
      </c>
      <c r="AP15" s="123">
        <f t="shared" si="4"/>
        <v>21.410666666666664</v>
      </c>
    </row>
    <row r="16" spans="1:43" x14ac:dyDescent="0.2">
      <c r="A16" s="173" t="s">
        <v>252</v>
      </c>
      <c r="B16" s="45" t="s">
        <v>127</v>
      </c>
      <c r="C16" s="45" t="s">
        <v>191</v>
      </c>
      <c r="D16" s="45">
        <v>13</v>
      </c>
      <c r="E16" s="137"/>
      <c r="F16" s="47"/>
      <c r="G16" s="61">
        <v>71</v>
      </c>
      <c r="H16" s="85">
        <f t="shared" si="0"/>
        <v>0</v>
      </c>
      <c r="I16" s="61">
        <v>71</v>
      </c>
      <c r="J16" s="61">
        <v>61</v>
      </c>
      <c r="K16" s="85">
        <f t="shared" si="1"/>
        <v>0</v>
      </c>
      <c r="L16" s="61">
        <v>61</v>
      </c>
      <c r="M16" s="61">
        <v>65</v>
      </c>
      <c r="N16" s="85">
        <f t="shared" si="2"/>
        <v>0</v>
      </c>
      <c r="O16" s="61">
        <v>65</v>
      </c>
      <c r="P16" s="154">
        <v>0.99</v>
      </c>
      <c r="Q16" s="142">
        <v>14</v>
      </c>
      <c r="R16" s="142"/>
      <c r="S16" s="114">
        <v>333</v>
      </c>
      <c r="T16" s="61">
        <v>148</v>
      </c>
      <c r="U16" s="61">
        <v>3787</v>
      </c>
      <c r="V16" s="61">
        <v>24</v>
      </c>
      <c r="W16" s="61">
        <v>10</v>
      </c>
      <c r="X16" s="61">
        <v>1</v>
      </c>
      <c r="Y16" s="61">
        <v>31</v>
      </c>
      <c r="Z16" s="61">
        <v>172</v>
      </c>
      <c r="AA16" s="114">
        <v>88</v>
      </c>
      <c r="AB16" s="61">
        <v>423</v>
      </c>
      <c r="AC16" s="61">
        <v>5</v>
      </c>
      <c r="AD16" s="61">
        <v>25</v>
      </c>
      <c r="AE16" s="61">
        <v>0</v>
      </c>
      <c r="AF16" s="61">
        <v>0</v>
      </c>
      <c r="AG16" s="61">
        <v>7</v>
      </c>
      <c r="AH16" s="61">
        <v>0</v>
      </c>
      <c r="AI16" s="61">
        <v>0</v>
      </c>
      <c r="AJ16" s="114">
        <v>0</v>
      </c>
      <c r="AK16" s="61">
        <v>0</v>
      </c>
      <c r="AL16" s="116">
        <v>0</v>
      </c>
      <c r="AM16" s="61">
        <v>13</v>
      </c>
      <c r="AN16" s="117">
        <v>0</v>
      </c>
      <c r="AO16" s="118">
        <f t="shared" si="3"/>
        <v>310.47999999999996</v>
      </c>
      <c r="AP16" s="123">
        <f t="shared" si="4"/>
        <v>22.177142857142854</v>
      </c>
    </row>
    <row r="17" spans="1:42" x14ac:dyDescent="0.2">
      <c r="A17" s="173" t="s">
        <v>331</v>
      </c>
      <c r="B17" s="45" t="s">
        <v>127</v>
      </c>
      <c r="C17" s="45" t="s">
        <v>194</v>
      </c>
      <c r="D17" s="45">
        <v>7</v>
      </c>
      <c r="E17" s="137"/>
      <c r="F17" s="47"/>
      <c r="G17" s="61">
        <v>104</v>
      </c>
      <c r="H17" s="85">
        <f t="shared" si="0"/>
        <v>0</v>
      </c>
      <c r="I17" s="61">
        <v>104</v>
      </c>
      <c r="J17" s="61">
        <v>105</v>
      </c>
      <c r="K17" s="85">
        <f t="shared" si="1"/>
        <v>0</v>
      </c>
      <c r="L17" s="61">
        <v>105</v>
      </c>
      <c r="M17" s="61">
        <v>111</v>
      </c>
      <c r="N17" s="85">
        <f t="shared" si="2"/>
        <v>0</v>
      </c>
      <c r="O17" s="61">
        <v>111</v>
      </c>
      <c r="P17" s="154">
        <v>0.85</v>
      </c>
      <c r="Q17" s="142">
        <v>16</v>
      </c>
      <c r="R17" s="142"/>
      <c r="S17" s="114">
        <v>372</v>
      </c>
      <c r="T17" s="61">
        <v>189</v>
      </c>
      <c r="U17" s="61">
        <v>4221</v>
      </c>
      <c r="V17" s="61">
        <v>33</v>
      </c>
      <c r="W17" s="61">
        <v>7</v>
      </c>
      <c r="X17" s="61">
        <v>0</v>
      </c>
      <c r="Y17" s="61">
        <v>28</v>
      </c>
      <c r="Z17" s="61">
        <v>192</v>
      </c>
      <c r="AA17" s="114">
        <v>29</v>
      </c>
      <c r="AB17" s="61">
        <v>115</v>
      </c>
      <c r="AC17" s="61">
        <v>1</v>
      </c>
      <c r="AD17" s="61">
        <v>8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114">
        <v>0</v>
      </c>
      <c r="AK17" s="61">
        <v>0</v>
      </c>
      <c r="AL17" s="116">
        <v>0</v>
      </c>
      <c r="AM17" s="61">
        <v>12</v>
      </c>
      <c r="AN17" s="117">
        <v>2</v>
      </c>
      <c r="AO17" s="118">
        <f t="shared" si="3"/>
        <v>307.34000000000003</v>
      </c>
      <c r="AP17" s="123">
        <f t="shared" si="4"/>
        <v>19.208750000000002</v>
      </c>
    </row>
    <row r="18" spans="1:42" x14ac:dyDescent="0.2">
      <c r="A18" s="173" t="s">
        <v>326</v>
      </c>
      <c r="B18" s="45" t="s">
        <v>127</v>
      </c>
      <c r="C18" s="45" t="s">
        <v>179</v>
      </c>
      <c r="D18" s="45">
        <v>14</v>
      </c>
      <c r="E18" s="137"/>
      <c r="F18" s="47"/>
      <c r="G18" s="61">
        <v>139</v>
      </c>
      <c r="H18" s="85">
        <f t="shared" si="0"/>
        <v>0</v>
      </c>
      <c r="I18" s="61">
        <v>139</v>
      </c>
      <c r="J18" s="61">
        <v>138</v>
      </c>
      <c r="K18" s="85">
        <f t="shared" si="1"/>
        <v>0</v>
      </c>
      <c r="L18" s="61">
        <v>138</v>
      </c>
      <c r="M18" s="61">
        <v>157</v>
      </c>
      <c r="N18" s="85">
        <f t="shared" si="2"/>
        <v>0</v>
      </c>
      <c r="O18" s="61">
        <v>157</v>
      </c>
      <c r="P18" s="154">
        <v>0.48</v>
      </c>
      <c r="Q18" s="142">
        <v>17</v>
      </c>
      <c r="R18" s="142"/>
      <c r="S18" s="114">
        <v>375</v>
      </c>
      <c r="T18" s="61">
        <v>185</v>
      </c>
      <c r="U18" s="61">
        <v>3968</v>
      </c>
      <c r="V18" s="61">
        <v>20</v>
      </c>
      <c r="W18" s="61">
        <v>12</v>
      </c>
      <c r="X18" s="61">
        <v>2</v>
      </c>
      <c r="Y18" s="61">
        <v>40</v>
      </c>
      <c r="Z18" s="61">
        <v>195</v>
      </c>
      <c r="AA18" s="114">
        <v>40</v>
      </c>
      <c r="AB18" s="61">
        <v>82</v>
      </c>
      <c r="AC18" s="61">
        <v>1</v>
      </c>
      <c r="AD18" s="61">
        <v>9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114">
        <v>0</v>
      </c>
      <c r="AK18" s="61">
        <v>0</v>
      </c>
      <c r="AL18" s="116">
        <v>1</v>
      </c>
      <c r="AM18" s="61">
        <v>11</v>
      </c>
      <c r="AN18" s="117">
        <v>4</v>
      </c>
      <c r="AO18" s="118">
        <f t="shared" si="3"/>
        <v>234.92</v>
      </c>
      <c r="AP18" s="123">
        <f t="shared" si="4"/>
        <v>13.818823529411764</v>
      </c>
    </row>
    <row r="19" spans="1:42" x14ac:dyDescent="0.2">
      <c r="A19" s="173" t="s">
        <v>259</v>
      </c>
      <c r="B19" s="45" t="s">
        <v>127</v>
      </c>
      <c r="C19" s="45" t="s">
        <v>190</v>
      </c>
      <c r="D19" s="45">
        <v>10</v>
      </c>
      <c r="E19" s="137"/>
      <c r="F19" s="47"/>
      <c r="G19" s="61">
        <v>47</v>
      </c>
      <c r="H19" s="85">
        <f t="shared" si="0"/>
        <v>0</v>
      </c>
      <c r="I19" s="61">
        <v>47</v>
      </c>
      <c r="J19" s="61">
        <v>55</v>
      </c>
      <c r="K19" s="85">
        <f t="shared" si="1"/>
        <v>0</v>
      </c>
      <c r="L19" s="61">
        <v>55</v>
      </c>
      <c r="M19" s="61">
        <v>51</v>
      </c>
      <c r="N19" s="85">
        <f t="shared" si="2"/>
        <v>0</v>
      </c>
      <c r="O19" s="61">
        <v>51</v>
      </c>
      <c r="P19" s="154">
        <v>1</v>
      </c>
      <c r="Q19" s="142">
        <v>12</v>
      </c>
      <c r="R19" s="142"/>
      <c r="S19" s="114">
        <v>246</v>
      </c>
      <c r="T19" s="61">
        <v>136</v>
      </c>
      <c r="U19" s="61">
        <v>2882</v>
      </c>
      <c r="V19" s="61">
        <v>16</v>
      </c>
      <c r="W19" s="61">
        <v>13</v>
      </c>
      <c r="X19" s="61">
        <v>1</v>
      </c>
      <c r="Y19" s="61">
        <v>38</v>
      </c>
      <c r="Z19" s="61">
        <v>135</v>
      </c>
      <c r="AA19" s="114">
        <v>133</v>
      </c>
      <c r="AB19" s="61">
        <v>767</v>
      </c>
      <c r="AC19" s="61">
        <v>2</v>
      </c>
      <c r="AD19" s="61">
        <v>48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114">
        <v>0</v>
      </c>
      <c r="AK19" s="61">
        <v>0</v>
      </c>
      <c r="AL19" s="116">
        <v>2</v>
      </c>
      <c r="AM19" s="61">
        <v>6</v>
      </c>
      <c r="AN19" s="117">
        <v>3</v>
      </c>
      <c r="AO19" s="118">
        <f t="shared" si="3"/>
        <v>252.98000000000002</v>
      </c>
      <c r="AP19" s="123">
        <f t="shared" si="4"/>
        <v>21.081666666666667</v>
      </c>
    </row>
    <row r="20" spans="1:42" x14ac:dyDescent="0.2">
      <c r="A20" s="173" t="s">
        <v>369</v>
      </c>
      <c r="B20" s="45" t="s">
        <v>127</v>
      </c>
      <c r="C20" s="45" t="s">
        <v>182</v>
      </c>
      <c r="D20" s="45">
        <v>14</v>
      </c>
      <c r="E20" s="137"/>
      <c r="F20" s="47"/>
      <c r="G20" s="61">
        <v>185</v>
      </c>
      <c r="H20" s="85">
        <f t="shared" si="0"/>
        <v>0</v>
      </c>
      <c r="I20" s="61">
        <v>185</v>
      </c>
      <c r="J20" s="61">
        <v>167</v>
      </c>
      <c r="K20" s="85">
        <f t="shared" si="1"/>
        <v>0</v>
      </c>
      <c r="L20" s="61">
        <v>167</v>
      </c>
      <c r="M20" s="61">
        <v>192</v>
      </c>
      <c r="N20" s="85">
        <f t="shared" si="2"/>
        <v>0</v>
      </c>
      <c r="O20" s="61">
        <v>192</v>
      </c>
      <c r="P20" s="154">
        <v>0.14000000000000001</v>
      </c>
      <c r="Q20" s="142">
        <v>17</v>
      </c>
      <c r="R20" s="142"/>
      <c r="S20" s="114">
        <v>322</v>
      </c>
      <c r="T20" s="61">
        <v>194</v>
      </c>
      <c r="U20" s="61">
        <v>3563</v>
      </c>
      <c r="V20" s="61">
        <v>27</v>
      </c>
      <c r="W20" s="61">
        <v>7</v>
      </c>
      <c r="X20" s="61">
        <v>1</v>
      </c>
      <c r="Y20" s="61">
        <v>32</v>
      </c>
      <c r="Z20" s="61">
        <v>165</v>
      </c>
      <c r="AA20" s="114">
        <v>57</v>
      </c>
      <c r="AB20" s="61">
        <v>215</v>
      </c>
      <c r="AC20" s="61">
        <v>1</v>
      </c>
      <c r="AD20" s="61">
        <v>21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114">
        <v>0</v>
      </c>
      <c r="AK20" s="61">
        <v>0</v>
      </c>
      <c r="AL20" s="116">
        <v>2</v>
      </c>
      <c r="AM20" s="61">
        <v>8</v>
      </c>
      <c r="AN20" s="117">
        <v>5</v>
      </c>
      <c r="AO20" s="118">
        <f t="shared" si="3"/>
        <v>265.02</v>
      </c>
      <c r="AP20" s="123">
        <f t="shared" si="4"/>
        <v>15.589411764705881</v>
      </c>
    </row>
    <row r="21" spans="1:42" x14ac:dyDescent="0.2">
      <c r="A21" s="173" t="s">
        <v>443</v>
      </c>
      <c r="B21" s="45" t="s">
        <v>127</v>
      </c>
      <c r="C21" s="45" t="s">
        <v>182</v>
      </c>
      <c r="D21" s="45">
        <v>14</v>
      </c>
      <c r="E21" s="137"/>
      <c r="F21" s="47"/>
      <c r="G21" s="61">
        <v>400</v>
      </c>
      <c r="H21" s="85">
        <f t="shared" si="0"/>
        <v>0</v>
      </c>
      <c r="I21" s="61">
        <v>400</v>
      </c>
      <c r="J21" s="61">
        <v>400</v>
      </c>
      <c r="K21" s="85">
        <f t="shared" si="1"/>
        <v>0</v>
      </c>
      <c r="L21" s="61">
        <v>400</v>
      </c>
      <c r="M21" s="61">
        <v>400</v>
      </c>
      <c r="N21" s="85">
        <f t="shared" si="2"/>
        <v>0</v>
      </c>
      <c r="O21" s="61">
        <v>400</v>
      </c>
      <c r="P21" s="154">
        <v>0.01</v>
      </c>
      <c r="Q21" s="142">
        <v>16</v>
      </c>
      <c r="R21" s="142"/>
      <c r="S21" s="114">
        <v>321</v>
      </c>
      <c r="T21" s="61">
        <v>173</v>
      </c>
      <c r="U21" s="61">
        <v>3419</v>
      </c>
      <c r="V21" s="61">
        <v>20</v>
      </c>
      <c r="W21" s="61">
        <v>15</v>
      </c>
      <c r="X21" s="61">
        <v>1</v>
      </c>
      <c r="Y21" s="61">
        <v>38</v>
      </c>
      <c r="Z21" s="61">
        <v>167</v>
      </c>
      <c r="AA21" s="114">
        <v>60</v>
      </c>
      <c r="AB21" s="61">
        <v>313</v>
      </c>
      <c r="AC21" s="61">
        <v>1</v>
      </c>
      <c r="AD21" s="61">
        <v>20</v>
      </c>
      <c r="AE21" s="61">
        <v>1</v>
      </c>
      <c r="AF21" s="61">
        <v>1</v>
      </c>
      <c r="AG21" s="61">
        <v>-2</v>
      </c>
      <c r="AH21" s="61">
        <v>0</v>
      </c>
      <c r="AI21" s="61">
        <v>0</v>
      </c>
      <c r="AJ21" s="114">
        <v>0</v>
      </c>
      <c r="AK21" s="61">
        <v>0</v>
      </c>
      <c r="AL21" s="116">
        <v>1</v>
      </c>
      <c r="AM21" s="61">
        <v>7</v>
      </c>
      <c r="AN21" s="117">
        <v>2</v>
      </c>
      <c r="AO21" s="118">
        <f t="shared" si="3"/>
        <v>236.86</v>
      </c>
      <c r="AP21" s="123">
        <f t="shared" si="4"/>
        <v>14.803750000000001</v>
      </c>
    </row>
    <row r="22" spans="1:42" x14ac:dyDescent="0.2">
      <c r="A22" s="173" t="s">
        <v>325</v>
      </c>
      <c r="B22" s="45" t="s">
        <v>127</v>
      </c>
      <c r="C22" s="45" t="s">
        <v>189</v>
      </c>
      <c r="D22" s="45">
        <v>11</v>
      </c>
      <c r="E22" s="137"/>
      <c r="F22" s="47"/>
      <c r="G22" s="61">
        <v>123</v>
      </c>
      <c r="H22" s="85">
        <f t="shared" si="0"/>
        <v>0</v>
      </c>
      <c r="I22" s="61">
        <v>123</v>
      </c>
      <c r="J22" s="61">
        <v>122</v>
      </c>
      <c r="K22" s="85">
        <f t="shared" si="1"/>
        <v>0</v>
      </c>
      <c r="L22" s="61">
        <v>122</v>
      </c>
      <c r="M22" s="61">
        <v>144</v>
      </c>
      <c r="N22" s="85">
        <f t="shared" si="2"/>
        <v>0</v>
      </c>
      <c r="O22" s="61">
        <v>144</v>
      </c>
      <c r="P22" s="154">
        <v>0.56999999999999995</v>
      </c>
      <c r="Q22" s="142">
        <v>17</v>
      </c>
      <c r="R22" s="142"/>
      <c r="S22" s="114">
        <v>359</v>
      </c>
      <c r="T22" s="61">
        <v>243</v>
      </c>
      <c r="U22" s="61">
        <v>3641</v>
      </c>
      <c r="V22" s="61">
        <v>12</v>
      </c>
      <c r="W22" s="61">
        <v>17</v>
      </c>
      <c r="X22" s="61">
        <v>1</v>
      </c>
      <c r="Y22" s="61">
        <v>32</v>
      </c>
      <c r="Z22" s="61">
        <v>177</v>
      </c>
      <c r="AA22" s="114">
        <v>73</v>
      </c>
      <c r="AB22" s="61">
        <v>334</v>
      </c>
      <c r="AC22" s="61">
        <v>2</v>
      </c>
      <c r="AD22" s="61">
        <v>22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114">
        <v>0</v>
      </c>
      <c r="AK22" s="61">
        <v>0</v>
      </c>
      <c r="AL22" s="116">
        <v>2</v>
      </c>
      <c r="AM22" s="61">
        <v>9</v>
      </c>
      <c r="AN22" s="117">
        <v>5</v>
      </c>
      <c r="AO22" s="118">
        <f t="shared" si="3"/>
        <v>216.04</v>
      </c>
      <c r="AP22" s="123">
        <f t="shared" si="4"/>
        <v>12.708235294117646</v>
      </c>
    </row>
    <row r="23" spans="1:42" x14ac:dyDescent="0.2">
      <c r="A23" s="173" t="s">
        <v>237</v>
      </c>
      <c r="B23" s="45" t="s">
        <v>127</v>
      </c>
      <c r="C23" s="45" t="s">
        <v>13</v>
      </c>
      <c r="D23" s="45">
        <v>10</v>
      </c>
      <c r="E23" s="137"/>
      <c r="F23" s="47"/>
      <c r="G23" s="61">
        <v>172</v>
      </c>
      <c r="H23" s="85">
        <f t="shared" si="0"/>
        <v>0</v>
      </c>
      <c r="I23" s="61">
        <v>172</v>
      </c>
      <c r="J23" s="61">
        <v>157</v>
      </c>
      <c r="K23" s="85">
        <f t="shared" si="1"/>
        <v>0</v>
      </c>
      <c r="L23" s="61">
        <v>157</v>
      </c>
      <c r="M23" s="61">
        <v>174</v>
      </c>
      <c r="N23" s="85">
        <f t="shared" si="2"/>
        <v>0</v>
      </c>
      <c r="O23" s="61">
        <v>174</v>
      </c>
      <c r="P23" s="154">
        <v>0.39</v>
      </c>
      <c r="Q23" s="142">
        <v>17</v>
      </c>
      <c r="R23" s="142"/>
      <c r="S23" s="114">
        <v>352</v>
      </c>
      <c r="T23" s="61">
        <v>169</v>
      </c>
      <c r="U23" s="61">
        <v>3801</v>
      </c>
      <c r="V23" s="61">
        <v>22</v>
      </c>
      <c r="W23" s="61">
        <v>13</v>
      </c>
      <c r="X23" s="61">
        <v>3</v>
      </c>
      <c r="Y23" s="61">
        <v>28</v>
      </c>
      <c r="Z23" s="61">
        <v>177</v>
      </c>
      <c r="AA23" s="114">
        <v>44</v>
      </c>
      <c r="AB23" s="61">
        <v>129</v>
      </c>
      <c r="AC23" s="61">
        <v>0</v>
      </c>
      <c r="AD23" s="61">
        <v>22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114">
        <v>0</v>
      </c>
      <c r="AK23" s="61">
        <v>0</v>
      </c>
      <c r="AL23" s="116">
        <v>2</v>
      </c>
      <c r="AM23" s="61">
        <v>7</v>
      </c>
      <c r="AN23" s="117">
        <v>3</v>
      </c>
      <c r="AO23" s="118">
        <f t="shared" si="3"/>
        <v>237.94</v>
      </c>
      <c r="AP23" s="123">
        <f t="shared" si="4"/>
        <v>13.996470588235294</v>
      </c>
    </row>
    <row r="24" spans="1:42" x14ac:dyDescent="0.2">
      <c r="A24" s="173" t="s">
        <v>201</v>
      </c>
      <c r="B24" s="45" t="s">
        <v>127</v>
      </c>
      <c r="C24" s="45" t="s">
        <v>11</v>
      </c>
      <c r="D24" s="45">
        <v>9</v>
      </c>
      <c r="E24" s="137"/>
      <c r="F24" s="47"/>
      <c r="G24" s="61">
        <v>332</v>
      </c>
      <c r="H24" s="85">
        <f t="shared" si="0"/>
        <v>0</v>
      </c>
      <c r="I24" s="61">
        <v>332</v>
      </c>
      <c r="J24" s="61">
        <v>257</v>
      </c>
      <c r="K24" s="85">
        <f t="shared" si="1"/>
        <v>0</v>
      </c>
      <c r="L24" s="61">
        <v>257</v>
      </c>
      <c r="M24" s="61">
        <v>277</v>
      </c>
      <c r="N24" s="85">
        <f t="shared" si="2"/>
        <v>0</v>
      </c>
      <c r="O24" s="61">
        <v>277</v>
      </c>
      <c r="P24" s="154">
        <v>0.03</v>
      </c>
      <c r="Q24" s="142">
        <v>15</v>
      </c>
      <c r="R24" s="142"/>
      <c r="S24" s="114">
        <v>301</v>
      </c>
      <c r="T24" s="61">
        <v>140</v>
      </c>
      <c r="U24" s="61">
        <v>3810</v>
      </c>
      <c r="V24" s="61">
        <v>20</v>
      </c>
      <c r="W24" s="61">
        <v>12</v>
      </c>
      <c r="X24" s="61">
        <v>0</v>
      </c>
      <c r="Y24" s="61">
        <v>29</v>
      </c>
      <c r="Z24" s="61">
        <v>172</v>
      </c>
      <c r="AA24" s="114">
        <v>38</v>
      </c>
      <c r="AB24" s="61">
        <v>51</v>
      </c>
      <c r="AC24" s="61">
        <v>3</v>
      </c>
      <c r="AD24" s="61">
        <v>15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114">
        <v>0</v>
      </c>
      <c r="AK24" s="61">
        <v>0</v>
      </c>
      <c r="AL24" s="116">
        <v>1</v>
      </c>
      <c r="AM24" s="61">
        <v>8</v>
      </c>
      <c r="AN24" s="117">
        <v>3</v>
      </c>
      <c r="AO24" s="118">
        <f t="shared" si="3"/>
        <v>239.5</v>
      </c>
      <c r="AP24" s="123">
        <f t="shared" si="4"/>
        <v>15.966666666666667</v>
      </c>
    </row>
    <row r="25" spans="1:42" x14ac:dyDescent="0.2">
      <c r="A25" s="173" t="s">
        <v>255</v>
      </c>
      <c r="B25" s="45" t="s">
        <v>127</v>
      </c>
      <c r="C25" s="45" t="s">
        <v>199</v>
      </c>
      <c r="D25" s="45">
        <v>9</v>
      </c>
      <c r="E25" s="137"/>
      <c r="F25" s="47"/>
      <c r="G25" s="61">
        <v>84</v>
      </c>
      <c r="H25" s="85">
        <f t="shared" si="0"/>
        <v>0</v>
      </c>
      <c r="I25" s="61">
        <v>84</v>
      </c>
      <c r="J25" s="61">
        <v>84</v>
      </c>
      <c r="K25" s="85">
        <f t="shared" si="1"/>
        <v>0</v>
      </c>
      <c r="L25" s="61">
        <v>84</v>
      </c>
      <c r="M25" s="61">
        <v>86</v>
      </c>
      <c r="N25" s="85">
        <f t="shared" si="2"/>
        <v>0</v>
      </c>
      <c r="O25" s="61">
        <v>86</v>
      </c>
      <c r="P25" s="154">
        <v>0.97</v>
      </c>
      <c r="Q25" s="142">
        <v>14</v>
      </c>
      <c r="R25" s="142"/>
      <c r="S25" s="114">
        <v>259</v>
      </c>
      <c r="T25" s="61">
        <v>141</v>
      </c>
      <c r="U25" s="61">
        <v>3113</v>
      </c>
      <c r="V25" s="61">
        <v>25</v>
      </c>
      <c r="W25" s="61">
        <v>6</v>
      </c>
      <c r="X25" s="61">
        <v>0</v>
      </c>
      <c r="Y25" s="61">
        <v>33</v>
      </c>
      <c r="Z25" s="61">
        <v>135</v>
      </c>
      <c r="AA25" s="114">
        <v>43</v>
      </c>
      <c r="AB25" s="61">
        <v>183</v>
      </c>
      <c r="AC25" s="61">
        <v>2</v>
      </c>
      <c r="AD25" s="61">
        <v>17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114">
        <v>0</v>
      </c>
      <c r="AK25" s="61">
        <v>0</v>
      </c>
      <c r="AL25" s="116">
        <v>1</v>
      </c>
      <c r="AM25" s="61">
        <v>6</v>
      </c>
      <c r="AN25" s="117">
        <v>1</v>
      </c>
      <c r="AO25" s="118">
        <f t="shared" si="3"/>
        <v>248.82</v>
      </c>
      <c r="AP25" s="123">
        <f t="shared" si="4"/>
        <v>17.772857142857141</v>
      </c>
    </row>
    <row r="26" spans="1:42" x14ac:dyDescent="0.2">
      <c r="A26" s="173" t="s">
        <v>329</v>
      </c>
      <c r="B26" s="45" t="s">
        <v>127</v>
      </c>
      <c r="C26" s="45" t="s">
        <v>185</v>
      </c>
      <c r="D26" s="45">
        <v>13</v>
      </c>
      <c r="E26" s="137"/>
      <c r="F26" s="47"/>
      <c r="G26" s="61">
        <v>212</v>
      </c>
      <c r="H26" s="85">
        <f t="shared" si="0"/>
        <v>0</v>
      </c>
      <c r="I26" s="61">
        <v>212</v>
      </c>
      <c r="J26" s="61">
        <v>182</v>
      </c>
      <c r="K26" s="85">
        <f t="shared" si="1"/>
        <v>0</v>
      </c>
      <c r="L26" s="61">
        <v>182</v>
      </c>
      <c r="M26" s="61">
        <v>207</v>
      </c>
      <c r="N26" s="85">
        <f t="shared" si="2"/>
        <v>0</v>
      </c>
      <c r="O26" s="61">
        <v>207</v>
      </c>
      <c r="P26" s="154">
        <v>0.14000000000000001</v>
      </c>
      <c r="Q26" s="142">
        <v>14</v>
      </c>
      <c r="R26" s="142"/>
      <c r="S26" s="114">
        <v>253</v>
      </c>
      <c r="T26" s="61">
        <v>165</v>
      </c>
      <c r="U26" s="61">
        <v>3010</v>
      </c>
      <c r="V26" s="61">
        <v>17</v>
      </c>
      <c r="W26" s="61">
        <v>13</v>
      </c>
      <c r="X26" s="61">
        <v>0</v>
      </c>
      <c r="Y26" s="61">
        <v>43</v>
      </c>
      <c r="Z26" s="61">
        <v>143</v>
      </c>
      <c r="AA26" s="114">
        <v>37</v>
      </c>
      <c r="AB26" s="61">
        <v>134</v>
      </c>
      <c r="AC26" s="61">
        <v>1</v>
      </c>
      <c r="AD26" s="61">
        <v>12</v>
      </c>
      <c r="AE26" s="61">
        <v>0</v>
      </c>
      <c r="AF26" s="61">
        <v>0</v>
      </c>
      <c r="AG26" s="61">
        <v>11</v>
      </c>
      <c r="AH26" s="61">
        <v>0</v>
      </c>
      <c r="AI26" s="61">
        <v>0</v>
      </c>
      <c r="AJ26" s="114">
        <v>0</v>
      </c>
      <c r="AK26" s="61">
        <v>0</v>
      </c>
      <c r="AL26" s="116">
        <v>2</v>
      </c>
      <c r="AM26" s="61">
        <v>6</v>
      </c>
      <c r="AN26" s="117">
        <v>3</v>
      </c>
      <c r="AO26" s="118">
        <f t="shared" si="3"/>
        <v>193.9</v>
      </c>
      <c r="AP26" s="123">
        <f t="shared" si="4"/>
        <v>13.85</v>
      </c>
    </row>
    <row r="27" spans="1:42" x14ac:dyDescent="0.2">
      <c r="A27" s="173" t="s">
        <v>387</v>
      </c>
      <c r="B27" s="45" t="s">
        <v>127</v>
      </c>
      <c r="C27" s="45" t="s">
        <v>183</v>
      </c>
      <c r="D27" s="45">
        <v>6</v>
      </c>
      <c r="E27" s="137"/>
      <c r="F27" s="47"/>
      <c r="G27" s="61">
        <v>151</v>
      </c>
      <c r="H27" s="85">
        <f t="shared" si="0"/>
        <v>0</v>
      </c>
      <c r="I27" s="61">
        <v>151</v>
      </c>
      <c r="J27" s="61">
        <v>168</v>
      </c>
      <c r="K27" s="85">
        <f t="shared" si="1"/>
        <v>0</v>
      </c>
      <c r="L27" s="61">
        <v>168</v>
      </c>
      <c r="M27" s="61">
        <v>197</v>
      </c>
      <c r="N27" s="85">
        <f t="shared" si="2"/>
        <v>0</v>
      </c>
      <c r="O27" s="61">
        <v>197</v>
      </c>
      <c r="P27" s="154">
        <v>0.23</v>
      </c>
      <c r="Q27" s="142">
        <v>14</v>
      </c>
      <c r="R27" s="142"/>
      <c r="S27" s="114">
        <v>332</v>
      </c>
      <c r="T27" s="61">
        <v>162</v>
      </c>
      <c r="U27" s="61">
        <v>3245</v>
      </c>
      <c r="V27" s="61">
        <v>19</v>
      </c>
      <c r="W27" s="61">
        <v>8</v>
      </c>
      <c r="X27" s="61">
        <v>1</v>
      </c>
      <c r="Y27" s="61">
        <v>35</v>
      </c>
      <c r="Z27" s="61">
        <v>162</v>
      </c>
      <c r="AA27" s="114">
        <v>17</v>
      </c>
      <c r="AB27" s="61">
        <v>87</v>
      </c>
      <c r="AC27" s="61">
        <v>0</v>
      </c>
      <c r="AD27" s="61">
        <v>4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114">
        <v>0</v>
      </c>
      <c r="AK27" s="61">
        <v>0</v>
      </c>
      <c r="AL27" s="116">
        <v>4</v>
      </c>
      <c r="AM27" s="61">
        <v>9</v>
      </c>
      <c r="AN27" s="117">
        <v>6</v>
      </c>
      <c r="AO27" s="118">
        <f t="shared" si="3"/>
        <v>202.5</v>
      </c>
      <c r="AP27" s="123">
        <f t="shared" si="4"/>
        <v>14.464285714285714</v>
      </c>
    </row>
    <row r="28" spans="1:42" x14ac:dyDescent="0.2">
      <c r="A28" s="173" t="s">
        <v>390</v>
      </c>
      <c r="B28" s="45" t="s">
        <v>127</v>
      </c>
      <c r="C28" s="45" t="s">
        <v>196</v>
      </c>
      <c r="D28" s="45">
        <v>11</v>
      </c>
      <c r="E28" s="137"/>
      <c r="F28" s="47"/>
      <c r="G28" s="61">
        <v>318</v>
      </c>
      <c r="H28" s="85">
        <f t="shared" si="0"/>
        <v>0</v>
      </c>
      <c r="I28" s="61">
        <v>318</v>
      </c>
      <c r="J28" s="61">
        <v>330</v>
      </c>
      <c r="K28" s="85">
        <f t="shared" si="1"/>
        <v>0</v>
      </c>
      <c r="L28" s="61">
        <v>330</v>
      </c>
      <c r="M28" s="61">
        <v>354</v>
      </c>
      <c r="N28" s="85">
        <f t="shared" si="2"/>
        <v>0</v>
      </c>
      <c r="O28" s="61">
        <v>354</v>
      </c>
      <c r="P28" s="154">
        <v>0.01</v>
      </c>
      <c r="Q28" s="142">
        <v>14</v>
      </c>
      <c r="R28" s="142"/>
      <c r="S28" s="114">
        <v>285</v>
      </c>
      <c r="T28" s="61">
        <v>141</v>
      </c>
      <c r="U28" s="61">
        <v>3052</v>
      </c>
      <c r="V28" s="61">
        <v>18</v>
      </c>
      <c r="W28" s="61">
        <v>7</v>
      </c>
      <c r="X28" s="61">
        <v>1</v>
      </c>
      <c r="Y28" s="61">
        <v>31</v>
      </c>
      <c r="Z28" s="61">
        <v>146</v>
      </c>
      <c r="AA28" s="114">
        <v>30</v>
      </c>
      <c r="AB28" s="61">
        <v>106</v>
      </c>
      <c r="AC28" s="61">
        <v>2</v>
      </c>
      <c r="AD28" s="61">
        <v>16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114">
        <v>0</v>
      </c>
      <c r="AK28" s="61">
        <v>0</v>
      </c>
      <c r="AL28" s="116">
        <v>1</v>
      </c>
      <c r="AM28" s="61">
        <v>1</v>
      </c>
      <c r="AN28" s="117">
        <v>1</v>
      </c>
      <c r="AO28" s="118">
        <f t="shared" si="3"/>
        <v>209.67999999999998</v>
      </c>
      <c r="AP28" s="123">
        <f t="shared" si="4"/>
        <v>14.977142857142855</v>
      </c>
    </row>
    <row r="29" spans="1:42" x14ac:dyDescent="0.2">
      <c r="A29" s="173" t="s">
        <v>263</v>
      </c>
      <c r="B29" s="45" t="s">
        <v>118</v>
      </c>
      <c r="C29" s="45" t="s">
        <v>179</v>
      </c>
      <c r="D29" s="45">
        <v>14</v>
      </c>
      <c r="E29" s="137"/>
      <c r="F29" s="47"/>
      <c r="G29" s="61">
        <v>1</v>
      </c>
      <c r="H29" s="85">
        <f t="shared" si="0"/>
        <v>0</v>
      </c>
      <c r="I29" s="61">
        <v>1</v>
      </c>
      <c r="J29" s="61">
        <v>1</v>
      </c>
      <c r="K29" s="85">
        <f t="shared" si="1"/>
        <v>0</v>
      </c>
      <c r="L29" s="61">
        <v>1</v>
      </c>
      <c r="M29" s="61">
        <v>2</v>
      </c>
      <c r="N29" s="85">
        <f t="shared" si="2"/>
        <v>0</v>
      </c>
      <c r="O29" s="61">
        <v>2</v>
      </c>
      <c r="P29" s="154">
        <v>1</v>
      </c>
      <c r="Q29" s="142">
        <v>17</v>
      </c>
      <c r="R29" s="142"/>
      <c r="S29" s="114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114">
        <v>332</v>
      </c>
      <c r="AB29" s="61">
        <v>1811</v>
      </c>
      <c r="AC29" s="61">
        <v>18</v>
      </c>
      <c r="AD29" s="61">
        <v>107</v>
      </c>
      <c r="AE29" s="61">
        <v>51</v>
      </c>
      <c r="AF29" s="61">
        <v>40</v>
      </c>
      <c r="AG29" s="61">
        <v>360</v>
      </c>
      <c r="AH29" s="61">
        <v>2</v>
      </c>
      <c r="AI29" s="61">
        <v>12</v>
      </c>
      <c r="AJ29" s="114">
        <v>0</v>
      </c>
      <c r="AK29" s="61">
        <v>0</v>
      </c>
      <c r="AL29" s="116">
        <v>0</v>
      </c>
      <c r="AM29" s="61">
        <v>4</v>
      </c>
      <c r="AN29" s="117">
        <v>2</v>
      </c>
      <c r="AO29" s="118">
        <f t="shared" si="3"/>
        <v>333.1</v>
      </c>
      <c r="AP29" s="123">
        <f t="shared" si="4"/>
        <v>19.594117647058823</v>
      </c>
    </row>
    <row r="30" spans="1:42" x14ac:dyDescent="0.2">
      <c r="A30" s="173" t="s">
        <v>371</v>
      </c>
      <c r="B30" s="45" t="s">
        <v>127</v>
      </c>
      <c r="C30" s="45" t="s">
        <v>12</v>
      </c>
      <c r="D30" s="45">
        <v>10</v>
      </c>
      <c r="E30" s="137" t="s">
        <v>444</v>
      </c>
      <c r="F30" s="47"/>
      <c r="G30" s="61">
        <v>221</v>
      </c>
      <c r="H30" s="85">
        <f t="shared" si="0"/>
        <v>0</v>
      </c>
      <c r="I30" s="61">
        <v>221</v>
      </c>
      <c r="J30" s="61">
        <v>173</v>
      </c>
      <c r="K30" s="85">
        <f t="shared" si="1"/>
        <v>0</v>
      </c>
      <c r="L30" s="61">
        <v>173</v>
      </c>
      <c r="M30" s="61">
        <v>199</v>
      </c>
      <c r="N30" s="85">
        <f t="shared" si="2"/>
        <v>0</v>
      </c>
      <c r="O30" s="61">
        <v>199</v>
      </c>
      <c r="P30" s="154">
        <v>0.09</v>
      </c>
      <c r="Q30" s="142">
        <v>13</v>
      </c>
      <c r="R30" s="142"/>
      <c r="S30" s="114">
        <v>213</v>
      </c>
      <c r="T30" s="61">
        <v>170</v>
      </c>
      <c r="U30" s="61">
        <v>2334</v>
      </c>
      <c r="V30" s="61">
        <v>9</v>
      </c>
      <c r="W30" s="61">
        <v>11</v>
      </c>
      <c r="X30" s="61">
        <v>0</v>
      </c>
      <c r="Y30" s="61">
        <v>44</v>
      </c>
      <c r="Z30" s="61">
        <v>112</v>
      </c>
      <c r="AA30" s="114">
        <v>29</v>
      </c>
      <c r="AB30" s="61">
        <v>185</v>
      </c>
      <c r="AC30" s="61">
        <v>4</v>
      </c>
      <c r="AD30" s="61">
        <v>10</v>
      </c>
      <c r="AE30" s="61">
        <v>1</v>
      </c>
      <c r="AF30" s="61">
        <v>0</v>
      </c>
      <c r="AG30" s="61">
        <v>0</v>
      </c>
      <c r="AH30" s="61">
        <v>0</v>
      </c>
      <c r="AI30" s="61">
        <v>0</v>
      </c>
      <c r="AJ30" s="114">
        <v>0</v>
      </c>
      <c r="AK30" s="61">
        <v>0</v>
      </c>
      <c r="AL30" s="116">
        <v>2</v>
      </c>
      <c r="AM30" s="61">
        <v>5</v>
      </c>
      <c r="AN30" s="117">
        <v>1</v>
      </c>
      <c r="AO30" s="118">
        <f t="shared" si="3"/>
        <v>162.86000000000001</v>
      </c>
      <c r="AP30" s="123">
        <f t="shared" si="4"/>
        <v>12.527692307692309</v>
      </c>
    </row>
    <row r="31" spans="1:42" x14ac:dyDescent="0.2">
      <c r="A31" s="173" t="s">
        <v>375</v>
      </c>
      <c r="B31" s="45" t="s">
        <v>127</v>
      </c>
      <c r="C31" s="45" t="s">
        <v>185</v>
      </c>
      <c r="D31" s="45">
        <v>13</v>
      </c>
      <c r="E31" s="137" t="s">
        <v>450</v>
      </c>
      <c r="F31" s="47"/>
      <c r="G31" s="61">
        <v>317</v>
      </c>
      <c r="H31" s="85">
        <f t="shared" si="0"/>
        <v>0</v>
      </c>
      <c r="I31" s="61">
        <v>317</v>
      </c>
      <c r="J31" s="61">
        <v>287</v>
      </c>
      <c r="K31" s="85">
        <f t="shared" si="1"/>
        <v>0</v>
      </c>
      <c r="L31" s="61">
        <v>287</v>
      </c>
      <c r="M31" s="61">
        <v>305</v>
      </c>
      <c r="N31" s="85">
        <f t="shared" si="2"/>
        <v>0</v>
      </c>
      <c r="O31" s="61">
        <v>305</v>
      </c>
      <c r="P31" s="154">
        <v>0.01</v>
      </c>
      <c r="Q31" s="142">
        <v>12</v>
      </c>
      <c r="R31" s="142"/>
      <c r="S31" s="114">
        <v>243</v>
      </c>
      <c r="T31" s="61">
        <v>163</v>
      </c>
      <c r="U31" s="61">
        <v>2527</v>
      </c>
      <c r="V31" s="61">
        <v>9</v>
      </c>
      <c r="W31" s="61">
        <v>13</v>
      </c>
      <c r="X31" s="61">
        <v>1</v>
      </c>
      <c r="Y31" s="61">
        <v>35</v>
      </c>
      <c r="Z31" s="61">
        <v>123</v>
      </c>
      <c r="AA31" s="114">
        <v>48</v>
      </c>
      <c r="AB31" s="61">
        <v>222</v>
      </c>
      <c r="AC31" s="61">
        <v>5</v>
      </c>
      <c r="AD31" s="61">
        <v>21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114">
        <v>0</v>
      </c>
      <c r="AK31" s="61">
        <v>0</v>
      </c>
      <c r="AL31" s="116">
        <v>1</v>
      </c>
      <c r="AM31" s="61">
        <v>9</v>
      </c>
      <c r="AN31" s="117">
        <v>4</v>
      </c>
      <c r="AO31" s="118">
        <f t="shared" si="3"/>
        <v>170.27999999999997</v>
      </c>
      <c r="AP31" s="123">
        <f t="shared" si="4"/>
        <v>14.189999999999998</v>
      </c>
    </row>
    <row r="32" spans="1:42" x14ac:dyDescent="0.2">
      <c r="A32" s="173" t="s">
        <v>359</v>
      </c>
      <c r="B32" s="45" t="s">
        <v>127</v>
      </c>
      <c r="C32" s="45" t="s">
        <v>196</v>
      </c>
      <c r="D32" s="45">
        <v>11</v>
      </c>
      <c r="E32" s="137"/>
      <c r="F32" s="47"/>
      <c r="G32" s="61">
        <v>122</v>
      </c>
      <c r="H32" s="85">
        <f t="shared" si="0"/>
        <v>0</v>
      </c>
      <c r="I32" s="61">
        <v>122</v>
      </c>
      <c r="J32" s="61">
        <v>118</v>
      </c>
      <c r="K32" s="85">
        <f t="shared" si="1"/>
        <v>0</v>
      </c>
      <c r="L32" s="61">
        <v>118</v>
      </c>
      <c r="M32" s="61">
        <v>126</v>
      </c>
      <c r="N32" s="85">
        <f t="shared" si="2"/>
        <v>0</v>
      </c>
      <c r="O32" s="61">
        <v>126</v>
      </c>
      <c r="P32" s="154">
        <v>0.69</v>
      </c>
      <c r="Q32" s="142">
        <v>13</v>
      </c>
      <c r="R32" s="142"/>
      <c r="S32" s="114">
        <v>263</v>
      </c>
      <c r="T32" s="61">
        <v>125</v>
      </c>
      <c r="U32" s="61">
        <v>2653</v>
      </c>
      <c r="V32" s="61">
        <v>16</v>
      </c>
      <c r="W32" s="61">
        <v>10</v>
      </c>
      <c r="X32" s="61">
        <v>1</v>
      </c>
      <c r="Y32" s="61">
        <v>20</v>
      </c>
      <c r="Z32" s="61">
        <v>137</v>
      </c>
      <c r="AA32" s="114">
        <v>42</v>
      </c>
      <c r="AB32" s="61">
        <v>128</v>
      </c>
      <c r="AC32" s="61">
        <v>3</v>
      </c>
      <c r="AD32" s="61">
        <v>13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114">
        <v>0</v>
      </c>
      <c r="AK32" s="61">
        <v>0</v>
      </c>
      <c r="AL32" s="116">
        <v>1</v>
      </c>
      <c r="AM32" s="61">
        <v>9</v>
      </c>
      <c r="AN32" s="117">
        <v>1</v>
      </c>
      <c r="AO32" s="118">
        <f t="shared" si="3"/>
        <v>190.92000000000002</v>
      </c>
      <c r="AP32" s="123">
        <f t="shared" si="4"/>
        <v>14.686153846153847</v>
      </c>
    </row>
    <row r="33" spans="1:42" x14ac:dyDescent="0.2">
      <c r="A33" s="173" t="s">
        <v>489</v>
      </c>
      <c r="B33" s="45" t="s">
        <v>127</v>
      </c>
      <c r="C33" s="45" t="s">
        <v>197</v>
      </c>
      <c r="D33" s="45">
        <v>6</v>
      </c>
      <c r="E33" s="137"/>
      <c r="F33" s="47"/>
      <c r="G33" s="61">
        <v>208</v>
      </c>
      <c r="H33" s="85">
        <f t="shared" si="0"/>
        <v>0</v>
      </c>
      <c r="I33" s="61">
        <v>208</v>
      </c>
      <c r="J33" s="61">
        <v>181</v>
      </c>
      <c r="K33" s="85">
        <f t="shared" si="1"/>
        <v>0</v>
      </c>
      <c r="L33" s="61">
        <v>181</v>
      </c>
      <c r="M33" s="61">
        <v>211</v>
      </c>
      <c r="N33" s="85">
        <f t="shared" si="2"/>
        <v>0</v>
      </c>
      <c r="O33" s="61">
        <v>211</v>
      </c>
      <c r="P33" s="154">
        <v>7.0000000000000007E-2</v>
      </c>
      <c r="Q33" s="142">
        <v>13</v>
      </c>
      <c r="R33" s="142"/>
      <c r="S33" s="114">
        <v>263</v>
      </c>
      <c r="T33" s="61">
        <v>131</v>
      </c>
      <c r="U33" s="61">
        <v>2664</v>
      </c>
      <c r="V33" s="61">
        <v>16</v>
      </c>
      <c r="W33" s="61">
        <v>10</v>
      </c>
      <c r="X33" s="61">
        <v>0</v>
      </c>
      <c r="Y33" s="61">
        <v>31</v>
      </c>
      <c r="Z33" s="61">
        <v>118</v>
      </c>
      <c r="AA33" s="114">
        <v>18</v>
      </c>
      <c r="AB33" s="61">
        <v>44</v>
      </c>
      <c r="AC33" s="61">
        <v>0</v>
      </c>
      <c r="AD33" s="61">
        <v>5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114">
        <v>0</v>
      </c>
      <c r="AK33" s="61">
        <v>0</v>
      </c>
      <c r="AL33" s="116">
        <v>2</v>
      </c>
      <c r="AM33" s="61">
        <v>5</v>
      </c>
      <c r="AN33" s="117">
        <v>1</v>
      </c>
      <c r="AO33" s="118">
        <f t="shared" si="3"/>
        <v>166.96</v>
      </c>
      <c r="AP33" s="123">
        <f t="shared" si="4"/>
        <v>12.843076923076923</v>
      </c>
    </row>
    <row r="34" spans="1:42" x14ac:dyDescent="0.2">
      <c r="A34" s="173" t="s">
        <v>356</v>
      </c>
      <c r="B34" s="45" t="s">
        <v>127</v>
      </c>
      <c r="C34" s="45" t="s">
        <v>17</v>
      </c>
      <c r="D34" s="45">
        <v>9</v>
      </c>
      <c r="E34" s="137"/>
      <c r="F34" s="47"/>
      <c r="G34" s="61">
        <v>131</v>
      </c>
      <c r="H34" s="85">
        <f t="shared" si="0"/>
        <v>0</v>
      </c>
      <c r="I34" s="61">
        <v>131</v>
      </c>
      <c r="J34" s="61">
        <v>156</v>
      </c>
      <c r="K34" s="85">
        <f t="shared" si="1"/>
        <v>0</v>
      </c>
      <c r="L34" s="61">
        <v>156</v>
      </c>
      <c r="M34" s="61">
        <v>172</v>
      </c>
      <c r="N34" s="85">
        <f t="shared" si="2"/>
        <v>0</v>
      </c>
      <c r="O34" s="61">
        <v>172</v>
      </c>
      <c r="P34" s="154">
        <v>0.27</v>
      </c>
      <c r="Q34" s="142">
        <v>11</v>
      </c>
      <c r="R34" s="142"/>
      <c r="S34" s="114">
        <v>232</v>
      </c>
      <c r="T34" s="61">
        <v>129</v>
      </c>
      <c r="U34" s="61">
        <v>2428</v>
      </c>
      <c r="V34" s="61">
        <v>10</v>
      </c>
      <c r="W34" s="61">
        <v>7</v>
      </c>
      <c r="X34" s="61">
        <v>0</v>
      </c>
      <c r="Y34" s="61">
        <v>22</v>
      </c>
      <c r="Z34" s="61">
        <v>116</v>
      </c>
      <c r="AA34" s="114">
        <v>62</v>
      </c>
      <c r="AB34" s="61">
        <v>298</v>
      </c>
      <c r="AC34" s="61">
        <v>2</v>
      </c>
      <c r="AD34" s="61">
        <v>16</v>
      </c>
      <c r="AE34" s="61">
        <v>1</v>
      </c>
      <c r="AF34" s="61">
        <v>1</v>
      </c>
      <c r="AG34" s="61">
        <v>16</v>
      </c>
      <c r="AH34" s="61">
        <v>0</v>
      </c>
      <c r="AI34" s="61">
        <v>1</v>
      </c>
      <c r="AJ34" s="114">
        <v>0</v>
      </c>
      <c r="AK34" s="61">
        <v>0</v>
      </c>
      <c r="AL34" s="116">
        <v>3</v>
      </c>
      <c r="AM34" s="61">
        <v>7</v>
      </c>
      <c r="AN34" s="117">
        <v>3</v>
      </c>
      <c r="AO34" s="118">
        <f t="shared" si="3"/>
        <v>173.52</v>
      </c>
      <c r="AP34" s="123">
        <f t="shared" si="4"/>
        <v>15.774545454545455</v>
      </c>
    </row>
    <row r="35" spans="1:42" x14ac:dyDescent="0.2">
      <c r="A35" s="173" t="s">
        <v>281</v>
      </c>
      <c r="B35" s="45" t="s">
        <v>121</v>
      </c>
      <c r="C35" s="45" t="s">
        <v>112</v>
      </c>
      <c r="D35" s="45">
        <v>7</v>
      </c>
      <c r="E35" s="137"/>
      <c r="F35" s="47"/>
      <c r="G35" s="61">
        <v>4</v>
      </c>
      <c r="H35" s="85">
        <f t="shared" si="0"/>
        <v>0</v>
      </c>
      <c r="I35" s="61">
        <v>4</v>
      </c>
      <c r="J35" s="61">
        <v>10</v>
      </c>
      <c r="K35" s="85">
        <f t="shared" si="1"/>
        <v>0</v>
      </c>
      <c r="L35" s="61">
        <v>10</v>
      </c>
      <c r="M35" s="61">
        <v>6</v>
      </c>
      <c r="N35" s="85">
        <f t="shared" si="2"/>
        <v>0</v>
      </c>
      <c r="O35" s="61">
        <v>6</v>
      </c>
      <c r="P35" s="154">
        <v>1</v>
      </c>
      <c r="Q35" s="142">
        <v>17</v>
      </c>
      <c r="R35" s="142"/>
      <c r="S35" s="114">
        <v>0</v>
      </c>
      <c r="T35" s="61">
        <v>1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114">
        <v>4</v>
      </c>
      <c r="AB35" s="61">
        <v>18</v>
      </c>
      <c r="AC35" s="61">
        <v>0</v>
      </c>
      <c r="AD35" s="61">
        <v>1</v>
      </c>
      <c r="AE35" s="61">
        <v>191</v>
      </c>
      <c r="AF35" s="61">
        <v>145</v>
      </c>
      <c r="AG35" s="61">
        <v>1947</v>
      </c>
      <c r="AH35" s="61">
        <v>16</v>
      </c>
      <c r="AI35" s="61">
        <v>89</v>
      </c>
      <c r="AJ35" s="114">
        <v>28</v>
      </c>
      <c r="AK35" s="61">
        <v>0</v>
      </c>
      <c r="AL35" s="116">
        <v>1</v>
      </c>
      <c r="AM35" s="61">
        <v>0</v>
      </c>
      <c r="AN35" s="117">
        <v>0</v>
      </c>
      <c r="AO35" s="118">
        <f t="shared" si="3"/>
        <v>294.5</v>
      </c>
      <c r="AP35" s="123">
        <f t="shared" si="4"/>
        <v>17.323529411764707</v>
      </c>
    </row>
    <row r="36" spans="1:42" x14ac:dyDescent="0.2">
      <c r="A36" s="173" t="s">
        <v>258</v>
      </c>
      <c r="B36" s="45" t="s">
        <v>118</v>
      </c>
      <c r="C36" s="45" t="s">
        <v>116</v>
      </c>
      <c r="D36" s="45">
        <v>8</v>
      </c>
      <c r="E36" s="137"/>
      <c r="F36" s="47"/>
      <c r="G36" s="61">
        <v>5</v>
      </c>
      <c r="H36" s="85">
        <f t="shared" si="0"/>
        <v>0</v>
      </c>
      <c r="I36" s="61">
        <v>5</v>
      </c>
      <c r="J36" s="61">
        <v>5</v>
      </c>
      <c r="K36" s="85">
        <f t="shared" si="1"/>
        <v>0</v>
      </c>
      <c r="L36" s="61">
        <v>5</v>
      </c>
      <c r="M36" s="61">
        <v>3</v>
      </c>
      <c r="N36" s="85">
        <f t="shared" si="2"/>
        <v>0</v>
      </c>
      <c r="O36" s="61">
        <v>3</v>
      </c>
      <c r="P36" s="154">
        <v>1</v>
      </c>
      <c r="Q36" s="142">
        <v>16</v>
      </c>
      <c r="R36" s="142"/>
      <c r="S36" s="114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114">
        <v>206</v>
      </c>
      <c r="AB36" s="61">
        <v>911</v>
      </c>
      <c r="AC36" s="61">
        <v>12</v>
      </c>
      <c r="AD36" s="61">
        <v>53</v>
      </c>
      <c r="AE36" s="61">
        <v>94</v>
      </c>
      <c r="AF36" s="61">
        <v>70</v>
      </c>
      <c r="AG36" s="61">
        <v>647</v>
      </c>
      <c r="AH36" s="61">
        <v>8</v>
      </c>
      <c r="AI36" s="61">
        <v>31</v>
      </c>
      <c r="AJ36" s="114">
        <v>0</v>
      </c>
      <c r="AK36" s="61">
        <v>0</v>
      </c>
      <c r="AL36" s="116">
        <v>2</v>
      </c>
      <c r="AM36" s="61">
        <v>4</v>
      </c>
      <c r="AN36" s="117">
        <v>3</v>
      </c>
      <c r="AO36" s="118">
        <f t="shared" si="3"/>
        <v>273.8</v>
      </c>
      <c r="AP36" s="123">
        <f t="shared" si="4"/>
        <v>17.112500000000001</v>
      </c>
    </row>
    <row r="37" spans="1:42" x14ac:dyDescent="0.2">
      <c r="A37" s="173" t="s">
        <v>347</v>
      </c>
      <c r="B37" s="45" t="s">
        <v>127</v>
      </c>
      <c r="C37" s="45" t="s">
        <v>195</v>
      </c>
      <c r="D37" s="45">
        <v>14</v>
      </c>
      <c r="E37" s="137"/>
      <c r="F37" s="47"/>
      <c r="G37" s="61">
        <v>120</v>
      </c>
      <c r="H37" s="85">
        <f t="shared" si="0"/>
        <v>0</v>
      </c>
      <c r="I37" s="61">
        <v>120</v>
      </c>
      <c r="J37" s="61">
        <v>120</v>
      </c>
      <c r="K37" s="85">
        <f t="shared" si="1"/>
        <v>0</v>
      </c>
      <c r="L37" s="61">
        <v>120</v>
      </c>
      <c r="M37" s="61">
        <v>136</v>
      </c>
      <c r="N37" s="85">
        <f t="shared" si="2"/>
        <v>0</v>
      </c>
      <c r="O37" s="61">
        <v>136</v>
      </c>
      <c r="P37" s="154">
        <v>0.65</v>
      </c>
      <c r="Q37" s="142">
        <v>12</v>
      </c>
      <c r="R37" s="142"/>
      <c r="S37" s="114">
        <v>159</v>
      </c>
      <c r="T37" s="61">
        <v>111</v>
      </c>
      <c r="U37" s="61">
        <v>1870</v>
      </c>
      <c r="V37" s="61">
        <v>7</v>
      </c>
      <c r="W37" s="61">
        <v>10</v>
      </c>
      <c r="X37" s="61">
        <v>1</v>
      </c>
      <c r="Y37" s="61">
        <v>36</v>
      </c>
      <c r="Z37" s="61">
        <v>83</v>
      </c>
      <c r="AA37" s="114">
        <v>72</v>
      </c>
      <c r="AB37" s="61">
        <v>420</v>
      </c>
      <c r="AC37" s="61">
        <v>2</v>
      </c>
      <c r="AD37" s="61">
        <v>22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114">
        <v>0</v>
      </c>
      <c r="AK37" s="61">
        <v>0</v>
      </c>
      <c r="AL37" s="116">
        <v>0</v>
      </c>
      <c r="AM37" s="61">
        <v>12</v>
      </c>
      <c r="AN37" s="117">
        <v>5</v>
      </c>
      <c r="AO37" s="118">
        <f t="shared" si="3"/>
        <v>136.80000000000001</v>
      </c>
      <c r="AP37" s="123">
        <f t="shared" si="4"/>
        <v>11.4</v>
      </c>
    </row>
    <row r="38" spans="1:42" x14ac:dyDescent="0.2">
      <c r="A38" s="173" t="s">
        <v>271</v>
      </c>
      <c r="B38" s="45" t="s">
        <v>118</v>
      </c>
      <c r="C38" s="45" t="s">
        <v>187</v>
      </c>
      <c r="D38" s="45">
        <v>10</v>
      </c>
      <c r="E38" s="137"/>
      <c r="F38" s="47"/>
      <c r="G38" s="61">
        <v>12</v>
      </c>
      <c r="H38" s="85">
        <f t="shared" si="0"/>
        <v>0</v>
      </c>
      <c r="I38" s="61">
        <v>12</v>
      </c>
      <c r="J38" s="61">
        <v>6</v>
      </c>
      <c r="K38" s="85">
        <f t="shared" si="1"/>
        <v>0</v>
      </c>
      <c r="L38" s="61">
        <v>6</v>
      </c>
      <c r="M38" s="61">
        <v>11</v>
      </c>
      <c r="N38" s="85">
        <f t="shared" si="2"/>
        <v>0</v>
      </c>
      <c r="O38" s="61">
        <v>11</v>
      </c>
      <c r="P38" s="154">
        <v>1</v>
      </c>
      <c r="Q38" s="142">
        <v>16</v>
      </c>
      <c r="R38" s="142"/>
      <c r="S38" s="114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114">
        <v>292</v>
      </c>
      <c r="AB38" s="61">
        <v>1205</v>
      </c>
      <c r="AC38" s="61">
        <v>13</v>
      </c>
      <c r="AD38" s="61">
        <v>60</v>
      </c>
      <c r="AE38" s="61">
        <v>48</v>
      </c>
      <c r="AF38" s="61">
        <v>42</v>
      </c>
      <c r="AG38" s="61">
        <v>314</v>
      </c>
      <c r="AH38" s="61">
        <v>3</v>
      </c>
      <c r="AI38" s="61">
        <v>11</v>
      </c>
      <c r="AJ38" s="114">
        <v>0</v>
      </c>
      <c r="AK38" s="61">
        <v>0</v>
      </c>
      <c r="AL38" s="116">
        <v>0</v>
      </c>
      <c r="AM38" s="61">
        <v>2</v>
      </c>
      <c r="AN38" s="117">
        <v>1</v>
      </c>
      <c r="AO38" s="118">
        <f t="shared" si="3"/>
        <v>245.9</v>
      </c>
      <c r="AP38" s="123">
        <f t="shared" si="4"/>
        <v>15.36875</v>
      </c>
    </row>
    <row r="39" spans="1:42" x14ac:dyDescent="0.2">
      <c r="A39" s="173" t="s">
        <v>278</v>
      </c>
      <c r="B39" s="45" t="s">
        <v>118</v>
      </c>
      <c r="C39" s="45" t="s">
        <v>193</v>
      </c>
      <c r="D39" s="45">
        <v>9</v>
      </c>
      <c r="E39" s="137"/>
      <c r="F39" s="47"/>
      <c r="G39" s="61">
        <v>10</v>
      </c>
      <c r="H39" s="85">
        <f t="shared" si="0"/>
        <v>0</v>
      </c>
      <c r="I39" s="61">
        <v>10</v>
      </c>
      <c r="J39" s="61">
        <v>7</v>
      </c>
      <c r="K39" s="85">
        <f t="shared" si="1"/>
        <v>0</v>
      </c>
      <c r="L39" s="61">
        <v>7</v>
      </c>
      <c r="M39" s="61">
        <v>7</v>
      </c>
      <c r="N39" s="85">
        <f t="shared" si="2"/>
        <v>0</v>
      </c>
      <c r="O39" s="61">
        <v>7</v>
      </c>
      <c r="P39" s="154">
        <v>1</v>
      </c>
      <c r="Q39" s="142">
        <v>17</v>
      </c>
      <c r="R39" s="142"/>
      <c r="S39" s="114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114">
        <v>307</v>
      </c>
      <c r="AB39" s="61">
        <v>1200</v>
      </c>
      <c r="AC39" s="61">
        <v>7</v>
      </c>
      <c r="AD39" s="61">
        <v>62</v>
      </c>
      <c r="AE39" s="61">
        <v>94</v>
      </c>
      <c r="AF39" s="61">
        <v>74</v>
      </c>
      <c r="AG39" s="61">
        <v>467</v>
      </c>
      <c r="AH39" s="61">
        <v>3</v>
      </c>
      <c r="AI39" s="61">
        <v>22</v>
      </c>
      <c r="AJ39" s="114">
        <v>0</v>
      </c>
      <c r="AK39" s="61">
        <v>0</v>
      </c>
      <c r="AL39" s="116">
        <v>0</v>
      </c>
      <c r="AM39" s="61">
        <v>0</v>
      </c>
      <c r="AN39" s="117">
        <v>0</v>
      </c>
      <c r="AO39" s="118">
        <f t="shared" si="3"/>
        <v>226.7</v>
      </c>
      <c r="AP39" s="123">
        <f t="shared" si="4"/>
        <v>13.335294117647058</v>
      </c>
    </row>
    <row r="40" spans="1:42" x14ac:dyDescent="0.2">
      <c r="A40" s="173" t="s">
        <v>217</v>
      </c>
      <c r="B40" s="45" t="s">
        <v>121</v>
      </c>
      <c r="C40" s="45" t="s">
        <v>11</v>
      </c>
      <c r="D40" s="45">
        <v>9</v>
      </c>
      <c r="E40" s="137"/>
      <c r="F40" s="47"/>
      <c r="G40" s="61">
        <v>26</v>
      </c>
      <c r="H40" s="85">
        <f t="shared" si="0"/>
        <v>0</v>
      </c>
      <c r="I40" s="61">
        <v>26</v>
      </c>
      <c r="J40" s="61">
        <v>19</v>
      </c>
      <c r="K40" s="85">
        <f t="shared" si="1"/>
        <v>0</v>
      </c>
      <c r="L40" s="61">
        <v>19</v>
      </c>
      <c r="M40" s="61">
        <v>25</v>
      </c>
      <c r="N40" s="85">
        <f t="shared" si="2"/>
        <v>0</v>
      </c>
      <c r="O40" s="61">
        <v>25</v>
      </c>
      <c r="P40" s="154">
        <v>1</v>
      </c>
      <c r="Q40" s="142">
        <v>16</v>
      </c>
      <c r="R40" s="142"/>
      <c r="S40" s="114">
        <v>1</v>
      </c>
      <c r="T40" s="61">
        <v>1</v>
      </c>
      <c r="U40" s="61">
        <v>24</v>
      </c>
      <c r="V40" s="61">
        <v>1</v>
      </c>
      <c r="W40" s="61">
        <v>0</v>
      </c>
      <c r="X40" s="61">
        <v>0</v>
      </c>
      <c r="Y40" s="61">
        <v>0</v>
      </c>
      <c r="Z40" s="61">
        <v>1</v>
      </c>
      <c r="AA40" s="114">
        <v>59</v>
      </c>
      <c r="AB40" s="61">
        <v>365</v>
      </c>
      <c r="AC40" s="61">
        <v>8</v>
      </c>
      <c r="AD40" s="61">
        <v>21</v>
      </c>
      <c r="AE40" s="61">
        <v>121</v>
      </c>
      <c r="AF40" s="61">
        <v>77</v>
      </c>
      <c r="AG40" s="61">
        <v>1405</v>
      </c>
      <c r="AH40" s="61">
        <v>6</v>
      </c>
      <c r="AI40" s="61">
        <v>51</v>
      </c>
      <c r="AJ40" s="114">
        <v>75</v>
      </c>
      <c r="AK40" s="61">
        <v>0</v>
      </c>
      <c r="AL40" s="116">
        <v>0</v>
      </c>
      <c r="AM40" s="61">
        <v>4</v>
      </c>
      <c r="AN40" s="117">
        <v>2</v>
      </c>
      <c r="AO40" s="118">
        <f t="shared" si="3"/>
        <v>261.96000000000004</v>
      </c>
      <c r="AP40" s="123">
        <f t="shared" si="4"/>
        <v>16.372500000000002</v>
      </c>
    </row>
    <row r="41" spans="1:42" x14ac:dyDescent="0.2">
      <c r="A41" s="173" t="s">
        <v>318</v>
      </c>
      <c r="B41" s="45" t="s">
        <v>118</v>
      </c>
      <c r="C41" s="45" t="s">
        <v>191</v>
      </c>
      <c r="D41" s="45">
        <v>13</v>
      </c>
      <c r="E41" s="137"/>
      <c r="F41" s="47"/>
      <c r="G41" s="61">
        <v>33</v>
      </c>
      <c r="H41" s="85">
        <f t="shared" si="0"/>
        <v>0</v>
      </c>
      <c r="I41" s="61">
        <v>33</v>
      </c>
      <c r="J41" s="61">
        <v>26</v>
      </c>
      <c r="K41" s="85">
        <f t="shared" si="1"/>
        <v>0</v>
      </c>
      <c r="L41" s="61">
        <v>26</v>
      </c>
      <c r="M41" s="61">
        <v>30</v>
      </c>
      <c r="N41" s="85">
        <f t="shared" si="2"/>
        <v>0</v>
      </c>
      <c r="O41" s="61">
        <v>30</v>
      </c>
      <c r="P41" s="154">
        <v>0.99</v>
      </c>
      <c r="Q41" s="142">
        <v>15</v>
      </c>
      <c r="R41" s="142"/>
      <c r="S41" s="114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114">
        <v>202</v>
      </c>
      <c r="AB41" s="61">
        <v>752</v>
      </c>
      <c r="AC41" s="61">
        <v>15</v>
      </c>
      <c r="AD41" s="61">
        <v>53</v>
      </c>
      <c r="AE41" s="61">
        <v>39</v>
      </c>
      <c r="AF41" s="61">
        <v>37</v>
      </c>
      <c r="AG41" s="61">
        <v>375</v>
      </c>
      <c r="AH41" s="61">
        <v>3</v>
      </c>
      <c r="AI41" s="61">
        <v>18</v>
      </c>
      <c r="AJ41" s="114">
        <v>0</v>
      </c>
      <c r="AK41" s="61">
        <v>0</v>
      </c>
      <c r="AL41" s="116">
        <v>0</v>
      </c>
      <c r="AM41" s="61">
        <v>2</v>
      </c>
      <c r="AN41" s="117">
        <v>0</v>
      </c>
      <c r="AO41" s="118">
        <f t="shared" si="3"/>
        <v>220.7</v>
      </c>
      <c r="AP41" s="123">
        <f t="shared" si="4"/>
        <v>14.713333333333333</v>
      </c>
    </row>
    <row r="42" spans="1:42" x14ac:dyDescent="0.2">
      <c r="A42" s="173" t="s">
        <v>133</v>
      </c>
      <c r="B42" s="45" t="s">
        <v>121</v>
      </c>
      <c r="C42" s="45" t="s">
        <v>223</v>
      </c>
      <c r="D42" s="45">
        <v>6</v>
      </c>
      <c r="E42" s="137"/>
      <c r="F42" s="47"/>
      <c r="G42" s="61">
        <v>13</v>
      </c>
      <c r="H42" s="85">
        <f t="shared" si="0"/>
        <v>0</v>
      </c>
      <c r="I42" s="61">
        <v>13</v>
      </c>
      <c r="J42" s="61">
        <v>18</v>
      </c>
      <c r="K42" s="85">
        <f t="shared" si="1"/>
        <v>0</v>
      </c>
      <c r="L42" s="61">
        <v>18</v>
      </c>
      <c r="M42" s="61">
        <v>14</v>
      </c>
      <c r="N42" s="85">
        <f t="shared" si="2"/>
        <v>0</v>
      </c>
      <c r="O42" s="61">
        <v>14</v>
      </c>
      <c r="P42" s="154">
        <v>1</v>
      </c>
      <c r="Q42" s="142">
        <v>16</v>
      </c>
      <c r="R42" s="142"/>
      <c r="S42" s="114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114">
        <v>0</v>
      </c>
      <c r="AB42" s="61">
        <v>0</v>
      </c>
      <c r="AC42" s="61">
        <v>0</v>
      </c>
      <c r="AD42" s="61">
        <v>0</v>
      </c>
      <c r="AE42" s="61">
        <v>169</v>
      </c>
      <c r="AF42" s="61">
        <v>123</v>
      </c>
      <c r="AG42" s="61">
        <v>1553</v>
      </c>
      <c r="AH42" s="61">
        <v>11</v>
      </c>
      <c r="AI42" s="61">
        <v>84</v>
      </c>
      <c r="AJ42" s="114">
        <v>0</v>
      </c>
      <c r="AK42" s="61">
        <v>0</v>
      </c>
      <c r="AL42" s="116">
        <v>0</v>
      </c>
      <c r="AM42" s="61">
        <v>0</v>
      </c>
      <c r="AN42" s="117">
        <v>0</v>
      </c>
      <c r="AO42" s="118">
        <f t="shared" si="3"/>
        <v>221.3</v>
      </c>
      <c r="AP42" s="123">
        <f t="shared" si="4"/>
        <v>13.831250000000001</v>
      </c>
    </row>
    <row r="43" spans="1:42" x14ac:dyDescent="0.2">
      <c r="A43" s="173" t="s">
        <v>262</v>
      </c>
      <c r="B43" s="45" t="s">
        <v>121</v>
      </c>
      <c r="C43" s="45" t="s">
        <v>194</v>
      </c>
      <c r="D43" s="45">
        <v>7</v>
      </c>
      <c r="E43" s="137"/>
      <c r="F43" s="47"/>
      <c r="G43" s="61">
        <v>3</v>
      </c>
      <c r="H43" s="85">
        <f t="shared" si="0"/>
        <v>0</v>
      </c>
      <c r="I43" s="61">
        <v>3</v>
      </c>
      <c r="J43" s="61">
        <v>8</v>
      </c>
      <c r="K43" s="85">
        <f t="shared" si="1"/>
        <v>0</v>
      </c>
      <c r="L43" s="61">
        <v>8</v>
      </c>
      <c r="M43" s="61">
        <v>5</v>
      </c>
      <c r="N43" s="85">
        <f t="shared" si="2"/>
        <v>0</v>
      </c>
      <c r="O43" s="61">
        <v>5</v>
      </c>
      <c r="P43" s="154">
        <v>1</v>
      </c>
      <c r="Q43" s="142">
        <v>17</v>
      </c>
      <c r="R43" s="142"/>
      <c r="S43" s="114">
        <v>2</v>
      </c>
      <c r="T43" s="61">
        <v>2</v>
      </c>
      <c r="U43" s="61">
        <v>35</v>
      </c>
      <c r="V43" s="61">
        <v>0</v>
      </c>
      <c r="W43" s="61">
        <v>0</v>
      </c>
      <c r="X43" s="61">
        <v>0</v>
      </c>
      <c r="Y43" s="61">
        <v>0</v>
      </c>
      <c r="Z43" s="61">
        <v>2</v>
      </c>
      <c r="AA43" s="114">
        <v>6</v>
      </c>
      <c r="AB43" s="61">
        <v>14</v>
      </c>
      <c r="AC43" s="61">
        <v>0</v>
      </c>
      <c r="AD43" s="61">
        <v>1</v>
      </c>
      <c r="AE43" s="61">
        <v>167</v>
      </c>
      <c r="AF43" s="61">
        <v>108</v>
      </c>
      <c r="AG43" s="61">
        <v>1616</v>
      </c>
      <c r="AH43" s="61">
        <v>10</v>
      </c>
      <c r="AI43" s="61">
        <v>75</v>
      </c>
      <c r="AJ43" s="114">
        <v>0</v>
      </c>
      <c r="AK43" s="61">
        <v>0</v>
      </c>
      <c r="AL43" s="116">
        <v>0</v>
      </c>
      <c r="AM43" s="61">
        <v>1</v>
      </c>
      <c r="AN43" s="117">
        <v>1</v>
      </c>
      <c r="AO43" s="118">
        <f t="shared" si="3"/>
        <v>222.4</v>
      </c>
      <c r="AP43" s="123">
        <f t="shared" si="4"/>
        <v>13.08235294117647</v>
      </c>
    </row>
    <row r="44" spans="1:42" x14ac:dyDescent="0.2">
      <c r="A44" s="173" t="s">
        <v>250</v>
      </c>
      <c r="B44" s="45" t="s">
        <v>118</v>
      </c>
      <c r="C44" s="45" t="s">
        <v>184</v>
      </c>
      <c r="D44" s="45">
        <v>9</v>
      </c>
      <c r="E44" s="137"/>
      <c r="F44" s="47"/>
      <c r="G44" s="61">
        <v>28</v>
      </c>
      <c r="H44" s="85">
        <f t="shared" si="0"/>
        <v>0</v>
      </c>
      <c r="I44" s="61">
        <v>28</v>
      </c>
      <c r="J44" s="61">
        <v>30</v>
      </c>
      <c r="K44" s="85">
        <f t="shared" si="1"/>
        <v>0</v>
      </c>
      <c r="L44" s="61">
        <v>30</v>
      </c>
      <c r="M44" s="61">
        <v>33</v>
      </c>
      <c r="N44" s="85">
        <f t="shared" si="2"/>
        <v>0</v>
      </c>
      <c r="O44" s="61">
        <v>33</v>
      </c>
      <c r="P44" s="154">
        <v>0.99</v>
      </c>
      <c r="Q44" s="142">
        <v>17</v>
      </c>
      <c r="R44" s="142"/>
      <c r="S44" s="114">
        <v>1</v>
      </c>
      <c r="T44" s="61">
        <v>0</v>
      </c>
      <c r="U44" s="61">
        <v>4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114">
        <v>237</v>
      </c>
      <c r="AB44" s="61">
        <v>1002</v>
      </c>
      <c r="AC44" s="61">
        <v>10</v>
      </c>
      <c r="AD44" s="61">
        <v>55</v>
      </c>
      <c r="AE44" s="61">
        <v>65</v>
      </c>
      <c r="AF44" s="61">
        <v>47</v>
      </c>
      <c r="AG44" s="61">
        <v>287</v>
      </c>
      <c r="AH44" s="61">
        <v>2</v>
      </c>
      <c r="AI44" s="61">
        <v>16</v>
      </c>
      <c r="AJ44" s="114">
        <v>0</v>
      </c>
      <c r="AK44" s="61">
        <v>0</v>
      </c>
      <c r="AL44" s="116">
        <v>3</v>
      </c>
      <c r="AM44" s="61">
        <v>1</v>
      </c>
      <c r="AN44" s="117">
        <v>1</v>
      </c>
      <c r="AO44" s="118">
        <f t="shared" si="3"/>
        <v>205.06</v>
      </c>
      <c r="AP44" s="123">
        <f t="shared" si="4"/>
        <v>12.062352941176471</v>
      </c>
    </row>
    <row r="45" spans="1:42" x14ac:dyDescent="0.2">
      <c r="A45" s="173" t="s">
        <v>266</v>
      </c>
      <c r="B45" s="45" t="s">
        <v>118</v>
      </c>
      <c r="C45" s="45" t="s">
        <v>198</v>
      </c>
      <c r="D45" s="45">
        <v>9</v>
      </c>
      <c r="E45" s="137"/>
      <c r="F45" s="47"/>
      <c r="G45" s="61">
        <v>20</v>
      </c>
      <c r="H45" s="85">
        <f t="shared" si="0"/>
        <v>0</v>
      </c>
      <c r="I45" s="61">
        <v>20</v>
      </c>
      <c r="J45" s="61">
        <v>9</v>
      </c>
      <c r="K45" s="85">
        <f t="shared" si="1"/>
        <v>0</v>
      </c>
      <c r="L45" s="61">
        <v>9</v>
      </c>
      <c r="M45" s="61">
        <v>27</v>
      </c>
      <c r="N45" s="85">
        <f t="shared" si="2"/>
        <v>0</v>
      </c>
      <c r="O45" s="61">
        <v>27</v>
      </c>
      <c r="P45" s="154">
        <v>1</v>
      </c>
      <c r="Q45" s="142">
        <v>14</v>
      </c>
      <c r="R45" s="142"/>
      <c r="S45" s="114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114">
        <v>228</v>
      </c>
      <c r="AB45" s="61">
        <v>1259</v>
      </c>
      <c r="AC45" s="61">
        <v>8</v>
      </c>
      <c r="AD45" s="61">
        <v>61</v>
      </c>
      <c r="AE45" s="61">
        <v>25</v>
      </c>
      <c r="AF45" s="61">
        <v>20</v>
      </c>
      <c r="AG45" s="61">
        <v>174</v>
      </c>
      <c r="AH45" s="61">
        <v>1</v>
      </c>
      <c r="AI45" s="61">
        <v>9</v>
      </c>
      <c r="AJ45" s="114">
        <v>0</v>
      </c>
      <c r="AK45" s="61">
        <v>0</v>
      </c>
      <c r="AL45" s="116">
        <v>0</v>
      </c>
      <c r="AM45" s="61">
        <v>2</v>
      </c>
      <c r="AN45" s="117">
        <v>1</v>
      </c>
      <c r="AO45" s="118">
        <f t="shared" si="3"/>
        <v>195.3</v>
      </c>
      <c r="AP45" s="123">
        <f t="shared" si="4"/>
        <v>13.950000000000001</v>
      </c>
    </row>
    <row r="46" spans="1:42" x14ac:dyDescent="0.2">
      <c r="A46" s="173" t="s">
        <v>264</v>
      </c>
      <c r="B46" s="45" t="s">
        <v>118</v>
      </c>
      <c r="C46" s="45" t="s">
        <v>182</v>
      </c>
      <c r="D46" s="45">
        <v>14</v>
      </c>
      <c r="E46" s="137"/>
      <c r="F46" s="47"/>
      <c r="G46" s="61">
        <v>56</v>
      </c>
      <c r="H46" s="85">
        <f t="shared" si="0"/>
        <v>0</v>
      </c>
      <c r="I46" s="61">
        <v>56</v>
      </c>
      <c r="J46" s="61">
        <v>76</v>
      </c>
      <c r="K46" s="85">
        <f t="shared" si="1"/>
        <v>0</v>
      </c>
      <c r="L46" s="61">
        <v>76</v>
      </c>
      <c r="M46" s="61">
        <v>73</v>
      </c>
      <c r="N46" s="85">
        <f t="shared" si="2"/>
        <v>0</v>
      </c>
      <c r="O46" s="61">
        <v>73</v>
      </c>
      <c r="P46" s="154">
        <v>0.95</v>
      </c>
      <c r="Q46" s="142">
        <v>16</v>
      </c>
      <c r="R46" s="142"/>
      <c r="S46" s="114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114">
        <v>258</v>
      </c>
      <c r="AB46" s="61">
        <v>1037</v>
      </c>
      <c r="AC46" s="61">
        <v>7</v>
      </c>
      <c r="AD46" s="61">
        <v>65</v>
      </c>
      <c r="AE46" s="61">
        <v>52</v>
      </c>
      <c r="AF46" s="61">
        <v>42</v>
      </c>
      <c r="AG46" s="61">
        <v>294</v>
      </c>
      <c r="AH46" s="61">
        <v>3</v>
      </c>
      <c r="AI46" s="61">
        <v>12</v>
      </c>
      <c r="AJ46" s="114">
        <v>0</v>
      </c>
      <c r="AK46" s="61">
        <v>0</v>
      </c>
      <c r="AL46" s="116">
        <v>1</v>
      </c>
      <c r="AM46" s="61">
        <v>6</v>
      </c>
      <c r="AN46" s="117">
        <v>4</v>
      </c>
      <c r="AO46" s="118">
        <f t="shared" si="3"/>
        <v>187.1</v>
      </c>
      <c r="AP46" s="123">
        <f t="shared" si="4"/>
        <v>11.69375</v>
      </c>
    </row>
    <row r="47" spans="1:42" x14ac:dyDescent="0.2">
      <c r="A47" s="173" t="s">
        <v>311</v>
      </c>
      <c r="B47" s="45" t="s">
        <v>121</v>
      </c>
      <c r="C47" s="45" t="s">
        <v>187</v>
      </c>
      <c r="D47" s="45">
        <v>10</v>
      </c>
      <c r="E47" s="137"/>
      <c r="F47" s="47"/>
      <c r="G47" s="61">
        <v>8</v>
      </c>
      <c r="H47" s="85">
        <f t="shared" si="0"/>
        <v>0</v>
      </c>
      <c r="I47" s="61">
        <v>8</v>
      </c>
      <c r="J47" s="61">
        <v>11</v>
      </c>
      <c r="K47" s="85">
        <f t="shared" si="1"/>
        <v>0</v>
      </c>
      <c r="L47" s="61">
        <v>11</v>
      </c>
      <c r="M47" s="61">
        <v>12</v>
      </c>
      <c r="N47" s="85">
        <f t="shared" si="2"/>
        <v>0</v>
      </c>
      <c r="O47" s="61">
        <v>12</v>
      </c>
      <c r="P47" s="154">
        <v>1</v>
      </c>
      <c r="Q47" s="142">
        <v>17</v>
      </c>
      <c r="R47" s="142"/>
      <c r="S47" s="114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114">
        <v>7</v>
      </c>
      <c r="AB47" s="61">
        <v>21</v>
      </c>
      <c r="AC47" s="61">
        <v>0</v>
      </c>
      <c r="AD47" s="61">
        <v>2</v>
      </c>
      <c r="AE47" s="61">
        <v>128</v>
      </c>
      <c r="AF47" s="61">
        <v>81</v>
      </c>
      <c r="AG47" s="61">
        <v>1455</v>
      </c>
      <c r="AH47" s="61">
        <v>13</v>
      </c>
      <c r="AI47" s="61">
        <v>56</v>
      </c>
      <c r="AJ47" s="114">
        <v>0</v>
      </c>
      <c r="AK47" s="61">
        <v>0</v>
      </c>
      <c r="AL47" s="116">
        <v>0</v>
      </c>
      <c r="AM47" s="61">
        <v>2</v>
      </c>
      <c r="AN47" s="117">
        <v>1</v>
      </c>
      <c r="AO47" s="118">
        <f t="shared" si="3"/>
        <v>223.6</v>
      </c>
      <c r="AP47" s="123">
        <f t="shared" si="4"/>
        <v>13.152941176470588</v>
      </c>
    </row>
    <row r="48" spans="1:42" x14ac:dyDescent="0.2">
      <c r="A48" s="173" t="s">
        <v>125</v>
      </c>
      <c r="B48" s="45" t="s">
        <v>118</v>
      </c>
      <c r="C48" s="45" t="s">
        <v>19</v>
      </c>
      <c r="D48" s="45">
        <v>11</v>
      </c>
      <c r="E48" s="137"/>
      <c r="F48" s="47"/>
      <c r="G48" s="61">
        <v>19</v>
      </c>
      <c r="H48" s="85">
        <f t="shared" si="0"/>
        <v>0</v>
      </c>
      <c r="I48" s="61">
        <v>19</v>
      </c>
      <c r="J48" s="61">
        <v>23</v>
      </c>
      <c r="K48" s="85">
        <f t="shared" si="1"/>
        <v>0</v>
      </c>
      <c r="L48" s="61">
        <v>23</v>
      </c>
      <c r="M48" s="61">
        <v>20</v>
      </c>
      <c r="N48" s="85">
        <f t="shared" si="2"/>
        <v>0</v>
      </c>
      <c r="O48" s="61">
        <v>20</v>
      </c>
      <c r="P48" s="154">
        <v>1</v>
      </c>
      <c r="Q48" s="142">
        <v>14</v>
      </c>
      <c r="R48" s="142"/>
      <c r="S48" s="114">
        <v>0</v>
      </c>
      <c r="T48" s="61">
        <v>1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114">
        <v>180</v>
      </c>
      <c r="AB48" s="61">
        <v>812</v>
      </c>
      <c r="AC48" s="61">
        <v>8</v>
      </c>
      <c r="AD48" s="61">
        <v>45</v>
      </c>
      <c r="AE48" s="61">
        <v>84</v>
      </c>
      <c r="AF48" s="61">
        <v>69</v>
      </c>
      <c r="AG48" s="61">
        <v>454</v>
      </c>
      <c r="AH48" s="61">
        <v>2</v>
      </c>
      <c r="AI48" s="61">
        <v>30</v>
      </c>
      <c r="AJ48" s="114">
        <v>0</v>
      </c>
      <c r="AK48" s="61">
        <v>0</v>
      </c>
      <c r="AL48" s="116">
        <v>0</v>
      </c>
      <c r="AM48" s="61">
        <v>1</v>
      </c>
      <c r="AN48" s="117">
        <v>0</v>
      </c>
      <c r="AO48" s="118">
        <f t="shared" si="3"/>
        <v>186.6</v>
      </c>
      <c r="AP48" s="123">
        <f t="shared" si="4"/>
        <v>13.328571428571427</v>
      </c>
    </row>
    <row r="49" spans="1:42" x14ac:dyDescent="0.2">
      <c r="A49" s="173" t="s">
        <v>140</v>
      </c>
      <c r="B49" s="45" t="s">
        <v>118</v>
      </c>
      <c r="C49" s="45" t="s">
        <v>14</v>
      </c>
      <c r="D49" s="45">
        <v>14</v>
      </c>
      <c r="E49" s="137"/>
      <c r="F49" s="47"/>
      <c r="G49" s="61">
        <v>21</v>
      </c>
      <c r="H49" s="85">
        <f t="shared" si="0"/>
        <v>0</v>
      </c>
      <c r="I49" s="61">
        <v>21</v>
      </c>
      <c r="J49" s="61">
        <v>13</v>
      </c>
      <c r="K49" s="85">
        <f t="shared" si="1"/>
        <v>0</v>
      </c>
      <c r="L49" s="61">
        <v>13</v>
      </c>
      <c r="M49" s="61">
        <v>15</v>
      </c>
      <c r="N49" s="85">
        <f t="shared" si="2"/>
        <v>0</v>
      </c>
      <c r="O49" s="61">
        <v>15</v>
      </c>
      <c r="P49" s="154">
        <v>1</v>
      </c>
      <c r="Q49" s="142">
        <v>13</v>
      </c>
      <c r="R49" s="142"/>
      <c r="S49" s="114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114">
        <v>240</v>
      </c>
      <c r="AB49" s="61">
        <v>898</v>
      </c>
      <c r="AC49" s="61">
        <v>4</v>
      </c>
      <c r="AD49" s="61">
        <v>42</v>
      </c>
      <c r="AE49" s="61">
        <v>67</v>
      </c>
      <c r="AF49" s="61">
        <v>47</v>
      </c>
      <c r="AG49" s="61">
        <v>439</v>
      </c>
      <c r="AH49" s="61">
        <v>5</v>
      </c>
      <c r="AI49" s="61">
        <v>20</v>
      </c>
      <c r="AJ49" s="114">
        <v>29</v>
      </c>
      <c r="AK49" s="61">
        <v>0</v>
      </c>
      <c r="AL49" s="116">
        <v>0</v>
      </c>
      <c r="AM49" s="61">
        <v>0</v>
      </c>
      <c r="AN49" s="117">
        <v>0</v>
      </c>
      <c r="AO49" s="118">
        <f t="shared" si="3"/>
        <v>187.7</v>
      </c>
      <c r="AP49" s="123">
        <f t="shared" si="4"/>
        <v>14.438461538461537</v>
      </c>
    </row>
    <row r="50" spans="1:42" x14ac:dyDescent="0.2">
      <c r="A50" s="173" t="s">
        <v>270</v>
      </c>
      <c r="B50" s="45" t="s">
        <v>129</v>
      </c>
      <c r="C50" s="45" t="s">
        <v>190</v>
      </c>
      <c r="D50" s="45">
        <v>10</v>
      </c>
      <c r="E50" s="137"/>
      <c r="F50" s="47"/>
      <c r="G50" s="61">
        <v>25</v>
      </c>
      <c r="H50" s="85">
        <f t="shared" si="0"/>
        <v>0</v>
      </c>
      <c r="I50" s="61">
        <v>25</v>
      </c>
      <c r="J50" s="61">
        <v>12</v>
      </c>
      <c r="K50" s="85">
        <f t="shared" si="1"/>
        <v>0</v>
      </c>
      <c r="L50" s="61">
        <v>12</v>
      </c>
      <c r="M50" s="61">
        <v>19</v>
      </c>
      <c r="N50" s="85">
        <f t="shared" si="2"/>
        <v>0</v>
      </c>
      <c r="O50" s="61">
        <v>19</v>
      </c>
      <c r="P50" s="154">
        <v>1</v>
      </c>
      <c r="Q50" s="142">
        <v>17</v>
      </c>
      <c r="R50" s="142"/>
      <c r="S50" s="114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114">
        <v>1</v>
      </c>
      <c r="AB50" s="61">
        <v>0</v>
      </c>
      <c r="AC50" s="61">
        <v>0</v>
      </c>
      <c r="AD50" s="61">
        <v>0</v>
      </c>
      <c r="AE50" s="61">
        <v>153</v>
      </c>
      <c r="AF50" s="61">
        <v>107</v>
      </c>
      <c r="AG50" s="61">
        <v>1361</v>
      </c>
      <c r="AH50" s="61">
        <v>9</v>
      </c>
      <c r="AI50" s="61">
        <v>75</v>
      </c>
      <c r="AJ50" s="114">
        <v>0</v>
      </c>
      <c r="AK50" s="61">
        <v>0</v>
      </c>
      <c r="AL50" s="116">
        <v>2</v>
      </c>
      <c r="AM50" s="61">
        <v>1</v>
      </c>
      <c r="AN50" s="117">
        <v>0</v>
      </c>
      <c r="AO50" s="118">
        <f t="shared" si="3"/>
        <v>194.1</v>
      </c>
      <c r="AP50" s="123">
        <f t="shared" si="4"/>
        <v>11.41764705882353</v>
      </c>
    </row>
    <row r="51" spans="1:42" x14ac:dyDescent="0.2">
      <c r="A51" s="173" t="s">
        <v>412</v>
      </c>
      <c r="B51" s="45" t="s">
        <v>118</v>
      </c>
      <c r="C51" s="45" t="s">
        <v>180</v>
      </c>
      <c r="D51" s="45">
        <v>14</v>
      </c>
      <c r="E51" s="137"/>
      <c r="F51" s="47"/>
      <c r="G51" s="61">
        <v>91</v>
      </c>
      <c r="H51" s="85">
        <f t="shared" si="0"/>
        <v>0</v>
      </c>
      <c r="I51" s="61">
        <v>91</v>
      </c>
      <c r="J51" s="61">
        <v>98</v>
      </c>
      <c r="K51" s="85">
        <f t="shared" si="1"/>
        <v>0</v>
      </c>
      <c r="L51" s="61">
        <v>98</v>
      </c>
      <c r="M51" s="61">
        <v>83</v>
      </c>
      <c r="N51" s="85">
        <f t="shared" si="2"/>
        <v>0</v>
      </c>
      <c r="O51" s="61">
        <v>83</v>
      </c>
      <c r="P51" s="154">
        <v>0.89</v>
      </c>
      <c r="Q51" s="142">
        <v>16</v>
      </c>
      <c r="R51" s="142"/>
      <c r="S51" s="114">
        <v>0</v>
      </c>
      <c r="T51" s="61">
        <v>1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114">
        <v>153</v>
      </c>
      <c r="AB51" s="61">
        <v>618</v>
      </c>
      <c r="AC51" s="61">
        <v>6</v>
      </c>
      <c r="AD51" s="61">
        <v>29</v>
      </c>
      <c r="AE51" s="61">
        <v>69</v>
      </c>
      <c r="AF51" s="61">
        <v>52</v>
      </c>
      <c r="AG51" s="61">
        <v>548</v>
      </c>
      <c r="AH51" s="61">
        <v>5</v>
      </c>
      <c r="AI51" s="61">
        <v>26</v>
      </c>
      <c r="AJ51" s="114">
        <v>434</v>
      </c>
      <c r="AK51" s="61">
        <v>0</v>
      </c>
      <c r="AL51" s="116">
        <v>0</v>
      </c>
      <c r="AM51" s="61">
        <v>1</v>
      </c>
      <c r="AN51" s="117">
        <v>0</v>
      </c>
      <c r="AO51" s="118">
        <f t="shared" si="3"/>
        <v>182.6</v>
      </c>
      <c r="AP51" s="123">
        <f t="shared" si="4"/>
        <v>11.4125</v>
      </c>
    </row>
    <row r="52" spans="1:42" x14ac:dyDescent="0.2">
      <c r="A52" s="173" t="s">
        <v>204</v>
      </c>
      <c r="B52" s="45" t="s">
        <v>118</v>
      </c>
      <c r="C52" s="45" t="s">
        <v>13</v>
      </c>
      <c r="D52" s="45">
        <v>10</v>
      </c>
      <c r="E52" s="137" t="s">
        <v>444</v>
      </c>
      <c r="F52" s="47"/>
      <c r="G52" s="61">
        <v>50</v>
      </c>
      <c r="H52" s="85">
        <f t="shared" si="0"/>
        <v>0</v>
      </c>
      <c r="I52" s="61">
        <v>50</v>
      </c>
      <c r="J52" s="61">
        <v>64</v>
      </c>
      <c r="K52" s="85">
        <f t="shared" si="1"/>
        <v>0</v>
      </c>
      <c r="L52" s="61">
        <v>64</v>
      </c>
      <c r="M52" s="61">
        <v>77</v>
      </c>
      <c r="N52" s="85">
        <f t="shared" si="2"/>
        <v>0</v>
      </c>
      <c r="O52" s="61">
        <v>77</v>
      </c>
      <c r="P52" s="154">
        <v>0.94</v>
      </c>
      <c r="Q52" s="142">
        <v>15</v>
      </c>
      <c r="R52" s="142"/>
      <c r="S52" s="114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114">
        <v>202</v>
      </c>
      <c r="AB52" s="61">
        <v>929</v>
      </c>
      <c r="AC52" s="61">
        <v>15</v>
      </c>
      <c r="AD52" s="61">
        <v>55</v>
      </c>
      <c r="AE52" s="61">
        <v>21</v>
      </c>
      <c r="AF52" s="61">
        <v>18</v>
      </c>
      <c r="AG52" s="61">
        <v>132</v>
      </c>
      <c r="AH52" s="61">
        <v>0</v>
      </c>
      <c r="AI52" s="61">
        <v>4</v>
      </c>
      <c r="AJ52" s="114">
        <v>0</v>
      </c>
      <c r="AK52" s="61">
        <v>0</v>
      </c>
      <c r="AL52" s="116">
        <v>0</v>
      </c>
      <c r="AM52" s="61">
        <v>2</v>
      </c>
      <c r="AN52" s="117">
        <v>2</v>
      </c>
      <c r="AO52" s="118">
        <f t="shared" si="3"/>
        <v>192.1</v>
      </c>
      <c r="AP52" s="123">
        <f t="shared" si="4"/>
        <v>12.806666666666667</v>
      </c>
    </row>
    <row r="53" spans="1:42" x14ac:dyDescent="0.2">
      <c r="A53" s="173" t="s">
        <v>132</v>
      </c>
      <c r="B53" s="45" t="s">
        <v>121</v>
      </c>
      <c r="C53" s="45" t="s">
        <v>196</v>
      </c>
      <c r="D53" s="45">
        <v>11</v>
      </c>
      <c r="E53" s="137"/>
      <c r="F53" s="47"/>
      <c r="G53" s="61">
        <v>22</v>
      </c>
      <c r="H53" s="85">
        <f t="shared" si="0"/>
        <v>0</v>
      </c>
      <c r="I53" s="61">
        <v>22</v>
      </c>
      <c r="J53" s="61">
        <v>25</v>
      </c>
      <c r="K53" s="85">
        <f t="shared" si="1"/>
        <v>0</v>
      </c>
      <c r="L53" s="61">
        <v>25</v>
      </c>
      <c r="M53" s="61">
        <v>21</v>
      </c>
      <c r="N53" s="85">
        <f t="shared" si="2"/>
        <v>0</v>
      </c>
      <c r="O53" s="61">
        <v>21</v>
      </c>
      <c r="P53" s="154">
        <v>1</v>
      </c>
      <c r="Q53" s="142">
        <v>17</v>
      </c>
      <c r="R53" s="142"/>
      <c r="S53" s="114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114">
        <v>9</v>
      </c>
      <c r="AB53" s="61">
        <v>96</v>
      </c>
      <c r="AC53" s="61">
        <v>0</v>
      </c>
      <c r="AD53" s="61">
        <v>4</v>
      </c>
      <c r="AE53" s="61">
        <v>159</v>
      </c>
      <c r="AF53" s="61">
        <v>111</v>
      </c>
      <c r="AG53" s="61">
        <v>1239</v>
      </c>
      <c r="AH53" s="61">
        <v>9</v>
      </c>
      <c r="AI53" s="61">
        <v>75</v>
      </c>
      <c r="AJ53" s="114">
        <v>0</v>
      </c>
      <c r="AK53" s="61">
        <v>0</v>
      </c>
      <c r="AL53" s="116">
        <v>0</v>
      </c>
      <c r="AM53" s="61">
        <v>2</v>
      </c>
      <c r="AN53" s="117">
        <v>1</v>
      </c>
      <c r="AO53" s="118">
        <f t="shared" si="3"/>
        <v>185.5</v>
      </c>
      <c r="AP53" s="123">
        <f t="shared" si="4"/>
        <v>10.911764705882353</v>
      </c>
    </row>
    <row r="54" spans="1:42" x14ac:dyDescent="0.2">
      <c r="A54" s="173" t="s">
        <v>249</v>
      </c>
      <c r="B54" s="45" t="s">
        <v>118</v>
      </c>
      <c r="C54" s="45" t="s">
        <v>194</v>
      </c>
      <c r="D54" s="45">
        <v>7</v>
      </c>
      <c r="E54" s="137"/>
      <c r="F54" s="47"/>
      <c r="G54" s="61">
        <v>6</v>
      </c>
      <c r="H54" s="85">
        <f t="shared" si="0"/>
        <v>0</v>
      </c>
      <c r="I54" s="61">
        <v>6</v>
      </c>
      <c r="J54" s="61">
        <v>4</v>
      </c>
      <c r="K54" s="85">
        <f t="shared" si="1"/>
        <v>0</v>
      </c>
      <c r="L54" s="61">
        <v>4</v>
      </c>
      <c r="M54" s="61">
        <v>4</v>
      </c>
      <c r="N54" s="85">
        <f t="shared" si="2"/>
        <v>0</v>
      </c>
      <c r="O54" s="61">
        <v>4</v>
      </c>
      <c r="P54" s="154">
        <v>1</v>
      </c>
      <c r="Q54" s="142">
        <v>13</v>
      </c>
      <c r="R54" s="142"/>
      <c r="S54" s="114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114">
        <v>249</v>
      </c>
      <c r="AB54" s="61">
        <v>1159</v>
      </c>
      <c r="AC54" s="61">
        <v>6</v>
      </c>
      <c r="AD54" s="61">
        <v>57</v>
      </c>
      <c r="AE54" s="61">
        <v>49</v>
      </c>
      <c r="AF54" s="61">
        <v>34</v>
      </c>
      <c r="AG54" s="61">
        <v>224</v>
      </c>
      <c r="AH54" s="61">
        <v>0</v>
      </c>
      <c r="AI54" s="61">
        <v>9</v>
      </c>
      <c r="AJ54" s="114">
        <v>0</v>
      </c>
      <c r="AK54" s="61">
        <v>0</v>
      </c>
      <c r="AL54" s="116">
        <v>1</v>
      </c>
      <c r="AM54" s="61">
        <v>3</v>
      </c>
      <c r="AN54" s="117">
        <v>2</v>
      </c>
      <c r="AO54" s="118">
        <f t="shared" si="3"/>
        <v>172.3</v>
      </c>
      <c r="AP54" s="123">
        <f t="shared" si="4"/>
        <v>13.253846153846155</v>
      </c>
    </row>
    <row r="55" spans="1:42" x14ac:dyDescent="0.2">
      <c r="A55" s="173" t="s">
        <v>418</v>
      </c>
      <c r="B55" s="45" t="s">
        <v>127</v>
      </c>
      <c r="C55" s="45" t="s">
        <v>14</v>
      </c>
      <c r="D55" s="45">
        <v>14</v>
      </c>
      <c r="E55" s="137"/>
      <c r="F55" s="47"/>
      <c r="G55" s="61">
        <v>400</v>
      </c>
      <c r="H55" s="85">
        <f t="shared" si="0"/>
        <v>0</v>
      </c>
      <c r="I55" s="61">
        <v>400</v>
      </c>
      <c r="J55" s="61">
        <v>400</v>
      </c>
      <c r="K55" s="85">
        <f t="shared" si="1"/>
        <v>0</v>
      </c>
      <c r="L55" s="61">
        <v>400</v>
      </c>
      <c r="M55" s="61">
        <v>400</v>
      </c>
      <c r="N55" s="85">
        <f t="shared" si="2"/>
        <v>0</v>
      </c>
      <c r="O55" s="61">
        <v>400</v>
      </c>
      <c r="P55" s="154">
        <v>0</v>
      </c>
      <c r="Q55" s="142">
        <v>8</v>
      </c>
      <c r="R55" s="142"/>
      <c r="S55" s="114">
        <v>149</v>
      </c>
      <c r="T55" s="61">
        <v>87</v>
      </c>
      <c r="U55" s="61">
        <v>1515</v>
      </c>
      <c r="V55" s="61">
        <v>8</v>
      </c>
      <c r="W55" s="61">
        <v>9</v>
      </c>
      <c r="X55" s="61">
        <v>1</v>
      </c>
      <c r="Y55" s="61">
        <v>18</v>
      </c>
      <c r="Z55" s="61">
        <v>83</v>
      </c>
      <c r="AA55" s="114">
        <v>16</v>
      </c>
      <c r="AB55" s="61">
        <v>76</v>
      </c>
      <c r="AC55" s="61">
        <v>0</v>
      </c>
      <c r="AD55" s="61">
        <v>2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  <c r="AJ55" s="114">
        <v>0</v>
      </c>
      <c r="AK55" s="61">
        <v>0</v>
      </c>
      <c r="AL55" s="116">
        <v>2</v>
      </c>
      <c r="AM55" s="61">
        <v>1</v>
      </c>
      <c r="AN55" s="117">
        <v>1</v>
      </c>
      <c r="AO55" s="118">
        <f t="shared" si="3"/>
        <v>93.199999999999989</v>
      </c>
      <c r="AP55" s="123">
        <f t="shared" si="4"/>
        <v>11.649999999999999</v>
      </c>
    </row>
    <row r="56" spans="1:42" x14ac:dyDescent="0.2">
      <c r="A56" s="173" t="s">
        <v>257</v>
      </c>
      <c r="B56" s="45" t="s">
        <v>121</v>
      </c>
      <c r="C56" s="45" t="s">
        <v>188</v>
      </c>
      <c r="D56" s="45">
        <v>7</v>
      </c>
      <c r="E56" s="137"/>
      <c r="F56" s="47"/>
      <c r="G56" s="61">
        <v>9</v>
      </c>
      <c r="H56" s="85">
        <f t="shared" si="0"/>
        <v>0</v>
      </c>
      <c r="I56" s="61">
        <v>9</v>
      </c>
      <c r="J56" s="61">
        <v>17</v>
      </c>
      <c r="K56" s="85">
        <f t="shared" si="1"/>
        <v>0</v>
      </c>
      <c r="L56" s="61">
        <v>17</v>
      </c>
      <c r="M56" s="61">
        <v>13</v>
      </c>
      <c r="N56" s="85">
        <f t="shared" si="2"/>
        <v>0</v>
      </c>
      <c r="O56" s="61">
        <v>13</v>
      </c>
      <c r="P56" s="154">
        <v>1</v>
      </c>
      <c r="Q56" s="142">
        <v>17</v>
      </c>
      <c r="R56" s="142"/>
      <c r="S56" s="114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1</v>
      </c>
      <c r="Z56" s="61">
        <v>0</v>
      </c>
      <c r="AA56" s="114">
        <v>0</v>
      </c>
      <c r="AB56" s="61">
        <v>0</v>
      </c>
      <c r="AC56" s="61">
        <v>0</v>
      </c>
      <c r="AD56" s="61">
        <v>0</v>
      </c>
      <c r="AE56" s="61">
        <v>164</v>
      </c>
      <c r="AF56" s="61">
        <v>103</v>
      </c>
      <c r="AG56" s="61">
        <v>1225</v>
      </c>
      <c r="AH56" s="61">
        <v>10</v>
      </c>
      <c r="AI56" s="61">
        <v>66</v>
      </c>
      <c r="AJ56" s="114">
        <v>0</v>
      </c>
      <c r="AK56" s="61">
        <v>0</v>
      </c>
      <c r="AL56" s="116">
        <v>0</v>
      </c>
      <c r="AM56" s="61">
        <v>1</v>
      </c>
      <c r="AN56" s="117">
        <v>0</v>
      </c>
      <c r="AO56" s="118">
        <f t="shared" si="3"/>
        <v>182.5</v>
      </c>
      <c r="AP56" s="123">
        <f t="shared" si="4"/>
        <v>10.735294117647058</v>
      </c>
    </row>
    <row r="57" spans="1:42" x14ac:dyDescent="0.2">
      <c r="A57" s="173" t="s">
        <v>268</v>
      </c>
      <c r="B57" s="45" t="s">
        <v>118</v>
      </c>
      <c r="C57" s="45" t="s">
        <v>186</v>
      </c>
      <c r="D57" s="45">
        <v>6</v>
      </c>
      <c r="E57" s="137"/>
      <c r="F57" s="47"/>
      <c r="G57" s="61">
        <v>7</v>
      </c>
      <c r="H57" s="85">
        <f t="shared" si="0"/>
        <v>0</v>
      </c>
      <c r="I57" s="61">
        <v>7</v>
      </c>
      <c r="J57" s="61">
        <v>3</v>
      </c>
      <c r="K57" s="85">
        <f t="shared" si="1"/>
        <v>0</v>
      </c>
      <c r="L57" s="61">
        <v>3</v>
      </c>
      <c r="M57" s="61">
        <v>8</v>
      </c>
      <c r="N57" s="85">
        <f t="shared" si="2"/>
        <v>0</v>
      </c>
      <c r="O57" s="61">
        <v>8</v>
      </c>
      <c r="P57" s="154">
        <v>1</v>
      </c>
      <c r="Q57" s="142">
        <v>8</v>
      </c>
      <c r="R57" s="142"/>
      <c r="S57" s="114">
        <v>1</v>
      </c>
      <c r="T57" s="61">
        <v>0</v>
      </c>
      <c r="U57" s="61">
        <v>5</v>
      </c>
      <c r="V57" s="61">
        <v>1</v>
      </c>
      <c r="W57" s="61">
        <v>0</v>
      </c>
      <c r="X57" s="61">
        <v>0</v>
      </c>
      <c r="Y57" s="61">
        <v>0</v>
      </c>
      <c r="Z57" s="61">
        <v>1</v>
      </c>
      <c r="AA57" s="114">
        <v>219</v>
      </c>
      <c r="AB57" s="61">
        <v>937</v>
      </c>
      <c r="AC57" s="61">
        <v>10</v>
      </c>
      <c r="AD57" s="61">
        <v>49</v>
      </c>
      <c r="AE57" s="61">
        <v>20</v>
      </c>
      <c r="AF57" s="61">
        <v>18</v>
      </c>
      <c r="AG57" s="61">
        <v>154</v>
      </c>
      <c r="AH57" s="61">
        <v>0</v>
      </c>
      <c r="AI57" s="61">
        <v>7</v>
      </c>
      <c r="AJ57" s="114">
        <v>0</v>
      </c>
      <c r="AK57" s="61">
        <v>0</v>
      </c>
      <c r="AL57" s="116">
        <v>1</v>
      </c>
      <c r="AM57" s="61">
        <v>1</v>
      </c>
      <c r="AN57" s="117">
        <v>0</v>
      </c>
      <c r="AO57" s="118">
        <f t="shared" si="3"/>
        <v>175.3</v>
      </c>
      <c r="AP57" s="123">
        <f t="shared" si="4"/>
        <v>21.912500000000001</v>
      </c>
    </row>
    <row r="58" spans="1:42" x14ac:dyDescent="0.2">
      <c r="A58" s="173" t="s">
        <v>146</v>
      </c>
      <c r="B58" s="45" t="s">
        <v>118</v>
      </c>
      <c r="C58" s="45" t="s">
        <v>15</v>
      </c>
      <c r="D58" s="45">
        <v>14</v>
      </c>
      <c r="E58" s="137"/>
      <c r="F58" s="47"/>
      <c r="G58" s="61">
        <v>14</v>
      </c>
      <c r="H58" s="85">
        <f t="shared" si="0"/>
        <v>0</v>
      </c>
      <c r="I58" s="61">
        <v>14</v>
      </c>
      <c r="J58" s="61">
        <v>21</v>
      </c>
      <c r="K58" s="85">
        <f t="shared" si="1"/>
        <v>0</v>
      </c>
      <c r="L58" s="61">
        <v>21</v>
      </c>
      <c r="M58" s="61">
        <v>17</v>
      </c>
      <c r="N58" s="85">
        <f t="shared" si="2"/>
        <v>0</v>
      </c>
      <c r="O58" s="61">
        <v>17</v>
      </c>
      <c r="P58" s="154">
        <v>1</v>
      </c>
      <c r="Q58" s="142">
        <v>15</v>
      </c>
      <c r="R58" s="142"/>
      <c r="S58" s="114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114">
        <v>171</v>
      </c>
      <c r="AB58" s="61">
        <v>799</v>
      </c>
      <c r="AC58" s="61">
        <v>4</v>
      </c>
      <c r="AD58" s="61">
        <v>37</v>
      </c>
      <c r="AE58" s="61">
        <v>65</v>
      </c>
      <c r="AF58" s="61">
        <v>52</v>
      </c>
      <c r="AG58" s="61">
        <v>391</v>
      </c>
      <c r="AH58" s="61">
        <v>6</v>
      </c>
      <c r="AI58" s="61">
        <v>22</v>
      </c>
      <c r="AJ58" s="114">
        <v>19</v>
      </c>
      <c r="AK58" s="61">
        <v>0</v>
      </c>
      <c r="AL58" s="116">
        <v>0</v>
      </c>
      <c r="AM58" s="61">
        <v>2</v>
      </c>
      <c r="AN58" s="117">
        <v>1</v>
      </c>
      <c r="AO58" s="118">
        <f t="shared" si="3"/>
        <v>177</v>
      </c>
      <c r="AP58" s="123">
        <f t="shared" si="4"/>
        <v>11.8</v>
      </c>
    </row>
    <row r="59" spans="1:42" x14ac:dyDescent="0.2">
      <c r="A59" s="173" t="s">
        <v>216</v>
      </c>
      <c r="B59" s="45" t="s">
        <v>118</v>
      </c>
      <c r="C59" s="45" t="s">
        <v>223</v>
      </c>
      <c r="D59" s="45">
        <v>6</v>
      </c>
      <c r="E59" s="137"/>
      <c r="F59" s="47"/>
      <c r="G59" s="61">
        <v>54</v>
      </c>
      <c r="H59" s="85">
        <f t="shared" si="0"/>
        <v>0</v>
      </c>
      <c r="I59" s="61">
        <v>54</v>
      </c>
      <c r="J59" s="61">
        <v>57</v>
      </c>
      <c r="K59" s="85">
        <f t="shared" si="1"/>
        <v>0</v>
      </c>
      <c r="L59" s="61">
        <v>57</v>
      </c>
      <c r="M59" s="61">
        <v>55</v>
      </c>
      <c r="N59" s="85">
        <f t="shared" si="2"/>
        <v>0</v>
      </c>
      <c r="O59" s="61">
        <v>55</v>
      </c>
      <c r="P59" s="154">
        <v>0.96</v>
      </c>
      <c r="Q59" s="142">
        <v>15</v>
      </c>
      <c r="R59" s="142"/>
      <c r="S59" s="114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114">
        <v>217</v>
      </c>
      <c r="AB59" s="61">
        <v>872</v>
      </c>
      <c r="AC59" s="61">
        <v>9</v>
      </c>
      <c r="AD59" s="61">
        <v>45</v>
      </c>
      <c r="AE59" s="61">
        <v>64</v>
      </c>
      <c r="AF59" s="61">
        <v>54</v>
      </c>
      <c r="AG59" s="61">
        <v>348</v>
      </c>
      <c r="AH59" s="61">
        <v>0</v>
      </c>
      <c r="AI59" s="61">
        <v>14</v>
      </c>
      <c r="AJ59" s="114">
        <v>0</v>
      </c>
      <c r="AK59" s="61">
        <v>0</v>
      </c>
      <c r="AL59" s="116">
        <v>0</v>
      </c>
      <c r="AM59" s="61">
        <v>2</v>
      </c>
      <c r="AN59" s="117">
        <v>2</v>
      </c>
      <c r="AO59" s="118">
        <f t="shared" si="3"/>
        <v>172</v>
      </c>
      <c r="AP59" s="123">
        <f t="shared" si="4"/>
        <v>11.466666666666667</v>
      </c>
    </row>
    <row r="60" spans="1:42" x14ac:dyDescent="0.2">
      <c r="A60" s="173" t="s">
        <v>276</v>
      </c>
      <c r="B60" s="45" t="s">
        <v>118</v>
      </c>
      <c r="C60" s="45" t="s">
        <v>195</v>
      </c>
      <c r="D60" s="45">
        <v>14</v>
      </c>
      <c r="E60" s="137" t="s">
        <v>444</v>
      </c>
      <c r="F60" s="47"/>
      <c r="G60" s="61">
        <v>42</v>
      </c>
      <c r="H60" s="85">
        <f t="shared" si="0"/>
        <v>0</v>
      </c>
      <c r="I60" s="61">
        <v>42</v>
      </c>
      <c r="J60" s="61">
        <v>41</v>
      </c>
      <c r="K60" s="85">
        <f t="shared" si="1"/>
        <v>0</v>
      </c>
      <c r="L60" s="61">
        <v>41</v>
      </c>
      <c r="M60" s="61">
        <v>39</v>
      </c>
      <c r="N60" s="85">
        <f t="shared" si="2"/>
        <v>0</v>
      </c>
      <c r="O60" s="61">
        <v>39</v>
      </c>
      <c r="P60" s="154">
        <v>0.97</v>
      </c>
      <c r="Q60" s="142">
        <v>13</v>
      </c>
      <c r="R60" s="142"/>
      <c r="S60" s="114">
        <v>0</v>
      </c>
      <c r="T60" s="61">
        <v>1</v>
      </c>
      <c r="U60" s="61">
        <v>0</v>
      </c>
      <c r="V60" s="61">
        <v>0</v>
      </c>
      <c r="W60" s="61">
        <v>1</v>
      </c>
      <c r="X60" s="61">
        <v>0</v>
      </c>
      <c r="Y60" s="61">
        <v>0</v>
      </c>
      <c r="Z60" s="61">
        <v>0</v>
      </c>
      <c r="AA60" s="114">
        <v>225</v>
      </c>
      <c r="AB60" s="61">
        <v>849</v>
      </c>
      <c r="AC60" s="61">
        <v>7</v>
      </c>
      <c r="AD60" s="61">
        <v>55</v>
      </c>
      <c r="AE60" s="61">
        <v>51</v>
      </c>
      <c r="AF60" s="61">
        <v>42</v>
      </c>
      <c r="AG60" s="61">
        <v>301</v>
      </c>
      <c r="AH60" s="61">
        <v>0</v>
      </c>
      <c r="AI60" s="61">
        <v>18</v>
      </c>
      <c r="AJ60" s="114">
        <v>0</v>
      </c>
      <c r="AK60" s="61">
        <v>0</v>
      </c>
      <c r="AL60" s="116">
        <v>0</v>
      </c>
      <c r="AM60" s="61">
        <v>1</v>
      </c>
      <c r="AN60" s="117">
        <v>1</v>
      </c>
      <c r="AO60" s="118">
        <f t="shared" si="3"/>
        <v>154</v>
      </c>
      <c r="AP60" s="123">
        <f t="shared" si="4"/>
        <v>11.846153846153847</v>
      </c>
    </row>
    <row r="61" spans="1:42" x14ac:dyDescent="0.2">
      <c r="A61" s="173" t="s">
        <v>122</v>
      </c>
      <c r="B61" s="45" t="s">
        <v>121</v>
      </c>
      <c r="C61" s="45" t="s">
        <v>19</v>
      </c>
      <c r="D61" s="45">
        <v>11</v>
      </c>
      <c r="E61" s="137"/>
      <c r="F61" s="47"/>
      <c r="G61" s="61">
        <v>16</v>
      </c>
      <c r="H61" s="85">
        <f t="shared" si="0"/>
        <v>0</v>
      </c>
      <c r="I61" s="61">
        <v>16</v>
      </c>
      <c r="J61" s="61">
        <v>24</v>
      </c>
      <c r="K61" s="85">
        <f t="shared" si="1"/>
        <v>0</v>
      </c>
      <c r="L61" s="61">
        <v>24</v>
      </c>
      <c r="M61" s="61">
        <v>22</v>
      </c>
      <c r="N61" s="85">
        <f t="shared" si="2"/>
        <v>0</v>
      </c>
      <c r="O61" s="61">
        <v>22</v>
      </c>
      <c r="P61" s="154">
        <v>1</v>
      </c>
      <c r="Q61" s="142">
        <v>16</v>
      </c>
      <c r="R61" s="142"/>
      <c r="S61" s="114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114">
        <v>1</v>
      </c>
      <c r="AB61" s="61">
        <v>10</v>
      </c>
      <c r="AC61" s="61">
        <v>0</v>
      </c>
      <c r="AD61" s="61">
        <v>1</v>
      </c>
      <c r="AE61" s="61">
        <v>114</v>
      </c>
      <c r="AF61" s="61">
        <v>74</v>
      </c>
      <c r="AG61" s="61">
        <v>1035</v>
      </c>
      <c r="AH61" s="61">
        <v>14</v>
      </c>
      <c r="AI61" s="61">
        <v>56</v>
      </c>
      <c r="AJ61" s="114">
        <v>0</v>
      </c>
      <c r="AK61" s="61">
        <v>0</v>
      </c>
      <c r="AL61" s="116">
        <v>0</v>
      </c>
      <c r="AM61" s="61">
        <v>0</v>
      </c>
      <c r="AN61" s="117">
        <v>0</v>
      </c>
      <c r="AO61" s="118">
        <f t="shared" si="3"/>
        <v>188.5</v>
      </c>
      <c r="AP61" s="123">
        <f t="shared" si="4"/>
        <v>11.78125</v>
      </c>
    </row>
    <row r="62" spans="1:42" x14ac:dyDescent="0.2">
      <c r="A62" s="173" t="s">
        <v>312</v>
      </c>
      <c r="B62" s="45" t="s">
        <v>118</v>
      </c>
      <c r="C62" s="45" t="s">
        <v>199</v>
      </c>
      <c r="D62" s="45">
        <v>9</v>
      </c>
      <c r="E62" s="137"/>
      <c r="F62" s="47"/>
      <c r="G62" s="61">
        <v>23</v>
      </c>
      <c r="H62" s="85">
        <f t="shared" si="0"/>
        <v>0</v>
      </c>
      <c r="I62" s="61">
        <v>23</v>
      </c>
      <c r="J62" s="61">
        <v>22</v>
      </c>
      <c r="K62" s="85">
        <f t="shared" si="1"/>
        <v>0</v>
      </c>
      <c r="L62" s="61">
        <v>22</v>
      </c>
      <c r="M62" s="61">
        <v>24</v>
      </c>
      <c r="N62" s="85">
        <f t="shared" si="2"/>
        <v>0</v>
      </c>
      <c r="O62" s="61">
        <v>24</v>
      </c>
      <c r="P62" s="154">
        <v>0.99</v>
      </c>
      <c r="Q62" s="142">
        <v>17</v>
      </c>
      <c r="R62" s="142"/>
      <c r="S62" s="114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114">
        <v>203</v>
      </c>
      <c r="AB62" s="61">
        <v>903</v>
      </c>
      <c r="AC62" s="61">
        <v>4</v>
      </c>
      <c r="AD62" s="61">
        <v>52</v>
      </c>
      <c r="AE62" s="61">
        <v>53</v>
      </c>
      <c r="AF62" s="61">
        <v>43</v>
      </c>
      <c r="AG62" s="61">
        <v>316</v>
      </c>
      <c r="AH62" s="61">
        <v>3</v>
      </c>
      <c r="AI62" s="61">
        <v>12</v>
      </c>
      <c r="AJ62" s="114">
        <v>0</v>
      </c>
      <c r="AK62" s="61">
        <v>0</v>
      </c>
      <c r="AL62" s="116">
        <v>0</v>
      </c>
      <c r="AM62" s="61">
        <v>2</v>
      </c>
      <c r="AN62" s="117">
        <v>1</v>
      </c>
      <c r="AO62" s="118">
        <f t="shared" si="3"/>
        <v>161.9</v>
      </c>
      <c r="AP62" s="123">
        <f t="shared" si="4"/>
        <v>9.5235294117647058</v>
      </c>
    </row>
    <row r="63" spans="1:42" x14ac:dyDescent="0.2">
      <c r="A63" s="173" t="s">
        <v>134</v>
      </c>
      <c r="B63" s="45" t="s">
        <v>127</v>
      </c>
      <c r="C63" s="45" t="s">
        <v>14</v>
      </c>
      <c r="D63" s="45">
        <v>14</v>
      </c>
      <c r="E63" s="137"/>
      <c r="F63" s="47"/>
      <c r="G63" s="61">
        <v>156</v>
      </c>
      <c r="H63" s="85">
        <f t="shared" si="0"/>
        <v>0</v>
      </c>
      <c r="I63" s="61">
        <v>156</v>
      </c>
      <c r="J63" s="61">
        <v>134</v>
      </c>
      <c r="K63" s="85">
        <f t="shared" si="1"/>
        <v>0</v>
      </c>
      <c r="L63" s="61">
        <v>134</v>
      </c>
      <c r="M63" s="61">
        <v>156</v>
      </c>
      <c r="N63" s="85">
        <f t="shared" si="2"/>
        <v>0</v>
      </c>
      <c r="O63" s="61">
        <v>156</v>
      </c>
      <c r="P63" s="154">
        <v>0.42</v>
      </c>
      <c r="Q63" s="142">
        <v>7</v>
      </c>
      <c r="R63" s="142"/>
      <c r="S63" s="114">
        <v>95</v>
      </c>
      <c r="T63" s="61">
        <v>66</v>
      </c>
      <c r="U63" s="61">
        <v>1170</v>
      </c>
      <c r="V63" s="61">
        <v>14</v>
      </c>
      <c r="W63" s="61">
        <v>3</v>
      </c>
      <c r="X63" s="61">
        <v>0</v>
      </c>
      <c r="Y63" s="61">
        <v>11</v>
      </c>
      <c r="Z63" s="61">
        <v>56</v>
      </c>
      <c r="AA63" s="114">
        <v>32</v>
      </c>
      <c r="AB63" s="61">
        <v>166</v>
      </c>
      <c r="AC63" s="61">
        <v>1</v>
      </c>
      <c r="AD63" s="61">
        <v>17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114">
        <v>0</v>
      </c>
      <c r="AK63" s="61">
        <v>0</v>
      </c>
      <c r="AL63" s="116">
        <v>0</v>
      </c>
      <c r="AM63" s="61">
        <v>2</v>
      </c>
      <c r="AN63" s="117">
        <v>1</v>
      </c>
      <c r="AO63" s="118">
        <f t="shared" si="3"/>
        <v>120.4</v>
      </c>
      <c r="AP63" s="123">
        <f t="shared" si="4"/>
        <v>17.2</v>
      </c>
    </row>
    <row r="64" spans="1:42" x14ac:dyDescent="0.2">
      <c r="A64" s="173" t="s">
        <v>315</v>
      </c>
      <c r="B64" s="45" t="s">
        <v>118</v>
      </c>
      <c r="C64" s="45" t="s">
        <v>199</v>
      </c>
      <c r="D64" s="45">
        <v>9</v>
      </c>
      <c r="E64" s="137"/>
      <c r="F64" s="47"/>
      <c r="G64" s="61">
        <v>81</v>
      </c>
      <c r="H64" s="85">
        <f t="shared" si="0"/>
        <v>0</v>
      </c>
      <c r="I64" s="61">
        <v>81</v>
      </c>
      <c r="J64" s="61">
        <v>97</v>
      </c>
      <c r="K64" s="85">
        <f t="shared" si="1"/>
        <v>0</v>
      </c>
      <c r="L64" s="61">
        <v>97</v>
      </c>
      <c r="M64" s="61">
        <v>93</v>
      </c>
      <c r="N64" s="85">
        <f t="shared" si="2"/>
        <v>0</v>
      </c>
      <c r="O64" s="61">
        <v>93</v>
      </c>
      <c r="P64" s="154">
        <v>0.88</v>
      </c>
      <c r="Q64" s="142">
        <v>16</v>
      </c>
      <c r="R64" s="142"/>
      <c r="S64" s="114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114">
        <v>203</v>
      </c>
      <c r="AB64" s="61">
        <v>918</v>
      </c>
      <c r="AC64" s="61">
        <v>8</v>
      </c>
      <c r="AD64" s="61">
        <v>48</v>
      </c>
      <c r="AE64" s="61">
        <v>38</v>
      </c>
      <c r="AF64" s="61">
        <v>28</v>
      </c>
      <c r="AG64" s="61">
        <v>213</v>
      </c>
      <c r="AH64" s="61">
        <v>2</v>
      </c>
      <c r="AI64" s="61">
        <v>9</v>
      </c>
      <c r="AJ64" s="114">
        <v>0</v>
      </c>
      <c r="AK64" s="61">
        <v>0</v>
      </c>
      <c r="AL64" s="116">
        <v>0</v>
      </c>
      <c r="AM64" s="61">
        <v>3</v>
      </c>
      <c r="AN64" s="117">
        <v>3</v>
      </c>
      <c r="AO64" s="118">
        <f t="shared" si="3"/>
        <v>167.10000000000002</v>
      </c>
      <c r="AP64" s="123">
        <f t="shared" si="4"/>
        <v>10.443750000000001</v>
      </c>
    </row>
    <row r="65" spans="1:42" x14ac:dyDescent="0.2">
      <c r="A65" s="173" t="s">
        <v>514</v>
      </c>
      <c r="B65" s="45" t="s">
        <v>127</v>
      </c>
      <c r="C65" s="45" t="s">
        <v>245</v>
      </c>
      <c r="D65" s="45">
        <v>14</v>
      </c>
      <c r="E65" s="137"/>
      <c r="F65" s="47"/>
      <c r="G65" s="61">
        <v>334</v>
      </c>
      <c r="H65" s="85">
        <f t="shared" si="0"/>
        <v>0</v>
      </c>
      <c r="I65" s="61">
        <v>334</v>
      </c>
      <c r="J65" s="61">
        <v>400</v>
      </c>
      <c r="K65" s="85">
        <f t="shared" si="1"/>
        <v>0</v>
      </c>
      <c r="L65" s="61">
        <v>400</v>
      </c>
      <c r="M65" s="61">
        <v>400</v>
      </c>
      <c r="N65" s="85">
        <f t="shared" si="2"/>
        <v>0</v>
      </c>
      <c r="O65" s="61">
        <v>400</v>
      </c>
      <c r="P65" s="154">
        <v>0.09</v>
      </c>
      <c r="Q65" s="142">
        <v>12</v>
      </c>
      <c r="R65" s="142"/>
      <c r="S65" s="114">
        <v>78</v>
      </c>
      <c r="T65" s="61">
        <v>56</v>
      </c>
      <c r="U65" s="61">
        <v>978</v>
      </c>
      <c r="V65" s="61">
        <v>4</v>
      </c>
      <c r="W65" s="61">
        <v>5</v>
      </c>
      <c r="X65" s="61">
        <v>1</v>
      </c>
      <c r="Y65" s="61">
        <v>9</v>
      </c>
      <c r="Z65" s="61">
        <v>43</v>
      </c>
      <c r="AA65" s="114">
        <v>70</v>
      </c>
      <c r="AB65" s="61">
        <v>374</v>
      </c>
      <c r="AC65" s="61">
        <v>5</v>
      </c>
      <c r="AD65" s="61">
        <v>26</v>
      </c>
      <c r="AE65" s="61">
        <v>6</v>
      </c>
      <c r="AF65" s="61">
        <v>4</v>
      </c>
      <c r="AG65" s="61">
        <v>52</v>
      </c>
      <c r="AH65" s="61">
        <v>0</v>
      </c>
      <c r="AI65" s="61">
        <v>4</v>
      </c>
      <c r="AJ65" s="114">
        <v>0</v>
      </c>
      <c r="AK65" s="61">
        <v>0</v>
      </c>
      <c r="AL65" s="116">
        <v>0</v>
      </c>
      <c r="AM65" s="61">
        <v>2</v>
      </c>
      <c r="AN65" s="117">
        <v>0</v>
      </c>
      <c r="AO65" s="118">
        <f t="shared" si="3"/>
        <v>122.72</v>
      </c>
      <c r="AP65" s="123">
        <f t="shared" si="4"/>
        <v>10.226666666666667</v>
      </c>
    </row>
    <row r="66" spans="1:42" x14ac:dyDescent="0.2">
      <c r="A66" s="173" t="s">
        <v>527</v>
      </c>
      <c r="B66" s="45" t="s">
        <v>127</v>
      </c>
      <c r="C66" s="45" t="s">
        <v>190</v>
      </c>
      <c r="D66" s="45">
        <v>10</v>
      </c>
      <c r="E66" s="137"/>
      <c r="F66" s="47"/>
      <c r="G66" s="61">
        <v>400</v>
      </c>
      <c r="H66" s="85">
        <f t="shared" si="0"/>
        <v>0</v>
      </c>
      <c r="I66" s="61">
        <v>400</v>
      </c>
      <c r="J66" s="61">
        <v>369</v>
      </c>
      <c r="K66" s="85">
        <f t="shared" si="1"/>
        <v>0</v>
      </c>
      <c r="L66" s="61">
        <v>369</v>
      </c>
      <c r="M66" s="61">
        <v>400</v>
      </c>
      <c r="N66" s="85">
        <f t="shared" si="2"/>
        <v>0</v>
      </c>
      <c r="O66" s="61">
        <v>400</v>
      </c>
      <c r="P66" s="154">
        <v>0.01</v>
      </c>
      <c r="Q66" s="142">
        <v>7</v>
      </c>
      <c r="R66" s="142"/>
      <c r="S66" s="114">
        <v>122</v>
      </c>
      <c r="T66" s="61">
        <v>66</v>
      </c>
      <c r="U66" s="61">
        <v>1081</v>
      </c>
      <c r="V66" s="61">
        <v>3</v>
      </c>
      <c r="W66" s="61">
        <v>4</v>
      </c>
      <c r="X66" s="61">
        <v>0</v>
      </c>
      <c r="Y66" s="61">
        <v>18</v>
      </c>
      <c r="Z66" s="61">
        <v>55</v>
      </c>
      <c r="AA66" s="114">
        <v>47</v>
      </c>
      <c r="AB66" s="61">
        <v>294</v>
      </c>
      <c r="AC66" s="61">
        <v>2</v>
      </c>
      <c r="AD66" s="61">
        <v>22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114">
        <v>0</v>
      </c>
      <c r="AK66" s="61">
        <v>0</v>
      </c>
      <c r="AL66" s="116">
        <v>0</v>
      </c>
      <c r="AM66" s="61">
        <v>4</v>
      </c>
      <c r="AN66" s="117">
        <v>3</v>
      </c>
      <c r="AO66" s="118">
        <f t="shared" si="3"/>
        <v>86.64</v>
      </c>
      <c r="AP66" s="123">
        <f t="shared" si="4"/>
        <v>12.377142857142857</v>
      </c>
    </row>
    <row r="67" spans="1:42" x14ac:dyDescent="0.2">
      <c r="A67" s="173" t="s">
        <v>130</v>
      </c>
      <c r="B67" s="45" t="s">
        <v>129</v>
      </c>
      <c r="C67" s="45" t="s">
        <v>16</v>
      </c>
      <c r="D67" s="45">
        <v>8</v>
      </c>
      <c r="E67" s="137"/>
      <c r="F67" s="47"/>
      <c r="G67" s="61">
        <v>17</v>
      </c>
      <c r="H67" s="85">
        <f t="shared" si="0"/>
        <v>0</v>
      </c>
      <c r="I67" s="61">
        <v>17</v>
      </c>
      <c r="J67" s="61">
        <v>16</v>
      </c>
      <c r="K67" s="85">
        <f t="shared" si="1"/>
        <v>0</v>
      </c>
      <c r="L67" s="61">
        <v>16</v>
      </c>
      <c r="M67" s="61">
        <v>10</v>
      </c>
      <c r="N67" s="85">
        <f t="shared" si="2"/>
        <v>0</v>
      </c>
      <c r="O67" s="61">
        <v>10</v>
      </c>
      <c r="P67" s="154">
        <v>1</v>
      </c>
      <c r="Q67" s="142">
        <v>16</v>
      </c>
      <c r="R67" s="142"/>
      <c r="S67" s="114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114">
        <v>2</v>
      </c>
      <c r="AB67" s="61">
        <v>3</v>
      </c>
      <c r="AC67" s="61">
        <v>1</v>
      </c>
      <c r="AD67" s="61">
        <v>1</v>
      </c>
      <c r="AE67" s="61">
        <v>134</v>
      </c>
      <c r="AF67" s="61">
        <v>92</v>
      </c>
      <c r="AG67" s="61">
        <v>1125</v>
      </c>
      <c r="AH67" s="61">
        <v>9</v>
      </c>
      <c r="AI67" s="61">
        <v>63</v>
      </c>
      <c r="AJ67" s="114">
        <v>0</v>
      </c>
      <c r="AK67" s="61">
        <v>0</v>
      </c>
      <c r="AL67" s="116">
        <v>0</v>
      </c>
      <c r="AM67" s="61">
        <v>1</v>
      </c>
      <c r="AN67" s="117">
        <v>1</v>
      </c>
      <c r="AO67" s="118">
        <f t="shared" si="3"/>
        <v>170.8</v>
      </c>
      <c r="AP67" s="123">
        <f t="shared" si="4"/>
        <v>10.675000000000001</v>
      </c>
    </row>
    <row r="68" spans="1:42" x14ac:dyDescent="0.2">
      <c r="A68" s="173" t="s">
        <v>230</v>
      </c>
      <c r="B68" s="45" t="s">
        <v>118</v>
      </c>
      <c r="C68" s="45" t="s">
        <v>15</v>
      </c>
      <c r="D68" s="45">
        <v>14</v>
      </c>
      <c r="E68" s="137"/>
      <c r="F68" s="47"/>
      <c r="G68" s="61">
        <v>46</v>
      </c>
      <c r="H68" s="85">
        <f t="shared" si="0"/>
        <v>0</v>
      </c>
      <c r="I68" s="61">
        <v>46</v>
      </c>
      <c r="J68" s="61">
        <v>53</v>
      </c>
      <c r="K68" s="85">
        <f t="shared" si="1"/>
        <v>0</v>
      </c>
      <c r="L68" s="61">
        <v>53</v>
      </c>
      <c r="M68" s="61">
        <v>50</v>
      </c>
      <c r="N68" s="85">
        <f t="shared" si="2"/>
        <v>0</v>
      </c>
      <c r="O68" s="61">
        <v>50</v>
      </c>
      <c r="P68" s="154">
        <v>0.96</v>
      </c>
      <c r="Q68" s="142">
        <v>17</v>
      </c>
      <c r="R68" s="142"/>
      <c r="S68" s="114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114">
        <v>187</v>
      </c>
      <c r="AB68" s="61">
        <v>803</v>
      </c>
      <c r="AC68" s="61">
        <v>5</v>
      </c>
      <c r="AD68" s="61">
        <v>50</v>
      </c>
      <c r="AE68" s="61">
        <v>37</v>
      </c>
      <c r="AF68" s="61">
        <v>34</v>
      </c>
      <c r="AG68" s="61">
        <v>313</v>
      </c>
      <c r="AH68" s="61">
        <v>2</v>
      </c>
      <c r="AI68" s="61">
        <v>15</v>
      </c>
      <c r="AJ68" s="114">
        <v>0</v>
      </c>
      <c r="AK68" s="61">
        <v>0</v>
      </c>
      <c r="AL68" s="116">
        <v>0</v>
      </c>
      <c r="AM68" s="61">
        <v>2</v>
      </c>
      <c r="AN68" s="117">
        <v>1</v>
      </c>
      <c r="AO68" s="118">
        <f t="shared" si="3"/>
        <v>151.6</v>
      </c>
      <c r="AP68" s="123">
        <f t="shared" si="4"/>
        <v>8.9176470588235297</v>
      </c>
    </row>
    <row r="69" spans="1:42" x14ac:dyDescent="0.2">
      <c r="A69" s="173" t="s">
        <v>507</v>
      </c>
      <c r="B69" s="45" t="s">
        <v>127</v>
      </c>
      <c r="C69" s="45" t="s">
        <v>198</v>
      </c>
      <c r="D69" s="45">
        <v>9</v>
      </c>
      <c r="E69" s="137"/>
      <c r="F69" s="47"/>
      <c r="G69" s="61">
        <v>300</v>
      </c>
      <c r="H69" s="85">
        <f t="shared" ref="H69:H132" si="5">I69-G69</f>
        <v>0</v>
      </c>
      <c r="I69" s="61">
        <v>300</v>
      </c>
      <c r="J69" s="61">
        <v>253</v>
      </c>
      <c r="K69" s="85">
        <f t="shared" ref="K69:K132" si="6">L69-J69</f>
        <v>0</v>
      </c>
      <c r="L69" s="61">
        <v>253</v>
      </c>
      <c r="M69" s="61">
        <v>276</v>
      </c>
      <c r="N69" s="85">
        <f t="shared" ref="N69:N132" si="7">O69-M69</f>
        <v>0</v>
      </c>
      <c r="O69" s="61">
        <v>276</v>
      </c>
      <c r="P69" s="154">
        <v>0.03</v>
      </c>
      <c r="Q69" s="142">
        <v>11</v>
      </c>
      <c r="R69" s="142"/>
      <c r="S69" s="114">
        <v>141</v>
      </c>
      <c r="T69" s="61">
        <v>84</v>
      </c>
      <c r="U69" s="61">
        <v>1283</v>
      </c>
      <c r="V69" s="61">
        <v>5</v>
      </c>
      <c r="W69" s="61">
        <v>4</v>
      </c>
      <c r="X69" s="61">
        <v>0</v>
      </c>
      <c r="Y69" s="61">
        <v>19</v>
      </c>
      <c r="Z69" s="61">
        <v>69</v>
      </c>
      <c r="AA69" s="114">
        <v>19</v>
      </c>
      <c r="AB69" s="61">
        <v>70</v>
      </c>
      <c r="AC69" s="61">
        <v>1</v>
      </c>
      <c r="AD69" s="61">
        <v>9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114">
        <v>0</v>
      </c>
      <c r="AK69" s="61">
        <v>0</v>
      </c>
      <c r="AL69" s="116">
        <v>1</v>
      </c>
      <c r="AM69" s="61">
        <v>6</v>
      </c>
      <c r="AN69" s="117">
        <v>3</v>
      </c>
      <c r="AO69" s="118">
        <f t="shared" ref="AO69:AO132" si="8">IFERROR($S69*$S$2+$T69*$T$2+IF($U$2=0,0,$U69/$U$2)+$V69*$V$2+$W69*$W$2+$X69*$X$2+$Y69*$Y$2+$AA69*$AA$2+IF($AB$2=0,0,$AB69/$AB$2)+$AC$2*$AC69+$AF69*$AF$2+IF($AG$2=0,0,$AG69/$AG$2)+$AH69*$AH$2+IF($AJ$2=0,0,$AJ69/$AJ$2)+$AK69*$AK$2+$AL69*$AL$2+$AM69*$AM$2+$AN69*$AN$2,0)</f>
        <v>76.319999999999993</v>
      </c>
      <c r="AP69" s="123">
        <f t="shared" ref="AP69:AP132" si="9">IFERROR($AO69/$Q69,"-")</f>
        <v>6.9381818181818176</v>
      </c>
    </row>
    <row r="70" spans="1:42" x14ac:dyDescent="0.2">
      <c r="A70" s="173" t="s">
        <v>293</v>
      </c>
      <c r="B70" s="45" t="s">
        <v>121</v>
      </c>
      <c r="C70" s="45" t="s">
        <v>193</v>
      </c>
      <c r="D70" s="45">
        <v>9</v>
      </c>
      <c r="E70" s="137"/>
      <c r="F70" s="47"/>
      <c r="G70" s="61">
        <v>45</v>
      </c>
      <c r="H70" s="85">
        <f t="shared" si="5"/>
        <v>0</v>
      </c>
      <c r="I70" s="61">
        <v>45</v>
      </c>
      <c r="J70" s="61">
        <v>49</v>
      </c>
      <c r="K70" s="85">
        <f t="shared" si="6"/>
        <v>0</v>
      </c>
      <c r="L70" s="61">
        <v>49</v>
      </c>
      <c r="M70" s="61">
        <v>35</v>
      </c>
      <c r="N70" s="85">
        <f t="shared" si="7"/>
        <v>0</v>
      </c>
      <c r="O70" s="61">
        <v>35</v>
      </c>
      <c r="P70" s="154">
        <v>0.97</v>
      </c>
      <c r="Q70" s="142">
        <v>16</v>
      </c>
      <c r="R70" s="142"/>
      <c r="S70" s="114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114">
        <v>5</v>
      </c>
      <c r="AB70" s="61">
        <v>53</v>
      </c>
      <c r="AC70" s="61">
        <v>0</v>
      </c>
      <c r="AD70" s="61">
        <v>2</v>
      </c>
      <c r="AE70" s="61">
        <v>169</v>
      </c>
      <c r="AF70" s="61">
        <v>107</v>
      </c>
      <c r="AG70" s="61">
        <v>1161</v>
      </c>
      <c r="AH70" s="61">
        <v>8</v>
      </c>
      <c r="AI70" s="61">
        <v>59</v>
      </c>
      <c r="AJ70" s="114">
        <v>0</v>
      </c>
      <c r="AK70" s="61">
        <v>0</v>
      </c>
      <c r="AL70" s="116">
        <v>1</v>
      </c>
      <c r="AM70" s="61">
        <v>2</v>
      </c>
      <c r="AN70" s="117">
        <v>2</v>
      </c>
      <c r="AO70" s="118">
        <f t="shared" si="8"/>
        <v>167.39999999999998</v>
      </c>
      <c r="AP70" s="123">
        <f t="shared" si="9"/>
        <v>10.462499999999999</v>
      </c>
    </row>
    <row r="71" spans="1:42" x14ac:dyDescent="0.2">
      <c r="A71" s="173" t="s">
        <v>328</v>
      </c>
      <c r="B71" s="45" t="s">
        <v>118</v>
      </c>
      <c r="C71" s="45" t="s">
        <v>188</v>
      </c>
      <c r="D71" s="45">
        <v>7</v>
      </c>
      <c r="E71" s="137"/>
      <c r="F71" s="47"/>
      <c r="G71" s="61">
        <v>64</v>
      </c>
      <c r="H71" s="85">
        <f t="shared" si="5"/>
        <v>0</v>
      </c>
      <c r="I71" s="61">
        <v>64</v>
      </c>
      <c r="J71" s="61">
        <v>90</v>
      </c>
      <c r="K71" s="85">
        <f t="shared" si="6"/>
        <v>0</v>
      </c>
      <c r="L71" s="61">
        <v>90</v>
      </c>
      <c r="M71" s="61">
        <v>85</v>
      </c>
      <c r="N71" s="85">
        <f t="shared" si="7"/>
        <v>0</v>
      </c>
      <c r="O71" s="61">
        <v>85</v>
      </c>
      <c r="P71" s="154">
        <v>0.92</v>
      </c>
      <c r="Q71" s="142">
        <v>17</v>
      </c>
      <c r="R71" s="142"/>
      <c r="S71" s="114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114">
        <v>188</v>
      </c>
      <c r="AB71" s="61">
        <v>870</v>
      </c>
      <c r="AC71" s="61">
        <v>7</v>
      </c>
      <c r="AD71" s="61">
        <v>44</v>
      </c>
      <c r="AE71" s="61">
        <v>50</v>
      </c>
      <c r="AF71" s="61">
        <v>40</v>
      </c>
      <c r="AG71" s="61">
        <v>228</v>
      </c>
      <c r="AH71" s="61">
        <v>1</v>
      </c>
      <c r="AI71" s="61">
        <v>11</v>
      </c>
      <c r="AJ71" s="114">
        <v>0</v>
      </c>
      <c r="AK71" s="61">
        <v>0</v>
      </c>
      <c r="AL71" s="116">
        <v>0</v>
      </c>
      <c r="AM71" s="61">
        <v>5</v>
      </c>
      <c r="AN71" s="117">
        <v>0</v>
      </c>
      <c r="AO71" s="118">
        <f t="shared" si="8"/>
        <v>157.80000000000001</v>
      </c>
      <c r="AP71" s="123">
        <f t="shared" si="9"/>
        <v>9.2823529411764714</v>
      </c>
    </row>
    <row r="72" spans="1:42" x14ac:dyDescent="0.2">
      <c r="A72" s="173" t="s">
        <v>143</v>
      </c>
      <c r="B72" s="45" t="s">
        <v>118</v>
      </c>
      <c r="C72" s="45" t="s">
        <v>191</v>
      </c>
      <c r="D72" s="45">
        <v>13</v>
      </c>
      <c r="E72" s="137"/>
      <c r="F72" s="47"/>
      <c r="G72" s="61">
        <v>182</v>
      </c>
      <c r="H72" s="85">
        <f t="shared" si="5"/>
        <v>0</v>
      </c>
      <c r="I72" s="61">
        <v>182</v>
      </c>
      <c r="J72" s="61">
        <v>186</v>
      </c>
      <c r="K72" s="85">
        <f t="shared" si="6"/>
        <v>0</v>
      </c>
      <c r="L72" s="61">
        <v>186</v>
      </c>
      <c r="M72" s="61">
        <v>171</v>
      </c>
      <c r="N72" s="85">
        <f t="shared" si="7"/>
        <v>0</v>
      </c>
      <c r="O72" s="61">
        <v>171</v>
      </c>
      <c r="P72" s="154">
        <v>0.1</v>
      </c>
      <c r="Q72" s="142">
        <v>17</v>
      </c>
      <c r="R72" s="142"/>
      <c r="S72" s="114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114">
        <v>144</v>
      </c>
      <c r="AB72" s="61">
        <v>558</v>
      </c>
      <c r="AC72" s="61">
        <v>6</v>
      </c>
      <c r="AD72" s="61">
        <v>40</v>
      </c>
      <c r="AE72" s="61">
        <v>57</v>
      </c>
      <c r="AF72" s="61">
        <v>47</v>
      </c>
      <c r="AG72" s="61">
        <v>452</v>
      </c>
      <c r="AH72" s="61">
        <v>2</v>
      </c>
      <c r="AI72" s="61">
        <v>19</v>
      </c>
      <c r="AJ72" s="114">
        <v>0</v>
      </c>
      <c r="AK72" s="61">
        <v>0</v>
      </c>
      <c r="AL72" s="116">
        <v>0</v>
      </c>
      <c r="AM72" s="61">
        <v>0</v>
      </c>
      <c r="AN72" s="117">
        <v>0</v>
      </c>
      <c r="AO72" s="118">
        <f t="shared" si="8"/>
        <v>149</v>
      </c>
      <c r="AP72" s="123">
        <f t="shared" si="9"/>
        <v>8.764705882352942</v>
      </c>
    </row>
    <row r="73" spans="1:42" x14ac:dyDescent="0.2">
      <c r="A73" s="173" t="s">
        <v>334</v>
      </c>
      <c r="B73" s="45" t="s">
        <v>121</v>
      </c>
      <c r="C73" s="45" t="s">
        <v>116</v>
      </c>
      <c r="D73" s="45">
        <v>8</v>
      </c>
      <c r="E73" s="137"/>
      <c r="F73" s="47"/>
      <c r="G73" s="61">
        <v>37</v>
      </c>
      <c r="H73" s="85">
        <f t="shared" si="5"/>
        <v>0</v>
      </c>
      <c r="I73" s="61">
        <v>37</v>
      </c>
      <c r="J73" s="61">
        <v>35</v>
      </c>
      <c r="K73" s="85">
        <f t="shared" si="6"/>
        <v>0</v>
      </c>
      <c r="L73" s="61">
        <v>35</v>
      </c>
      <c r="M73" s="61">
        <v>40</v>
      </c>
      <c r="N73" s="85">
        <f t="shared" si="7"/>
        <v>0</v>
      </c>
      <c r="O73" s="61">
        <v>40</v>
      </c>
      <c r="P73" s="154">
        <v>0.98</v>
      </c>
      <c r="Q73" s="142">
        <v>16</v>
      </c>
      <c r="R73" s="142"/>
      <c r="S73" s="114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114">
        <v>0</v>
      </c>
      <c r="AB73" s="61">
        <v>0</v>
      </c>
      <c r="AC73" s="61">
        <v>0</v>
      </c>
      <c r="AD73" s="61">
        <v>0</v>
      </c>
      <c r="AE73" s="61">
        <v>129</v>
      </c>
      <c r="AF73" s="61">
        <v>76</v>
      </c>
      <c r="AG73" s="61">
        <v>1146</v>
      </c>
      <c r="AH73" s="61">
        <v>9</v>
      </c>
      <c r="AI73" s="61">
        <v>51</v>
      </c>
      <c r="AJ73" s="114">
        <v>0</v>
      </c>
      <c r="AK73" s="61">
        <v>0</v>
      </c>
      <c r="AL73" s="116">
        <v>1</v>
      </c>
      <c r="AM73" s="61">
        <v>0</v>
      </c>
      <c r="AN73" s="117">
        <v>0</v>
      </c>
      <c r="AO73" s="118">
        <f t="shared" si="8"/>
        <v>170.6</v>
      </c>
      <c r="AP73" s="123">
        <f t="shared" si="9"/>
        <v>10.6625</v>
      </c>
    </row>
    <row r="74" spans="1:42" x14ac:dyDescent="0.2">
      <c r="A74" s="173" t="s">
        <v>240</v>
      </c>
      <c r="B74" s="45" t="s">
        <v>121</v>
      </c>
      <c r="C74" s="45" t="s">
        <v>223</v>
      </c>
      <c r="D74" s="45">
        <v>6</v>
      </c>
      <c r="E74" s="137"/>
      <c r="F74" s="47"/>
      <c r="G74" s="61">
        <v>83</v>
      </c>
      <c r="H74" s="85">
        <f t="shared" si="5"/>
        <v>0</v>
      </c>
      <c r="I74" s="61">
        <v>83</v>
      </c>
      <c r="J74" s="61">
        <v>100</v>
      </c>
      <c r="K74" s="85">
        <f t="shared" si="6"/>
        <v>0</v>
      </c>
      <c r="L74" s="61">
        <v>100</v>
      </c>
      <c r="M74" s="61">
        <v>87</v>
      </c>
      <c r="N74" s="85">
        <f t="shared" si="7"/>
        <v>0</v>
      </c>
      <c r="O74" s="61">
        <v>87</v>
      </c>
      <c r="P74" s="154">
        <v>0.91</v>
      </c>
      <c r="Q74" s="142">
        <v>17</v>
      </c>
      <c r="R74" s="142"/>
      <c r="S74" s="114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114">
        <v>3</v>
      </c>
      <c r="AB74" s="61">
        <v>3</v>
      </c>
      <c r="AC74" s="61">
        <v>0</v>
      </c>
      <c r="AD74" s="61">
        <v>0</v>
      </c>
      <c r="AE74" s="61">
        <v>128</v>
      </c>
      <c r="AF74" s="61">
        <v>103</v>
      </c>
      <c r="AG74" s="61">
        <v>1038</v>
      </c>
      <c r="AH74" s="61">
        <v>9</v>
      </c>
      <c r="AI74" s="61">
        <v>51</v>
      </c>
      <c r="AJ74" s="114">
        <v>303</v>
      </c>
      <c r="AK74" s="61">
        <v>0</v>
      </c>
      <c r="AL74" s="116">
        <v>0</v>
      </c>
      <c r="AM74" s="61">
        <v>1</v>
      </c>
      <c r="AN74" s="117">
        <v>1</v>
      </c>
      <c r="AO74" s="118">
        <f t="shared" si="8"/>
        <v>156.1</v>
      </c>
      <c r="AP74" s="123">
        <f t="shared" si="9"/>
        <v>9.1823529411764699</v>
      </c>
    </row>
    <row r="75" spans="1:42" x14ac:dyDescent="0.2">
      <c r="A75" s="173" t="s">
        <v>275</v>
      </c>
      <c r="B75" s="45" t="s">
        <v>121</v>
      </c>
      <c r="C75" s="45" t="s">
        <v>184</v>
      </c>
      <c r="D75" s="45">
        <v>9</v>
      </c>
      <c r="E75" s="137" t="s">
        <v>444</v>
      </c>
      <c r="F75" s="47"/>
      <c r="G75" s="61">
        <v>11</v>
      </c>
      <c r="H75" s="85">
        <f t="shared" si="5"/>
        <v>0</v>
      </c>
      <c r="I75" s="61">
        <v>11</v>
      </c>
      <c r="J75" s="61">
        <v>20</v>
      </c>
      <c r="K75" s="85">
        <f t="shared" si="6"/>
        <v>0</v>
      </c>
      <c r="L75" s="61">
        <v>20</v>
      </c>
      <c r="M75" s="61">
        <v>18</v>
      </c>
      <c r="N75" s="85">
        <f t="shared" si="7"/>
        <v>0</v>
      </c>
      <c r="O75" s="61">
        <v>18</v>
      </c>
      <c r="P75" s="154">
        <v>1</v>
      </c>
      <c r="Q75" s="142">
        <v>16</v>
      </c>
      <c r="R75" s="142"/>
      <c r="S75" s="114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114">
        <v>9</v>
      </c>
      <c r="AB75" s="61">
        <v>76</v>
      </c>
      <c r="AC75" s="61">
        <v>0</v>
      </c>
      <c r="AD75" s="61">
        <v>4</v>
      </c>
      <c r="AE75" s="61">
        <v>120</v>
      </c>
      <c r="AF75" s="61">
        <v>79</v>
      </c>
      <c r="AG75" s="61">
        <v>1102</v>
      </c>
      <c r="AH75" s="61">
        <v>6</v>
      </c>
      <c r="AI75" s="61">
        <v>54</v>
      </c>
      <c r="AJ75" s="114">
        <v>139</v>
      </c>
      <c r="AK75" s="61">
        <v>0</v>
      </c>
      <c r="AL75" s="116">
        <v>0</v>
      </c>
      <c r="AM75" s="61">
        <v>0</v>
      </c>
      <c r="AN75" s="117">
        <v>0</v>
      </c>
      <c r="AO75" s="118">
        <f t="shared" si="8"/>
        <v>153.80000000000001</v>
      </c>
      <c r="AP75" s="123">
        <f t="shared" si="9"/>
        <v>9.6125000000000007</v>
      </c>
    </row>
    <row r="76" spans="1:42" x14ac:dyDescent="0.2">
      <c r="A76" s="173" t="s">
        <v>244</v>
      </c>
      <c r="B76" s="45" t="s">
        <v>118</v>
      </c>
      <c r="C76" s="45" t="s">
        <v>11</v>
      </c>
      <c r="D76" s="45">
        <v>9</v>
      </c>
      <c r="E76" s="137" t="s">
        <v>444</v>
      </c>
      <c r="F76" s="47"/>
      <c r="G76" s="61">
        <v>35</v>
      </c>
      <c r="H76" s="85">
        <f t="shared" si="5"/>
        <v>0</v>
      </c>
      <c r="I76" s="61">
        <v>35</v>
      </c>
      <c r="J76" s="61">
        <v>42</v>
      </c>
      <c r="K76" s="85">
        <f t="shared" si="6"/>
        <v>0</v>
      </c>
      <c r="L76" s="61">
        <v>42</v>
      </c>
      <c r="M76" s="61">
        <v>53</v>
      </c>
      <c r="N76" s="85">
        <f t="shared" si="7"/>
        <v>0</v>
      </c>
      <c r="O76" s="61">
        <v>53</v>
      </c>
      <c r="P76" s="154">
        <v>0.97</v>
      </c>
      <c r="Q76" s="142">
        <v>11</v>
      </c>
      <c r="R76" s="142"/>
      <c r="S76" s="114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114">
        <v>207</v>
      </c>
      <c r="AB76" s="61">
        <v>963</v>
      </c>
      <c r="AC76" s="61">
        <v>5</v>
      </c>
      <c r="AD76" s="61">
        <v>47</v>
      </c>
      <c r="AE76" s="61">
        <v>20</v>
      </c>
      <c r="AF76" s="61">
        <v>19</v>
      </c>
      <c r="AG76" s="61">
        <v>137</v>
      </c>
      <c r="AH76" s="61">
        <v>1</v>
      </c>
      <c r="AI76" s="61">
        <v>6</v>
      </c>
      <c r="AJ76" s="114">
        <v>0</v>
      </c>
      <c r="AK76" s="61">
        <v>0</v>
      </c>
      <c r="AL76" s="116">
        <v>0</v>
      </c>
      <c r="AM76" s="61">
        <v>0</v>
      </c>
      <c r="AN76" s="117">
        <v>0</v>
      </c>
      <c r="AO76" s="118">
        <f t="shared" si="8"/>
        <v>146</v>
      </c>
      <c r="AP76" s="123">
        <f t="shared" si="9"/>
        <v>13.272727272727273</v>
      </c>
    </row>
    <row r="77" spans="1:42" x14ac:dyDescent="0.2">
      <c r="A77" s="173" t="s">
        <v>261</v>
      </c>
      <c r="B77" s="45" t="s">
        <v>121</v>
      </c>
      <c r="C77" s="45" t="s">
        <v>116</v>
      </c>
      <c r="D77" s="45">
        <v>8</v>
      </c>
      <c r="E77" s="137"/>
      <c r="F77" s="47"/>
      <c r="G77" s="61">
        <v>30</v>
      </c>
      <c r="H77" s="85">
        <f t="shared" si="5"/>
        <v>0</v>
      </c>
      <c r="I77" s="61">
        <v>30</v>
      </c>
      <c r="J77" s="61">
        <v>33</v>
      </c>
      <c r="K77" s="85">
        <f t="shared" si="6"/>
        <v>0</v>
      </c>
      <c r="L77" s="61">
        <v>33</v>
      </c>
      <c r="M77" s="61">
        <v>23</v>
      </c>
      <c r="N77" s="85">
        <f t="shared" si="7"/>
        <v>0</v>
      </c>
      <c r="O77" s="61">
        <v>23</v>
      </c>
      <c r="P77" s="154">
        <v>1</v>
      </c>
      <c r="Q77" s="142">
        <v>16</v>
      </c>
      <c r="R77" s="142"/>
      <c r="S77" s="114">
        <v>0</v>
      </c>
      <c r="T77" s="61">
        <v>1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114">
        <v>0</v>
      </c>
      <c r="AB77" s="61">
        <v>0</v>
      </c>
      <c r="AC77" s="61">
        <v>0</v>
      </c>
      <c r="AD77" s="61">
        <v>0</v>
      </c>
      <c r="AE77" s="61">
        <v>157</v>
      </c>
      <c r="AF77" s="61">
        <v>106</v>
      </c>
      <c r="AG77" s="61">
        <v>1138</v>
      </c>
      <c r="AH77" s="61">
        <v>6</v>
      </c>
      <c r="AI77" s="61">
        <v>66</v>
      </c>
      <c r="AJ77" s="114">
        <v>0</v>
      </c>
      <c r="AK77" s="61">
        <v>0</v>
      </c>
      <c r="AL77" s="116">
        <v>1</v>
      </c>
      <c r="AM77" s="61">
        <v>1</v>
      </c>
      <c r="AN77" s="117">
        <v>0</v>
      </c>
      <c r="AO77" s="118">
        <f t="shared" si="8"/>
        <v>151.80000000000001</v>
      </c>
      <c r="AP77" s="123">
        <f t="shared" si="9"/>
        <v>9.4875000000000007</v>
      </c>
    </row>
    <row r="78" spans="1:42" x14ac:dyDescent="0.2">
      <c r="A78" s="173" t="s">
        <v>267</v>
      </c>
      <c r="B78" s="45" t="s">
        <v>121</v>
      </c>
      <c r="C78" s="45" t="s">
        <v>181</v>
      </c>
      <c r="D78" s="45">
        <v>11</v>
      </c>
      <c r="E78" s="137"/>
      <c r="F78" s="47"/>
      <c r="G78" s="61">
        <v>58</v>
      </c>
      <c r="H78" s="85">
        <f t="shared" si="5"/>
        <v>0</v>
      </c>
      <c r="I78" s="61">
        <v>58</v>
      </c>
      <c r="J78" s="61">
        <v>45</v>
      </c>
      <c r="K78" s="85">
        <f t="shared" si="6"/>
        <v>0</v>
      </c>
      <c r="L78" s="61">
        <v>45</v>
      </c>
      <c r="M78" s="61">
        <v>52</v>
      </c>
      <c r="N78" s="85">
        <f t="shared" si="7"/>
        <v>0</v>
      </c>
      <c r="O78" s="61">
        <v>52</v>
      </c>
      <c r="P78" s="154">
        <v>0.96</v>
      </c>
      <c r="Q78" s="142">
        <v>17</v>
      </c>
      <c r="R78" s="142"/>
      <c r="S78" s="114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114">
        <v>1</v>
      </c>
      <c r="AB78" s="61">
        <v>6</v>
      </c>
      <c r="AC78" s="61">
        <v>0</v>
      </c>
      <c r="AD78" s="61">
        <v>0</v>
      </c>
      <c r="AE78" s="61">
        <v>129</v>
      </c>
      <c r="AF78" s="61">
        <v>75</v>
      </c>
      <c r="AG78" s="61">
        <v>967</v>
      </c>
      <c r="AH78" s="61">
        <v>12</v>
      </c>
      <c r="AI78" s="61">
        <v>48</v>
      </c>
      <c r="AJ78" s="114">
        <v>0</v>
      </c>
      <c r="AK78" s="61">
        <v>0</v>
      </c>
      <c r="AL78" s="116">
        <v>0</v>
      </c>
      <c r="AM78" s="61">
        <v>1</v>
      </c>
      <c r="AN78" s="117">
        <v>0</v>
      </c>
      <c r="AO78" s="118">
        <f t="shared" si="8"/>
        <v>169.3</v>
      </c>
      <c r="AP78" s="123">
        <f t="shared" si="9"/>
        <v>9.9588235294117649</v>
      </c>
    </row>
    <row r="79" spans="1:42" x14ac:dyDescent="0.2">
      <c r="A79" s="173" t="s">
        <v>287</v>
      </c>
      <c r="B79" s="45" t="s">
        <v>121</v>
      </c>
      <c r="C79" s="45" t="s">
        <v>185</v>
      </c>
      <c r="D79" s="45">
        <v>13</v>
      </c>
      <c r="E79" s="137"/>
      <c r="F79" s="47"/>
      <c r="G79" s="61">
        <v>29</v>
      </c>
      <c r="H79" s="85">
        <f t="shared" si="5"/>
        <v>0</v>
      </c>
      <c r="I79" s="61">
        <v>29</v>
      </c>
      <c r="J79" s="61">
        <v>34</v>
      </c>
      <c r="K79" s="85">
        <f t="shared" si="6"/>
        <v>0</v>
      </c>
      <c r="L79" s="61">
        <v>34</v>
      </c>
      <c r="M79" s="61">
        <v>31</v>
      </c>
      <c r="N79" s="85">
        <f t="shared" si="7"/>
        <v>0</v>
      </c>
      <c r="O79" s="61">
        <v>31</v>
      </c>
      <c r="P79" s="154">
        <v>0.99</v>
      </c>
      <c r="Q79" s="142">
        <v>17</v>
      </c>
      <c r="R79" s="142"/>
      <c r="S79" s="114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114">
        <v>8</v>
      </c>
      <c r="AB79" s="61">
        <v>48</v>
      </c>
      <c r="AC79" s="61">
        <v>0</v>
      </c>
      <c r="AD79" s="61">
        <v>4</v>
      </c>
      <c r="AE79" s="61">
        <v>163</v>
      </c>
      <c r="AF79" s="61">
        <v>93</v>
      </c>
      <c r="AG79" s="61">
        <v>1157</v>
      </c>
      <c r="AH79" s="61">
        <v>4</v>
      </c>
      <c r="AI79" s="61">
        <v>60</v>
      </c>
      <c r="AJ79" s="114">
        <v>22</v>
      </c>
      <c r="AK79" s="61">
        <v>0</v>
      </c>
      <c r="AL79" s="116">
        <v>1</v>
      </c>
      <c r="AM79" s="61">
        <v>1</v>
      </c>
      <c r="AN79" s="117">
        <v>1</v>
      </c>
      <c r="AO79" s="118">
        <f t="shared" si="8"/>
        <v>144.5</v>
      </c>
      <c r="AP79" s="123">
        <f t="shared" si="9"/>
        <v>8.5</v>
      </c>
    </row>
    <row r="80" spans="1:42" x14ac:dyDescent="0.2">
      <c r="A80" s="173" t="s">
        <v>338</v>
      </c>
      <c r="B80" s="45" t="s">
        <v>121</v>
      </c>
      <c r="C80" s="45" t="s">
        <v>196</v>
      </c>
      <c r="D80" s="45">
        <v>11</v>
      </c>
      <c r="E80" s="137" t="s">
        <v>444</v>
      </c>
      <c r="F80" s="47"/>
      <c r="G80" s="61">
        <v>44</v>
      </c>
      <c r="H80" s="85">
        <f t="shared" si="5"/>
        <v>0</v>
      </c>
      <c r="I80" s="61">
        <v>44</v>
      </c>
      <c r="J80" s="61">
        <v>44</v>
      </c>
      <c r="K80" s="85">
        <f t="shared" si="6"/>
        <v>0</v>
      </c>
      <c r="L80" s="61">
        <v>44</v>
      </c>
      <c r="M80" s="61">
        <v>37</v>
      </c>
      <c r="N80" s="85">
        <f t="shared" si="7"/>
        <v>0</v>
      </c>
      <c r="O80" s="61">
        <v>37</v>
      </c>
      <c r="P80" s="154">
        <v>0.98</v>
      </c>
      <c r="Q80" s="142">
        <v>16</v>
      </c>
      <c r="R80" s="142"/>
      <c r="S80" s="114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114">
        <v>2</v>
      </c>
      <c r="AB80" s="61">
        <v>3</v>
      </c>
      <c r="AC80" s="61">
        <v>1</v>
      </c>
      <c r="AD80" s="61">
        <v>1</v>
      </c>
      <c r="AE80" s="61">
        <v>141</v>
      </c>
      <c r="AF80" s="61">
        <v>104</v>
      </c>
      <c r="AG80" s="61">
        <v>1015</v>
      </c>
      <c r="AH80" s="61">
        <v>6</v>
      </c>
      <c r="AI80" s="61">
        <v>59</v>
      </c>
      <c r="AJ80" s="114">
        <v>193</v>
      </c>
      <c r="AK80" s="61">
        <v>0</v>
      </c>
      <c r="AL80" s="116">
        <v>0</v>
      </c>
      <c r="AM80" s="61">
        <v>1</v>
      </c>
      <c r="AN80" s="117">
        <v>1</v>
      </c>
      <c r="AO80" s="118">
        <f t="shared" si="8"/>
        <v>141.80000000000001</v>
      </c>
      <c r="AP80" s="123">
        <f t="shared" si="9"/>
        <v>8.8625000000000007</v>
      </c>
    </row>
    <row r="81" spans="1:42" x14ac:dyDescent="0.2">
      <c r="A81" s="173" t="s">
        <v>283</v>
      </c>
      <c r="B81" s="45" t="s">
        <v>121</v>
      </c>
      <c r="C81" s="45" t="s">
        <v>181</v>
      </c>
      <c r="D81" s="45">
        <v>11</v>
      </c>
      <c r="E81" s="137"/>
      <c r="F81" s="47"/>
      <c r="G81" s="61">
        <v>100</v>
      </c>
      <c r="H81" s="85">
        <f t="shared" si="5"/>
        <v>0</v>
      </c>
      <c r="I81" s="61">
        <v>100</v>
      </c>
      <c r="J81" s="61">
        <v>87</v>
      </c>
      <c r="K81" s="85">
        <f t="shared" si="6"/>
        <v>0</v>
      </c>
      <c r="L81" s="61">
        <v>87</v>
      </c>
      <c r="M81" s="61">
        <v>98</v>
      </c>
      <c r="N81" s="85">
        <f t="shared" si="7"/>
        <v>0</v>
      </c>
      <c r="O81" s="61">
        <v>98</v>
      </c>
      <c r="P81" s="154">
        <v>0.86</v>
      </c>
      <c r="Q81" s="142">
        <v>16</v>
      </c>
      <c r="R81" s="142"/>
      <c r="S81" s="114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114">
        <v>2</v>
      </c>
      <c r="AB81" s="61">
        <v>9</v>
      </c>
      <c r="AC81" s="61">
        <v>0</v>
      </c>
      <c r="AD81" s="61">
        <v>0</v>
      </c>
      <c r="AE81" s="61">
        <v>107</v>
      </c>
      <c r="AF81" s="61">
        <v>73</v>
      </c>
      <c r="AG81" s="61">
        <v>1175</v>
      </c>
      <c r="AH81" s="61">
        <v>8</v>
      </c>
      <c r="AI81" s="61">
        <v>41</v>
      </c>
      <c r="AJ81" s="114">
        <v>3</v>
      </c>
      <c r="AK81" s="61">
        <v>0</v>
      </c>
      <c r="AL81" s="116">
        <v>1</v>
      </c>
      <c r="AM81" s="61">
        <v>0</v>
      </c>
      <c r="AN81" s="117">
        <v>0</v>
      </c>
      <c r="AO81" s="118">
        <f t="shared" si="8"/>
        <v>168.4</v>
      </c>
      <c r="AP81" s="123">
        <f t="shared" si="9"/>
        <v>10.525</v>
      </c>
    </row>
    <row r="82" spans="1:42" x14ac:dyDescent="0.2">
      <c r="A82" s="173" t="s">
        <v>342</v>
      </c>
      <c r="B82" s="45" t="s">
        <v>118</v>
      </c>
      <c r="C82" s="45" t="s">
        <v>184</v>
      </c>
      <c r="D82" s="45">
        <v>9</v>
      </c>
      <c r="E82" s="137"/>
      <c r="F82" s="47"/>
      <c r="G82" s="61">
        <v>78</v>
      </c>
      <c r="H82" s="85">
        <f t="shared" si="5"/>
        <v>0</v>
      </c>
      <c r="I82" s="61">
        <v>78</v>
      </c>
      <c r="J82" s="61">
        <v>86</v>
      </c>
      <c r="K82" s="85">
        <f t="shared" si="6"/>
        <v>0</v>
      </c>
      <c r="L82" s="61">
        <v>86</v>
      </c>
      <c r="M82" s="61">
        <v>72</v>
      </c>
      <c r="N82" s="85">
        <f t="shared" si="7"/>
        <v>0</v>
      </c>
      <c r="O82" s="61">
        <v>72</v>
      </c>
      <c r="P82" s="154">
        <v>0.9</v>
      </c>
      <c r="Q82" s="142">
        <v>15</v>
      </c>
      <c r="R82" s="142"/>
      <c r="S82" s="114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114">
        <v>130</v>
      </c>
      <c r="AB82" s="61">
        <v>719</v>
      </c>
      <c r="AC82" s="61">
        <v>2</v>
      </c>
      <c r="AD82" s="61">
        <v>35</v>
      </c>
      <c r="AE82" s="61">
        <v>46</v>
      </c>
      <c r="AF82" s="61">
        <v>39</v>
      </c>
      <c r="AG82" s="61">
        <v>337</v>
      </c>
      <c r="AH82" s="61">
        <v>0</v>
      </c>
      <c r="AI82" s="61">
        <v>15</v>
      </c>
      <c r="AJ82" s="114">
        <v>489</v>
      </c>
      <c r="AK82" s="61">
        <v>1</v>
      </c>
      <c r="AL82" s="116">
        <v>0</v>
      </c>
      <c r="AM82" s="61">
        <v>2</v>
      </c>
      <c r="AN82" s="117">
        <v>0</v>
      </c>
      <c r="AO82" s="118">
        <f t="shared" si="8"/>
        <v>123.60000000000001</v>
      </c>
      <c r="AP82" s="123">
        <f t="shared" si="9"/>
        <v>8.24</v>
      </c>
    </row>
    <row r="83" spans="1:42" x14ac:dyDescent="0.2">
      <c r="A83" s="173" t="s">
        <v>297</v>
      </c>
      <c r="B83" s="45" t="s">
        <v>118</v>
      </c>
      <c r="C83" s="45" t="s">
        <v>189</v>
      </c>
      <c r="D83" s="45">
        <v>11</v>
      </c>
      <c r="E83" s="137" t="s">
        <v>444</v>
      </c>
      <c r="F83" s="47"/>
      <c r="G83" s="61">
        <v>111</v>
      </c>
      <c r="H83" s="85">
        <f t="shared" si="5"/>
        <v>0</v>
      </c>
      <c r="I83" s="61">
        <v>111</v>
      </c>
      <c r="J83" s="61">
        <v>117</v>
      </c>
      <c r="K83" s="85">
        <f t="shared" si="6"/>
        <v>0</v>
      </c>
      <c r="L83" s="61">
        <v>117</v>
      </c>
      <c r="M83" s="61">
        <v>117</v>
      </c>
      <c r="N83" s="85">
        <f t="shared" si="7"/>
        <v>0</v>
      </c>
      <c r="O83" s="61">
        <v>117</v>
      </c>
      <c r="P83" s="154">
        <v>0.65</v>
      </c>
      <c r="Q83" s="142">
        <v>14</v>
      </c>
      <c r="R83" s="142"/>
      <c r="S83" s="114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114">
        <v>164</v>
      </c>
      <c r="AB83" s="61">
        <v>767</v>
      </c>
      <c r="AC83" s="61">
        <v>8</v>
      </c>
      <c r="AD83" s="61">
        <v>41</v>
      </c>
      <c r="AE83" s="61">
        <v>46</v>
      </c>
      <c r="AF83" s="61">
        <v>31</v>
      </c>
      <c r="AG83" s="61">
        <v>222</v>
      </c>
      <c r="AH83" s="61">
        <v>0</v>
      </c>
      <c r="AI83" s="61">
        <v>9</v>
      </c>
      <c r="AJ83" s="114">
        <v>0</v>
      </c>
      <c r="AK83" s="61">
        <v>0</v>
      </c>
      <c r="AL83" s="116">
        <v>0</v>
      </c>
      <c r="AM83" s="61">
        <v>4</v>
      </c>
      <c r="AN83" s="117">
        <v>2</v>
      </c>
      <c r="AO83" s="118">
        <f t="shared" si="8"/>
        <v>142.9</v>
      </c>
      <c r="AP83" s="123">
        <f t="shared" si="9"/>
        <v>10.207142857142857</v>
      </c>
    </row>
    <row r="84" spans="1:42" x14ac:dyDescent="0.2">
      <c r="A84" s="173" t="s">
        <v>343</v>
      </c>
      <c r="B84" s="45" t="s">
        <v>121</v>
      </c>
      <c r="C84" s="45" t="s">
        <v>179</v>
      </c>
      <c r="D84" s="45">
        <v>14</v>
      </c>
      <c r="E84" s="137"/>
      <c r="F84" s="47"/>
      <c r="G84" s="61">
        <v>24</v>
      </c>
      <c r="H84" s="85">
        <f t="shared" si="5"/>
        <v>0</v>
      </c>
      <c r="I84" s="61">
        <v>24</v>
      </c>
      <c r="J84" s="61">
        <v>31</v>
      </c>
      <c r="K84" s="85">
        <f t="shared" si="6"/>
        <v>0</v>
      </c>
      <c r="L84" s="61">
        <v>31</v>
      </c>
      <c r="M84" s="61">
        <v>26</v>
      </c>
      <c r="N84" s="85">
        <f t="shared" si="7"/>
        <v>0</v>
      </c>
      <c r="O84" s="61">
        <v>26</v>
      </c>
      <c r="P84" s="154">
        <v>1</v>
      </c>
      <c r="Q84" s="142">
        <v>17</v>
      </c>
      <c r="R84" s="142"/>
      <c r="S84" s="114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114">
        <v>5</v>
      </c>
      <c r="AB84" s="61">
        <v>44</v>
      </c>
      <c r="AC84" s="61">
        <v>0</v>
      </c>
      <c r="AD84" s="61">
        <v>1</v>
      </c>
      <c r="AE84" s="61">
        <v>129</v>
      </c>
      <c r="AF84" s="61">
        <v>88</v>
      </c>
      <c r="AG84" s="61">
        <v>1082</v>
      </c>
      <c r="AH84" s="61">
        <v>6</v>
      </c>
      <c r="AI84" s="61">
        <v>54</v>
      </c>
      <c r="AJ84" s="114">
        <v>0</v>
      </c>
      <c r="AK84" s="61">
        <v>0</v>
      </c>
      <c r="AL84" s="116">
        <v>1</v>
      </c>
      <c r="AM84" s="61">
        <v>1</v>
      </c>
      <c r="AN84" s="117">
        <v>0</v>
      </c>
      <c r="AO84" s="118">
        <f t="shared" si="8"/>
        <v>150.60000000000002</v>
      </c>
      <c r="AP84" s="123">
        <f t="shared" si="9"/>
        <v>8.8588235294117652</v>
      </c>
    </row>
    <row r="85" spans="1:42" x14ac:dyDescent="0.2">
      <c r="A85" s="173" t="s">
        <v>289</v>
      </c>
      <c r="B85" s="45" t="s">
        <v>118</v>
      </c>
      <c r="C85" s="45" t="s">
        <v>183</v>
      </c>
      <c r="D85" s="45">
        <v>6</v>
      </c>
      <c r="E85" s="137"/>
      <c r="F85" s="47"/>
      <c r="G85" s="61">
        <v>15</v>
      </c>
      <c r="H85" s="85">
        <f t="shared" si="5"/>
        <v>0</v>
      </c>
      <c r="I85" s="61">
        <v>15</v>
      </c>
      <c r="J85" s="61">
        <v>15</v>
      </c>
      <c r="K85" s="85">
        <f t="shared" si="6"/>
        <v>0</v>
      </c>
      <c r="L85" s="61">
        <v>15</v>
      </c>
      <c r="M85" s="61">
        <v>9</v>
      </c>
      <c r="N85" s="85">
        <f t="shared" si="7"/>
        <v>0</v>
      </c>
      <c r="O85" s="61">
        <v>9</v>
      </c>
      <c r="P85" s="154">
        <v>1</v>
      </c>
      <c r="Q85" s="142">
        <v>13</v>
      </c>
      <c r="R85" s="142"/>
      <c r="S85" s="114">
        <v>0</v>
      </c>
      <c r="T85" s="61">
        <v>1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114">
        <v>151</v>
      </c>
      <c r="AB85" s="61">
        <v>617</v>
      </c>
      <c r="AC85" s="61">
        <v>5</v>
      </c>
      <c r="AD85" s="61">
        <v>28</v>
      </c>
      <c r="AE85" s="61">
        <v>78</v>
      </c>
      <c r="AF85" s="61">
        <v>62</v>
      </c>
      <c r="AG85" s="61">
        <v>452</v>
      </c>
      <c r="AH85" s="61">
        <v>2</v>
      </c>
      <c r="AI85" s="61">
        <v>18</v>
      </c>
      <c r="AJ85" s="114">
        <v>0</v>
      </c>
      <c r="AK85" s="61">
        <v>0</v>
      </c>
      <c r="AL85" s="116">
        <v>0</v>
      </c>
      <c r="AM85" s="61">
        <v>2</v>
      </c>
      <c r="AN85" s="117">
        <v>1</v>
      </c>
      <c r="AO85" s="118">
        <f t="shared" si="8"/>
        <v>146.9</v>
      </c>
      <c r="AP85" s="123">
        <f t="shared" si="9"/>
        <v>11.3</v>
      </c>
    </row>
    <row r="86" spans="1:42" x14ac:dyDescent="0.2">
      <c r="A86" s="173" t="s">
        <v>349</v>
      </c>
      <c r="B86" s="45" t="s">
        <v>118</v>
      </c>
      <c r="C86" s="45" t="s">
        <v>196</v>
      </c>
      <c r="D86" s="45">
        <v>11</v>
      </c>
      <c r="E86" s="137"/>
      <c r="F86" s="47"/>
      <c r="G86" s="61">
        <v>165</v>
      </c>
      <c r="H86" s="85">
        <f t="shared" si="5"/>
        <v>0</v>
      </c>
      <c r="I86" s="61">
        <v>165</v>
      </c>
      <c r="J86" s="61">
        <v>174</v>
      </c>
      <c r="K86" s="85">
        <f t="shared" si="6"/>
        <v>0</v>
      </c>
      <c r="L86" s="61">
        <v>174</v>
      </c>
      <c r="M86" s="61">
        <v>180</v>
      </c>
      <c r="N86" s="85">
        <f t="shared" si="7"/>
        <v>0</v>
      </c>
      <c r="O86" s="61">
        <v>180</v>
      </c>
      <c r="P86" s="154">
        <v>0.12</v>
      </c>
      <c r="Q86" s="142">
        <v>17</v>
      </c>
      <c r="R86" s="142"/>
      <c r="S86" s="114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114">
        <v>208</v>
      </c>
      <c r="AB86" s="61">
        <v>845</v>
      </c>
      <c r="AC86" s="61">
        <v>4</v>
      </c>
      <c r="AD86" s="61">
        <v>49</v>
      </c>
      <c r="AE86" s="61">
        <v>33</v>
      </c>
      <c r="AF86" s="61">
        <v>21</v>
      </c>
      <c r="AG86" s="61">
        <v>128</v>
      </c>
      <c r="AH86" s="61">
        <v>1</v>
      </c>
      <c r="AI86" s="61">
        <v>6</v>
      </c>
      <c r="AJ86" s="114">
        <v>90</v>
      </c>
      <c r="AK86" s="61">
        <v>0</v>
      </c>
      <c r="AL86" s="116">
        <v>0</v>
      </c>
      <c r="AM86" s="61">
        <v>1</v>
      </c>
      <c r="AN86" s="117">
        <v>1</v>
      </c>
      <c r="AO86" s="118">
        <f t="shared" si="8"/>
        <v>125.3</v>
      </c>
      <c r="AP86" s="123">
        <f t="shared" si="9"/>
        <v>7.3705882352941172</v>
      </c>
    </row>
    <row r="87" spans="1:42" x14ac:dyDescent="0.2">
      <c r="A87" s="173" t="s">
        <v>147</v>
      </c>
      <c r="B87" s="45" t="s">
        <v>121</v>
      </c>
      <c r="C87" s="45" t="s">
        <v>19</v>
      </c>
      <c r="D87" s="45">
        <v>11</v>
      </c>
      <c r="E87" s="137" t="s">
        <v>444</v>
      </c>
      <c r="F87" s="47"/>
      <c r="G87" s="61">
        <v>101</v>
      </c>
      <c r="H87" s="85">
        <f t="shared" si="5"/>
        <v>0</v>
      </c>
      <c r="I87" s="61">
        <v>101</v>
      </c>
      <c r="J87" s="61">
        <v>67</v>
      </c>
      <c r="K87" s="85">
        <f t="shared" si="6"/>
        <v>0</v>
      </c>
      <c r="L87" s="61">
        <v>67</v>
      </c>
      <c r="M87" s="61">
        <v>63</v>
      </c>
      <c r="N87" s="85">
        <f t="shared" si="7"/>
        <v>0</v>
      </c>
      <c r="O87" s="61">
        <v>63</v>
      </c>
      <c r="P87" s="154">
        <v>0.88</v>
      </c>
      <c r="Q87" s="142">
        <v>14</v>
      </c>
      <c r="R87" s="142"/>
      <c r="S87" s="114">
        <v>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114">
        <v>4</v>
      </c>
      <c r="AB87" s="61">
        <v>21</v>
      </c>
      <c r="AC87" s="61">
        <v>1</v>
      </c>
      <c r="AD87" s="61">
        <v>4</v>
      </c>
      <c r="AE87" s="61">
        <v>127</v>
      </c>
      <c r="AF87" s="61">
        <v>98</v>
      </c>
      <c r="AG87" s="61">
        <v>1103</v>
      </c>
      <c r="AH87" s="61">
        <v>5</v>
      </c>
      <c r="AI87" s="61">
        <v>55</v>
      </c>
      <c r="AJ87" s="114">
        <v>0</v>
      </c>
      <c r="AK87" s="61">
        <v>0</v>
      </c>
      <c r="AL87" s="116">
        <v>0</v>
      </c>
      <c r="AM87" s="61">
        <v>2</v>
      </c>
      <c r="AN87" s="117">
        <v>2</v>
      </c>
      <c r="AO87" s="118">
        <f t="shared" si="8"/>
        <v>144.39999999999998</v>
      </c>
      <c r="AP87" s="123">
        <f t="shared" si="9"/>
        <v>10.314285714285713</v>
      </c>
    </row>
    <row r="88" spans="1:42" x14ac:dyDescent="0.2">
      <c r="A88" s="173" t="s">
        <v>305</v>
      </c>
      <c r="B88" s="45" t="s">
        <v>121</v>
      </c>
      <c r="C88" s="45" t="s">
        <v>187</v>
      </c>
      <c r="D88" s="45">
        <v>10</v>
      </c>
      <c r="E88" s="137" t="s">
        <v>444</v>
      </c>
      <c r="F88" s="47"/>
      <c r="G88" s="61">
        <v>27</v>
      </c>
      <c r="H88" s="85">
        <f t="shared" si="5"/>
        <v>0</v>
      </c>
      <c r="I88" s="61">
        <v>27</v>
      </c>
      <c r="J88" s="61">
        <v>29</v>
      </c>
      <c r="K88" s="85">
        <f t="shared" si="6"/>
        <v>0</v>
      </c>
      <c r="L88" s="61">
        <v>29</v>
      </c>
      <c r="M88" s="61">
        <v>29</v>
      </c>
      <c r="N88" s="85">
        <f t="shared" si="7"/>
        <v>0</v>
      </c>
      <c r="O88" s="61">
        <v>29</v>
      </c>
      <c r="P88" s="154">
        <v>0.99</v>
      </c>
      <c r="Q88" s="142">
        <v>14</v>
      </c>
      <c r="R88" s="142"/>
      <c r="S88" s="114">
        <v>0</v>
      </c>
      <c r="T88" s="61">
        <v>0</v>
      </c>
      <c r="U88" s="61">
        <v>0</v>
      </c>
      <c r="V88" s="61">
        <v>0</v>
      </c>
      <c r="W88" s="61">
        <v>0</v>
      </c>
      <c r="X88" s="61">
        <v>0</v>
      </c>
      <c r="Y88" s="61">
        <v>0</v>
      </c>
      <c r="Z88" s="61">
        <v>0</v>
      </c>
      <c r="AA88" s="114">
        <v>0</v>
      </c>
      <c r="AB88" s="61">
        <v>0</v>
      </c>
      <c r="AC88" s="61">
        <v>0</v>
      </c>
      <c r="AD88" s="61">
        <v>0</v>
      </c>
      <c r="AE88" s="61">
        <v>110</v>
      </c>
      <c r="AF88" s="61">
        <v>74</v>
      </c>
      <c r="AG88" s="61">
        <v>1091</v>
      </c>
      <c r="AH88" s="61">
        <v>6</v>
      </c>
      <c r="AI88" s="61">
        <v>53</v>
      </c>
      <c r="AJ88" s="114">
        <v>0</v>
      </c>
      <c r="AK88" s="61">
        <v>0</v>
      </c>
      <c r="AL88" s="116">
        <v>1</v>
      </c>
      <c r="AM88" s="61">
        <v>1</v>
      </c>
      <c r="AN88" s="117">
        <v>1</v>
      </c>
      <c r="AO88" s="118">
        <f t="shared" si="8"/>
        <v>145.1</v>
      </c>
      <c r="AP88" s="123">
        <f t="shared" si="9"/>
        <v>10.364285714285714</v>
      </c>
    </row>
    <row r="89" spans="1:42" x14ac:dyDescent="0.2">
      <c r="A89" s="173" t="s">
        <v>517</v>
      </c>
      <c r="B89" s="45" t="s">
        <v>127</v>
      </c>
      <c r="C89" s="45" t="s">
        <v>195</v>
      </c>
      <c r="D89" s="45">
        <v>14</v>
      </c>
      <c r="E89" s="137"/>
      <c r="F89" s="47"/>
      <c r="G89" s="61">
        <v>351</v>
      </c>
      <c r="H89" s="85">
        <f t="shared" si="5"/>
        <v>0</v>
      </c>
      <c r="I89" s="61">
        <v>351</v>
      </c>
      <c r="J89" s="61">
        <v>400</v>
      </c>
      <c r="K89" s="85">
        <f t="shared" si="6"/>
        <v>0</v>
      </c>
      <c r="L89" s="61">
        <v>400</v>
      </c>
      <c r="M89" s="61">
        <v>400</v>
      </c>
      <c r="N89" s="85">
        <f t="shared" si="7"/>
        <v>0</v>
      </c>
      <c r="O89" s="61">
        <v>400</v>
      </c>
      <c r="P89" s="154">
        <v>0</v>
      </c>
      <c r="Q89" s="142">
        <v>6</v>
      </c>
      <c r="R89" s="142"/>
      <c r="S89" s="114">
        <v>108</v>
      </c>
      <c r="T89" s="61">
        <v>80</v>
      </c>
      <c r="U89" s="61">
        <v>1154</v>
      </c>
      <c r="V89" s="61">
        <v>11</v>
      </c>
      <c r="W89" s="61">
        <v>3</v>
      </c>
      <c r="X89" s="61">
        <v>1</v>
      </c>
      <c r="Y89" s="61">
        <v>9</v>
      </c>
      <c r="Z89" s="61">
        <v>61</v>
      </c>
      <c r="AA89" s="114">
        <v>9</v>
      </c>
      <c r="AB89" s="61">
        <v>20</v>
      </c>
      <c r="AC89" s="61">
        <v>1</v>
      </c>
      <c r="AD89" s="61">
        <v>2</v>
      </c>
      <c r="AE89" s="61">
        <v>0</v>
      </c>
      <c r="AF89" s="61">
        <v>0</v>
      </c>
      <c r="AG89" s="61">
        <v>0</v>
      </c>
      <c r="AH89" s="61">
        <v>0</v>
      </c>
      <c r="AI89" s="61">
        <v>0</v>
      </c>
      <c r="AJ89" s="114">
        <v>0</v>
      </c>
      <c r="AK89" s="61">
        <v>0</v>
      </c>
      <c r="AL89" s="116">
        <v>0</v>
      </c>
      <c r="AM89" s="61">
        <v>3</v>
      </c>
      <c r="AN89" s="117">
        <v>1</v>
      </c>
      <c r="AO89" s="118">
        <f t="shared" si="8"/>
        <v>93.16</v>
      </c>
      <c r="AP89" s="123">
        <f t="shared" si="9"/>
        <v>15.526666666666666</v>
      </c>
    </row>
    <row r="90" spans="1:42" x14ac:dyDescent="0.2">
      <c r="A90" s="173" t="s">
        <v>291</v>
      </c>
      <c r="B90" s="45" t="s">
        <v>118</v>
      </c>
      <c r="C90" s="45" t="s">
        <v>112</v>
      </c>
      <c r="D90" s="45">
        <v>7</v>
      </c>
      <c r="E90" s="137" t="s">
        <v>444</v>
      </c>
      <c r="F90" s="47"/>
      <c r="G90" s="61">
        <v>97</v>
      </c>
      <c r="H90" s="85">
        <f t="shared" si="5"/>
        <v>0</v>
      </c>
      <c r="I90" s="61">
        <v>97</v>
      </c>
      <c r="J90" s="61">
        <v>114</v>
      </c>
      <c r="K90" s="85">
        <f t="shared" si="6"/>
        <v>0</v>
      </c>
      <c r="L90" s="61">
        <v>114</v>
      </c>
      <c r="M90" s="61">
        <v>113</v>
      </c>
      <c r="N90" s="85">
        <f t="shared" si="7"/>
        <v>0</v>
      </c>
      <c r="O90" s="61">
        <v>113</v>
      </c>
      <c r="P90" s="154">
        <v>0.69</v>
      </c>
      <c r="Q90" s="142">
        <v>12</v>
      </c>
      <c r="R90" s="142"/>
      <c r="S90" s="114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114">
        <v>149</v>
      </c>
      <c r="AB90" s="61">
        <v>688</v>
      </c>
      <c r="AC90" s="61">
        <v>5</v>
      </c>
      <c r="AD90" s="61">
        <v>39</v>
      </c>
      <c r="AE90" s="61">
        <v>40</v>
      </c>
      <c r="AF90" s="61">
        <v>29</v>
      </c>
      <c r="AG90" s="61">
        <v>176</v>
      </c>
      <c r="AH90" s="61">
        <v>3</v>
      </c>
      <c r="AI90" s="61">
        <v>8</v>
      </c>
      <c r="AJ90" s="114">
        <v>0</v>
      </c>
      <c r="AK90" s="61">
        <v>0</v>
      </c>
      <c r="AL90" s="116">
        <v>0</v>
      </c>
      <c r="AM90" s="61">
        <v>0</v>
      </c>
      <c r="AN90" s="117">
        <v>0</v>
      </c>
      <c r="AO90" s="118">
        <f t="shared" si="8"/>
        <v>134.4</v>
      </c>
      <c r="AP90" s="123">
        <f t="shared" si="9"/>
        <v>11.200000000000001</v>
      </c>
    </row>
    <row r="91" spans="1:42" x14ac:dyDescent="0.2">
      <c r="A91" s="173" t="s">
        <v>345</v>
      </c>
      <c r="B91" s="45" t="s">
        <v>121</v>
      </c>
      <c r="C91" s="45" t="s">
        <v>195</v>
      </c>
      <c r="D91" s="45">
        <v>14</v>
      </c>
      <c r="E91" s="137"/>
      <c r="F91" s="47"/>
      <c r="G91" s="61">
        <v>77</v>
      </c>
      <c r="H91" s="85">
        <f t="shared" si="5"/>
        <v>0</v>
      </c>
      <c r="I91" s="61">
        <v>77</v>
      </c>
      <c r="J91" s="61">
        <v>58</v>
      </c>
      <c r="K91" s="85">
        <f t="shared" si="6"/>
        <v>0</v>
      </c>
      <c r="L91" s="61">
        <v>58</v>
      </c>
      <c r="M91" s="61">
        <v>56</v>
      </c>
      <c r="N91" s="85">
        <f t="shared" si="7"/>
        <v>0</v>
      </c>
      <c r="O91" s="61">
        <v>56</v>
      </c>
      <c r="P91" s="154">
        <v>0.9</v>
      </c>
      <c r="Q91" s="142">
        <v>17</v>
      </c>
      <c r="R91" s="142"/>
      <c r="S91" s="114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114">
        <v>6</v>
      </c>
      <c r="AB91" s="61">
        <v>32</v>
      </c>
      <c r="AC91" s="61">
        <v>1</v>
      </c>
      <c r="AD91" s="61">
        <v>2</v>
      </c>
      <c r="AE91" s="61">
        <v>140</v>
      </c>
      <c r="AF91" s="61">
        <v>81</v>
      </c>
      <c r="AG91" s="61">
        <v>1055</v>
      </c>
      <c r="AH91" s="61">
        <v>4</v>
      </c>
      <c r="AI91" s="61">
        <v>49</v>
      </c>
      <c r="AJ91" s="114">
        <v>10</v>
      </c>
      <c r="AK91" s="61">
        <v>0</v>
      </c>
      <c r="AL91" s="116">
        <v>0</v>
      </c>
      <c r="AM91" s="61">
        <v>0</v>
      </c>
      <c r="AN91" s="117">
        <v>0</v>
      </c>
      <c r="AO91" s="118">
        <f t="shared" si="8"/>
        <v>138.69999999999999</v>
      </c>
      <c r="AP91" s="123">
        <f t="shared" si="9"/>
        <v>8.1588235294117641</v>
      </c>
    </row>
    <row r="92" spans="1:42" x14ac:dyDescent="0.2">
      <c r="A92" s="173" t="s">
        <v>408</v>
      </c>
      <c r="B92" s="45" t="s">
        <v>127</v>
      </c>
      <c r="C92" s="45" t="s">
        <v>17</v>
      </c>
      <c r="D92" s="45">
        <v>9</v>
      </c>
      <c r="E92" s="137"/>
      <c r="F92" s="47"/>
      <c r="G92" s="61">
        <v>400</v>
      </c>
      <c r="H92" s="85">
        <f t="shared" si="5"/>
        <v>0</v>
      </c>
      <c r="I92" s="61">
        <v>400</v>
      </c>
      <c r="J92" s="61">
        <v>357</v>
      </c>
      <c r="K92" s="85">
        <f t="shared" si="6"/>
        <v>0</v>
      </c>
      <c r="L92" s="61">
        <v>357</v>
      </c>
      <c r="M92" s="61">
        <v>400</v>
      </c>
      <c r="N92" s="85">
        <f t="shared" si="7"/>
        <v>0</v>
      </c>
      <c r="O92" s="61">
        <v>400</v>
      </c>
      <c r="P92" s="154">
        <v>0</v>
      </c>
      <c r="Q92" s="142">
        <v>6</v>
      </c>
      <c r="R92" s="142"/>
      <c r="S92" s="114">
        <v>91</v>
      </c>
      <c r="T92" s="61">
        <v>59</v>
      </c>
      <c r="U92" s="61">
        <v>966</v>
      </c>
      <c r="V92" s="61">
        <v>5</v>
      </c>
      <c r="W92" s="61">
        <v>5</v>
      </c>
      <c r="X92" s="61">
        <v>0</v>
      </c>
      <c r="Y92" s="61">
        <v>13</v>
      </c>
      <c r="Z92" s="61">
        <v>44</v>
      </c>
      <c r="AA92" s="114">
        <v>19</v>
      </c>
      <c r="AB92" s="61">
        <v>151</v>
      </c>
      <c r="AC92" s="61">
        <v>3</v>
      </c>
      <c r="AD92" s="61">
        <v>7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114">
        <v>0</v>
      </c>
      <c r="AK92" s="61">
        <v>0</v>
      </c>
      <c r="AL92" s="116">
        <v>0</v>
      </c>
      <c r="AM92" s="61">
        <v>3</v>
      </c>
      <c r="AN92" s="117">
        <v>0</v>
      </c>
      <c r="AO92" s="118">
        <f t="shared" si="8"/>
        <v>86.74</v>
      </c>
      <c r="AP92" s="123">
        <f t="shared" si="9"/>
        <v>14.456666666666665</v>
      </c>
    </row>
    <row r="93" spans="1:42" x14ac:dyDescent="0.2">
      <c r="A93" s="173" t="s">
        <v>382</v>
      </c>
      <c r="B93" s="45" t="s">
        <v>121</v>
      </c>
      <c r="C93" s="45" t="s">
        <v>183</v>
      </c>
      <c r="D93" s="45">
        <v>6</v>
      </c>
      <c r="E93" s="137"/>
      <c r="F93" s="47"/>
      <c r="G93" s="61">
        <v>57</v>
      </c>
      <c r="H93" s="85">
        <f t="shared" si="5"/>
        <v>0</v>
      </c>
      <c r="I93" s="61">
        <v>57</v>
      </c>
      <c r="J93" s="61">
        <v>72</v>
      </c>
      <c r="K93" s="85">
        <f t="shared" si="6"/>
        <v>0</v>
      </c>
      <c r="L93" s="61">
        <v>72</v>
      </c>
      <c r="M93" s="61">
        <v>58</v>
      </c>
      <c r="N93" s="85">
        <f t="shared" si="7"/>
        <v>0</v>
      </c>
      <c r="O93" s="61">
        <v>58</v>
      </c>
      <c r="P93" s="154">
        <v>0.94</v>
      </c>
      <c r="Q93" s="142">
        <v>17</v>
      </c>
      <c r="R93" s="142"/>
      <c r="S93" s="114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114">
        <v>7</v>
      </c>
      <c r="AB93" s="61">
        <v>61</v>
      </c>
      <c r="AC93" s="61">
        <v>1</v>
      </c>
      <c r="AD93" s="61">
        <v>2</v>
      </c>
      <c r="AE93" s="61">
        <v>119</v>
      </c>
      <c r="AF93" s="61">
        <v>90</v>
      </c>
      <c r="AG93" s="61">
        <v>912</v>
      </c>
      <c r="AH93" s="61">
        <v>5</v>
      </c>
      <c r="AI93" s="61">
        <v>48</v>
      </c>
      <c r="AJ93" s="114">
        <v>0</v>
      </c>
      <c r="AK93" s="61">
        <v>0</v>
      </c>
      <c r="AL93" s="116">
        <v>2</v>
      </c>
      <c r="AM93" s="61">
        <v>0</v>
      </c>
      <c r="AN93" s="117">
        <v>0</v>
      </c>
      <c r="AO93" s="118">
        <f t="shared" si="8"/>
        <v>137.30000000000001</v>
      </c>
      <c r="AP93" s="123">
        <f t="shared" si="9"/>
        <v>8.0764705882352956</v>
      </c>
    </row>
    <row r="94" spans="1:42" x14ac:dyDescent="0.2">
      <c r="A94" s="173" t="s">
        <v>319</v>
      </c>
      <c r="B94" s="45" t="s">
        <v>121</v>
      </c>
      <c r="C94" s="45" t="s">
        <v>197</v>
      </c>
      <c r="D94" s="45">
        <v>6</v>
      </c>
      <c r="E94" s="137"/>
      <c r="F94" s="47"/>
      <c r="G94" s="61">
        <v>55</v>
      </c>
      <c r="H94" s="85">
        <f t="shared" si="5"/>
        <v>0</v>
      </c>
      <c r="I94" s="61">
        <v>55</v>
      </c>
      <c r="J94" s="61">
        <v>47</v>
      </c>
      <c r="K94" s="85">
        <f t="shared" si="6"/>
        <v>0</v>
      </c>
      <c r="L94" s="61">
        <v>47</v>
      </c>
      <c r="M94" s="61">
        <v>43</v>
      </c>
      <c r="N94" s="85">
        <f t="shared" si="7"/>
        <v>0</v>
      </c>
      <c r="O94" s="61">
        <v>43</v>
      </c>
      <c r="P94" s="154">
        <v>0.95</v>
      </c>
      <c r="Q94" s="142">
        <v>16</v>
      </c>
      <c r="R94" s="142"/>
      <c r="S94" s="114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114">
        <v>2</v>
      </c>
      <c r="AB94" s="61">
        <v>21</v>
      </c>
      <c r="AC94" s="61">
        <v>0</v>
      </c>
      <c r="AD94" s="61">
        <v>1</v>
      </c>
      <c r="AE94" s="61">
        <v>134</v>
      </c>
      <c r="AF94" s="61">
        <v>90</v>
      </c>
      <c r="AG94" s="61">
        <v>1037</v>
      </c>
      <c r="AH94" s="61">
        <v>6</v>
      </c>
      <c r="AI94" s="61">
        <v>45</v>
      </c>
      <c r="AJ94" s="114">
        <v>0</v>
      </c>
      <c r="AK94" s="61">
        <v>0</v>
      </c>
      <c r="AL94" s="116">
        <v>0</v>
      </c>
      <c r="AM94" s="61">
        <v>0</v>
      </c>
      <c r="AN94" s="117">
        <v>0</v>
      </c>
      <c r="AO94" s="118">
        <f t="shared" si="8"/>
        <v>141.80000000000001</v>
      </c>
      <c r="AP94" s="123">
        <f t="shared" si="9"/>
        <v>8.8625000000000007</v>
      </c>
    </row>
    <row r="95" spans="1:42" x14ac:dyDescent="0.2">
      <c r="A95" s="173" t="s">
        <v>265</v>
      </c>
      <c r="B95" s="45" t="s">
        <v>121</v>
      </c>
      <c r="C95" s="45" t="s">
        <v>182</v>
      </c>
      <c r="D95" s="45">
        <v>14</v>
      </c>
      <c r="E95" s="137"/>
      <c r="F95" s="47"/>
      <c r="G95" s="61">
        <v>41</v>
      </c>
      <c r="H95" s="85">
        <f t="shared" si="5"/>
        <v>0</v>
      </c>
      <c r="I95" s="61">
        <v>41</v>
      </c>
      <c r="J95" s="61">
        <v>39</v>
      </c>
      <c r="K95" s="85">
        <f t="shared" si="6"/>
        <v>0</v>
      </c>
      <c r="L95" s="61">
        <v>39</v>
      </c>
      <c r="M95" s="61">
        <v>42</v>
      </c>
      <c r="N95" s="85">
        <f t="shared" si="7"/>
        <v>0</v>
      </c>
      <c r="O95" s="61">
        <v>42</v>
      </c>
      <c r="P95" s="154">
        <v>0.98</v>
      </c>
      <c r="Q95" s="142">
        <v>17</v>
      </c>
      <c r="R95" s="142"/>
      <c r="S95" s="114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114">
        <v>1</v>
      </c>
      <c r="AB95" s="61">
        <v>12</v>
      </c>
      <c r="AC95" s="61">
        <v>0</v>
      </c>
      <c r="AD95" s="61">
        <v>1</v>
      </c>
      <c r="AE95" s="61">
        <v>130</v>
      </c>
      <c r="AF95" s="61">
        <v>77</v>
      </c>
      <c r="AG95" s="61">
        <v>1053</v>
      </c>
      <c r="AH95" s="61">
        <v>5</v>
      </c>
      <c r="AI95" s="61">
        <v>47</v>
      </c>
      <c r="AJ95" s="114">
        <v>0</v>
      </c>
      <c r="AK95" s="61">
        <v>0</v>
      </c>
      <c r="AL95" s="116">
        <v>0</v>
      </c>
      <c r="AM95" s="61">
        <v>0</v>
      </c>
      <c r="AN95" s="117">
        <v>0</v>
      </c>
      <c r="AO95" s="118">
        <f t="shared" si="8"/>
        <v>136.5</v>
      </c>
      <c r="AP95" s="123">
        <f t="shared" si="9"/>
        <v>8.0294117647058822</v>
      </c>
    </row>
    <row r="96" spans="1:42" x14ac:dyDescent="0.2">
      <c r="A96" s="173" t="s">
        <v>300</v>
      </c>
      <c r="B96" s="45" t="s">
        <v>118</v>
      </c>
      <c r="C96" s="45" t="s">
        <v>196</v>
      </c>
      <c r="D96" s="45">
        <v>11</v>
      </c>
      <c r="E96" s="137"/>
      <c r="F96" s="47"/>
      <c r="G96" s="61">
        <v>216</v>
      </c>
      <c r="H96" s="85">
        <f t="shared" si="5"/>
        <v>0</v>
      </c>
      <c r="I96" s="61">
        <v>216</v>
      </c>
      <c r="J96" s="61">
        <v>240</v>
      </c>
      <c r="K96" s="85">
        <f t="shared" si="6"/>
        <v>0</v>
      </c>
      <c r="L96" s="61">
        <v>240</v>
      </c>
      <c r="M96" s="61">
        <v>228</v>
      </c>
      <c r="N96" s="85">
        <f t="shared" si="7"/>
        <v>0</v>
      </c>
      <c r="O96" s="61">
        <v>228</v>
      </c>
      <c r="P96" s="154">
        <v>0.03</v>
      </c>
      <c r="Q96" s="142">
        <v>17</v>
      </c>
      <c r="R96" s="142"/>
      <c r="S96" s="114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114">
        <v>173</v>
      </c>
      <c r="AB96" s="61">
        <v>612</v>
      </c>
      <c r="AC96" s="61">
        <v>3</v>
      </c>
      <c r="AD96" s="61">
        <v>25</v>
      </c>
      <c r="AE96" s="61">
        <v>63</v>
      </c>
      <c r="AF96" s="61">
        <v>49</v>
      </c>
      <c r="AG96" s="61">
        <v>234</v>
      </c>
      <c r="AH96" s="61">
        <v>4</v>
      </c>
      <c r="AI96" s="61">
        <v>13</v>
      </c>
      <c r="AJ96" s="114">
        <v>29</v>
      </c>
      <c r="AK96" s="61">
        <v>0</v>
      </c>
      <c r="AL96" s="116">
        <v>0</v>
      </c>
      <c r="AM96" s="61">
        <v>2</v>
      </c>
      <c r="AN96" s="117">
        <v>1</v>
      </c>
      <c r="AO96" s="118">
        <f t="shared" si="8"/>
        <v>124.6</v>
      </c>
      <c r="AP96" s="123">
        <f t="shared" si="9"/>
        <v>7.3294117647058821</v>
      </c>
    </row>
    <row r="97" spans="1:42" x14ac:dyDescent="0.2">
      <c r="A97" s="173" t="s">
        <v>286</v>
      </c>
      <c r="B97" s="45" t="s">
        <v>121</v>
      </c>
      <c r="C97" s="45" t="s">
        <v>198</v>
      </c>
      <c r="D97" s="45">
        <v>9</v>
      </c>
      <c r="E97" s="137"/>
      <c r="F97" s="47"/>
      <c r="G97" s="61">
        <v>87</v>
      </c>
      <c r="H97" s="85">
        <f t="shared" si="5"/>
        <v>0</v>
      </c>
      <c r="I97" s="61">
        <v>87</v>
      </c>
      <c r="J97" s="61">
        <v>65</v>
      </c>
      <c r="K97" s="85">
        <f t="shared" si="6"/>
        <v>0</v>
      </c>
      <c r="L97" s="61">
        <v>65</v>
      </c>
      <c r="M97" s="61">
        <v>69</v>
      </c>
      <c r="N97" s="85">
        <f t="shared" si="7"/>
        <v>0</v>
      </c>
      <c r="O97" s="61">
        <v>69</v>
      </c>
      <c r="P97" s="154">
        <v>0.92</v>
      </c>
      <c r="Q97" s="142">
        <v>15</v>
      </c>
      <c r="R97" s="142"/>
      <c r="S97" s="114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114">
        <v>0</v>
      </c>
      <c r="AB97" s="61">
        <v>0</v>
      </c>
      <c r="AC97" s="61">
        <v>0</v>
      </c>
      <c r="AD97" s="61">
        <v>0</v>
      </c>
      <c r="AE97" s="61">
        <v>104</v>
      </c>
      <c r="AF97" s="61">
        <v>68</v>
      </c>
      <c r="AG97" s="61">
        <v>865</v>
      </c>
      <c r="AH97" s="61">
        <v>8</v>
      </c>
      <c r="AI97" s="61">
        <v>45</v>
      </c>
      <c r="AJ97" s="114">
        <v>0</v>
      </c>
      <c r="AK97" s="61">
        <v>0</v>
      </c>
      <c r="AL97" s="116">
        <v>0</v>
      </c>
      <c r="AM97" s="61">
        <v>1</v>
      </c>
      <c r="AN97" s="117">
        <v>0</v>
      </c>
      <c r="AO97" s="118">
        <f t="shared" si="8"/>
        <v>134.5</v>
      </c>
      <c r="AP97" s="123">
        <f t="shared" si="9"/>
        <v>8.9666666666666668</v>
      </c>
    </row>
    <row r="98" spans="1:42" x14ac:dyDescent="0.2">
      <c r="A98" s="173" t="s">
        <v>330</v>
      </c>
      <c r="B98" s="45" t="s">
        <v>118</v>
      </c>
      <c r="C98" s="45" t="s">
        <v>12</v>
      </c>
      <c r="D98" s="45">
        <v>10</v>
      </c>
      <c r="E98" s="137"/>
      <c r="F98" s="47"/>
      <c r="G98" s="61">
        <v>113</v>
      </c>
      <c r="H98" s="85">
        <f t="shared" si="5"/>
        <v>0</v>
      </c>
      <c r="I98" s="61">
        <v>113</v>
      </c>
      <c r="J98" s="61">
        <v>116</v>
      </c>
      <c r="K98" s="85">
        <f t="shared" si="6"/>
        <v>0</v>
      </c>
      <c r="L98" s="61">
        <v>116</v>
      </c>
      <c r="M98" s="61">
        <v>105</v>
      </c>
      <c r="N98" s="85">
        <f t="shared" si="7"/>
        <v>0</v>
      </c>
      <c r="O98" s="61">
        <v>105</v>
      </c>
      <c r="P98" s="154">
        <v>0.68</v>
      </c>
      <c r="Q98" s="142">
        <v>14</v>
      </c>
      <c r="R98" s="142"/>
      <c r="S98" s="114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114">
        <v>147</v>
      </c>
      <c r="AB98" s="61">
        <v>639</v>
      </c>
      <c r="AC98" s="61">
        <v>4</v>
      </c>
      <c r="AD98" s="61">
        <v>29</v>
      </c>
      <c r="AE98" s="61">
        <v>55</v>
      </c>
      <c r="AF98" s="61">
        <v>36</v>
      </c>
      <c r="AG98" s="61">
        <v>325</v>
      </c>
      <c r="AH98" s="61">
        <v>0</v>
      </c>
      <c r="AI98" s="61">
        <v>16</v>
      </c>
      <c r="AJ98" s="114">
        <v>0</v>
      </c>
      <c r="AK98" s="61">
        <v>0</v>
      </c>
      <c r="AL98" s="116">
        <v>0</v>
      </c>
      <c r="AM98" s="61">
        <v>1</v>
      </c>
      <c r="AN98" s="117">
        <v>1</v>
      </c>
      <c r="AO98" s="118">
        <f t="shared" si="8"/>
        <v>118.4</v>
      </c>
      <c r="AP98" s="123">
        <f t="shared" si="9"/>
        <v>8.4571428571428573</v>
      </c>
    </row>
    <row r="99" spans="1:42" x14ac:dyDescent="0.2">
      <c r="A99" s="173" t="s">
        <v>372</v>
      </c>
      <c r="B99" s="45" t="s">
        <v>121</v>
      </c>
      <c r="C99" s="45" t="s">
        <v>189</v>
      </c>
      <c r="D99" s="45">
        <v>11</v>
      </c>
      <c r="E99" s="137"/>
      <c r="F99" s="47"/>
      <c r="G99" s="61">
        <v>96</v>
      </c>
      <c r="H99" s="85">
        <f t="shared" si="5"/>
        <v>0</v>
      </c>
      <c r="I99" s="61">
        <v>96</v>
      </c>
      <c r="J99" s="61">
        <v>96</v>
      </c>
      <c r="K99" s="85">
        <f t="shared" si="6"/>
        <v>0</v>
      </c>
      <c r="L99" s="61">
        <v>96</v>
      </c>
      <c r="M99" s="61">
        <v>94</v>
      </c>
      <c r="N99" s="85">
        <f t="shared" si="7"/>
        <v>0</v>
      </c>
      <c r="O99" s="61">
        <v>94</v>
      </c>
      <c r="P99" s="154">
        <v>0.85</v>
      </c>
      <c r="Q99" s="142">
        <v>17</v>
      </c>
      <c r="R99" s="142"/>
      <c r="S99" s="114">
        <v>1</v>
      </c>
      <c r="T99" s="61">
        <v>0</v>
      </c>
      <c r="U99" s="61">
        <v>33</v>
      </c>
      <c r="V99" s="61">
        <v>0</v>
      </c>
      <c r="W99" s="61">
        <v>0</v>
      </c>
      <c r="X99" s="61">
        <v>0</v>
      </c>
      <c r="Y99" s="61">
        <v>0</v>
      </c>
      <c r="Z99" s="61">
        <v>1</v>
      </c>
      <c r="AA99" s="114">
        <v>1</v>
      </c>
      <c r="AB99" s="61">
        <v>11</v>
      </c>
      <c r="AC99" s="61">
        <v>0</v>
      </c>
      <c r="AD99" s="61">
        <v>1</v>
      </c>
      <c r="AE99" s="61">
        <v>103</v>
      </c>
      <c r="AF99" s="61">
        <v>77</v>
      </c>
      <c r="AG99" s="61">
        <v>982</v>
      </c>
      <c r="AH99" s="61">
        <v>5</v>
      </c>
      <c r="AI99" s="61">
        <v>44</v>
      </c>
      <c r="AJ99" s="114">
        <v>-5</v>
      </c>
      <c r="AK99" s="61">
        <v>0</v>
      </c>
      <c r="AL99" s="116">
        <v>0</v>
      </c>
      <c r="AM99" s="61">
        <v>0</v>
      </c>
      <c r="AN99" s="117">
        <v>0</v>
      </c>
      <c r="AO99" s="118">
        <f t="shared" si="8"/>
        <v>130.62</v>
      </c>
      <c r="AP99" s="123">
        <f t="shared" si="9"/>
        <v>7.6835294117647059</v>
      </c>
    </row>
    <row r="100" spans="1:42" x14ac:dyDescent="0.2">
      <c r="A100" s="173" t="s">
        <v>346</v>
      </c>
      <c r="B100" s="45" t="s">
        <v>121</v>
      </c>
      <c r="C100" s="45" t="s">
        <v>191</v>
      </c>
      <c r="D100" s="45">
        <v>13</v>
      </c>
      <c r="E100" s="137"/>
      <c r="F100" s="47"/>
      <c r="G100" s="61">
        <v>79</v>
      </c>
      <c r="H100" s="85">
        <f t="shared" si="5"/>
        <v>0</v>
      </c>
      <c r="I100" s="61">
        <v>79</v>
      </c>
      <c r="J100" s="61">
        <v>56</v>
      </c>
      <c r="K100" s="85">
        <f t="shared" si="6"/>
        <v>0</v>
      </c>
      <c r="L100" s="61">
        <v>56</v>
      </c>
      <c r="M100" s="61">
        <v>57</v>
      </c>
      <c r="N100" s="85">
        <f t="shared" si="7"/>
        <v>0</v>
      </c>
      <c r="O100" s="61">
        <v>57</v>
      </c>
      <c r="P100" s="154">
        <v>0.92</v>
      </c>
      <c r="Q100" s="142">
        <v>16</v>
      </c>
      <c r="R100" s="142"/>
      <c r="S100" s="114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114">
        <v>1</v>
      </c>
      <c r="AB100" s="61">
        <v>5</v>
      </c>
      <c r="AC100" s="61">
        <v>0</v>
      </c>
      <c r="AD100" s="61">
        <v>1</v>
      </c>
      <c r="AE100" s="61">
        <v>146</v>
      </c>
      <c r="AF100" s="61">
        <v>91</v>
      </c>
      <c r="AG100" s="61">
        <v>1008</v>
      </c>
      <c r="AH100" s="61">
        <v>6</v>
      </c>
      <c r="AI100" s="61">
        <v>41</v>
      </c>
      <c r="AJ100" s="114">
        <v>0</v>
      </c>
      <c r="AK100" s="61">
        <v>0</v>
      </c>
      <c r="AL100" s="116">
        <v>0</v>
      </c>
      <c r="AM100" s="61">
        <v>3</v>
      </c>
      <c r="AN100" s="117">
        <v>1</v>
      </c>
      <c r="AO100" s="118">
        <f t="shared" si="8"/>
        <v>135.30000000000001</v>
      </c>
      <c r="AP100" s="123">
        <f t="shared" si="9"/>
        <v>8.4562500000000007</v>
      </c>
    </row>
    <row r="101" spans="1:42" x14ac:dyDescent="0.2">
      <c r="A101" s="173" t="s">
        <v>416</v>
      </c>
      <c r="B101" s="45" t="s">
        <v>129</v>
      </c>
      <c r="C101" s="45" t="s">
        <v>184</v>
      </c>
      <c r="D101" s="45">
        <v>9</v>
      </c>
      <c r="E101" s="137"/>
      <c r="F101" s="47"/>
      <c r="G101" s="61">
        <v>60</v>
      </c>
      <c r="H101" s="85">
        <f t="shared" si="5"/>
        <v>0</v>
      </c>
      <c r="I101" s="61">
        <v>60</v>
      </c>
      <c r="J101" s="61">
        <v>60</v>
      </c>
      <c r="K101" s="85">
        <f t="shared" si="6"/>
        <v>0</v>
      </c>
      <c r="L101" s="61">
        <v>60</v>
      </c>
      <c r="M101" s="61">
        <v>64</v>
      </c>
      <c r="N101" s="85">
        <f t="shared" si="7"/>
        <v>0</v>
      </c>
      <c r="O101" s="61">
        <v>64</v>
      </c>
      <c r="P101" s="154">
        <v>0.99</v>
      </c>
      <c r="Q101" s="142">
        <v>17</v>
      </c>
      <c r="R101" s="142"/>
      <c r="S101" s="114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114">
        <v>0</v>
      </c>
      <c r="AB101" s="61">
        <v>0</v>
      </c>
      <c r="AC101" s="61">
        <v>0</v>
      </c>
      <c r="AD101" s="61">
        <v>0</v>
      </c>
      <c r="AE101" s="61">
        <v>104</v>
      </c>
      <c r="AF101" s="61">
        <v>78</v>
      </c>
      <c r="AG101" s="61">
        <v>808</v>
      </c>
      <c r="AH101" s="61">
        <v>8</v>
      </c>
      <c r="AI101" s="61">
        <v>43</v>
      </c>
      <c r="AJ101" s="114">
        <v>0</v>
      </c>
      <c r="AK101" s="61">
        <v>0</v>
      </c>
      <c r="AL101" s="116">
        <v>1</v>
      </c>
      <c r="AM101" s="61">
        <v>0</v>
      </c>
      <c r="AN101" s="117">
        <v>0</v>
      </c>
      <c r="AO101" s="118">
        <f t="shared" si="8"/>
        <v>130.80000000000001</v>
      </c>
      <c r="AP101" s="123">
        <f t="shared" si="9"/>
        <v>7.6941176470588246</v>
      </c>
    </row>
    <row r="102" spans="1:42" x14ac:dyDescent="0.2">
      <c r="A102" s="173" t="s">
        <v>378</v>
      </c>
      <c r="B102" s="45" t="s">
        <v>118</v>
      </c>
      <c r="C102" s="45" t="s">
        <v>185</v>
      </c>
      <c r="D102" s="45">
        <v>13</v>
      </c>
      <c r="E102" s="137"/>
      <c r="F102" s="47"/>
      <c r="G102" s="61">
        <v>341</v>
      </c>
      <c r="H102" s="85">
        <f t="shared" si="5"/>
        <v>0</v>
      </c>
      <c r="I102" s="61">
        <v>341</v>
      </c>
      <c r="J102" s="61">
        <v>205</v>
      </c>
      <c r="K102" s="85">
        <f t="shared" si="6"/>
        <v>0</v>
      </c>
      <c r="L102" s="61">
        <v>205</v>
      </c>
      <c r="M102" s="61">
        <v>200</v>
      </c>
      <c r="N102" s="85">
        <f t="shared" si="7"/>
        <v>0</v>
      </c>
      <c r="O102" s="61">
        <v>200</v>
      </c>
      <c r="P102" s="154">
        <v>0.09</v>
      </c>
      <c r="Q102" s="142">
        <v>17</v>
      </c>
      <c r="R102" s="142"/>
      <c r="S102" s="114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114">
        <v>172</v>
      </c>
      <c r="AB102" s="61">
        <v>612</v>
      </c>
      <c r="AC102" s="61">
        <v>5</v>
      </c>
      <c r="AD102" s="61">
        <v>36</v>
      </c>
      <c r="AE102" s="61">
        <v>37</v>
      </c>
      <c r="AF102" s="61">
        <v>25</v>
      </c>
      <c r="AG102" s="61">
        <v>174</v>
      </c>
      <c r="AH102" s="61">
        <v>1</v>
      </c>
      <c r="AI102" s="61">
        <v>8</v>
      </c>
      <c r="AJ102" s="114">
        <v>21</v>
      </c>
      <c r="AK102" s="61">
        <v>0</v>
      </c>
      <c r="AL102" s="116">
        <v>0</v>
      </c>
      <c r="AM102" s="61">
        <v>1</v>
      </c>
      <c r="AN102" s="117">
        <v>1</v>
      </c>
      <c r="AO102" s="118">
        <f t="shared" si="8"/>
        <v>112.6</v>
      </c>
      <c r="AP102" s="123">
        <f t="shared" si="9"/>
        <v>6.6235294117647054</v>
      </c>
    </row>
    <row r="103" spans="1:42" x14ac:dyDescent="0.2">
      <c r="A103" s="173" t="s">
        <v>203</v>
      </c>
      <c r="B103" s="45" t="s">
        <v>129</v>
      </c>
      <c r="C103" s="45" t="s">
        <v>11</v>
      </c>
      <c r="D103" s="45">
        <v>9</v>
      </c>
      <c r="E103" s="137"/>
      <c r="F103" s="47"/>
      <c r="G103" s="61">
        <v>53</v>
      </c>
      <c r="H103" s="85">
        <f t="shared" si="5"/>
        <v>0</v>
      </c>
      <c r="I103" s="61">
        <v>53</v>
      </c>
      <c r="J103" s="61">
        <v>48</v>
      </c>
      <c r="K103" s="85">
        <f t="shared" si="6"/>
        <v>0</v>
      </c>
      <c r="L103" s="61">
        <v>48</v>
      </c>
      <c r="M103" s="61">
        <v>48</v>
      </c>
      <c r="N103" s="85">
        <f t="shared" si="7"/>
        <v>0</v>
      </c>
      <c r="O103" s="61">
        <v>48</v>
      </c>
      <c r="P103" s="154">
        <v>1</v>
      </c>
      <c r="Q103" s="142">
        <v>14</v>
      </c>
      <c r="R103" s="142"/>
      <c r="S103" s="114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114">
        <v>3</v>
      </c>
      <c r="AB103" s="61">
        <v>20</v>
      </c>
      <c r="AC103" s="61">
        <v>0</v>
      </c>
      <c r="AD103" s="61">
        <v>0</v>
      </c>
      <c r="AE103" s="61">
        <v>94</v>
      </c>
      <c r="AF103" s="61">
        <v>71</v>
      </c>
      <c r="AG103" s="61">
        <v>910</v>
      </c>
      <c r="AH103" s="61">
        <v>6</v>
      </c>
      <c r="AI103" s="61">
        <v>42</v>
      </c>
      <c r="AJ103" s="114">
        <v>0</v>
      </c>
      <c r="AK103" s="61">
        <v>0</v>
      </c>
      <c r="AL103" s="116">
        <v>0</v>
      </c>
      <c r="AM103" s="61">
        <v>2</v>
      </c>
      <c r="AN103" s="117">
        <v>1</v>
      </c>
      <c r="AO103" s="118">
        <f t="shared" si="8"/>
        <v>127</v>
      </c>
      <c r="AP103" s="123">
        <f t="shared" si="9"/>
        <v>9.0714285714285712</v>
      </c>
    </row>
    <row r="104" spans="1:42" x14ac:dyDescent="0.2">
      <c r="A104" s="173" t="s">
        <v>285</v>
      </c>
      <c r="B104" s="45" t="s">
        <v>121</v>
      </c>
      <c r="C104" s="45" t="s">
        <v>194</v>
      </c>
      <c r="D104" s="45">
        <v>7</v>
      </c>
      <c r="E104" s="137"/>
      <c r="F104" s="47"/>
      <c r="G104" s="61">
        <v>85</v>
      </c>
      <c r="H104" s="85">
        <f t="shared" si="5"/>
        <v>0</v>
      </c>
      <c r="I104" s="61">
        <v>85</v>
      </c>
      <c r="J104" s="61">
        <v>77</v>
      </c>
      <c r="K104" s="85">
        <f t="shared" si="6"/>
        <v>0</v>
      </c>
      <c r="L104" s="61">
        <v>77</v>
      </c>
      <c r="M104" s="61">
        <v>78</v>
      </c>
      <c r="N104" s="85">
        <f t="shared" si="7"/>
        <v>0</v>
      </c>
      <c r="O104" s="61">
        <v>78</v>
      </c>
      <c r="P104" s="154">
        <v>0.93</v>
      </c>
      <c r="Q104" s="142">
        <v>13</v>
      </c>
      <c r="R104" s="142"/>
      <c r="S104" s="114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114">
        <v>1</v>
      </c>
      <c r="AB104" s="61">
        <v>2</v>
      </c>
      <c r="AC104" s="61">
        <v>0</v>
      </c>
      <c r="AD104" s="61">
        <v>0</v>
      </c>
      <c r="AE104" s="61">
        <v>95</v>
      </c>
      <c r="AF104" s="61">
        <v>67</v>
      </c>
      <c r="AG104" s="61">
        <v>726</v>
      </c>
      <c r="AH104" s="61">
        <v>10</v>
      </c>
      <c r="AI104" s="61">
        <v>37</v>
      </c>
      <c r="AJ104" s="114">
        <v>0</v>
      </c>
      <c r="AK104" s="61">
        <v>0</v>
      </c>
      <c r="AL104" s="116">
        <v>0</v>
      </c>
      <c r="AM104" s="61">
        <v>1</v>
      </c>
      <c r="AN104" s="117">
        <v>0</v>
      </c>
      <c r="AO104" s="118">
        <f t="shared" si="8"/>
        <v>132.80000000000001</v>
      </c>
      <c r="AP104" s="123">
        <f t="shared" si="9"/>
        <v>10.215384615384616</v>
      </c>
    </row>
    <row r="105" spans="1:42" x14ac:dyDescent="0.2">
      <c r="A105" s="173" t="s">
        <v>120</v>
      </c>
      <c r="B105" s="45" t="s">
        <v>121</v>
      </c>
      <c r="C105" s="45" t="s">
        <v>192</v>
      </c>
      <c r="D105" s="45">
        <v>7</v>
      </c>
      <c r="E105" s="137"/>
      <c r="F105" s="47"/>
      <c r="G105" s="61">
        <v>31</v>
      </c>
      <c r="H105" s="85">
        <f t="shared" si="5"/>
        <v>0</v>
      </c>
      <c r="I105" s="61">
        <v>31</v>
      </c>
      <c r="J105" s="61">
        <v>27</v>
      </c>
      <c r="K105" s="85">
        <f t="shared" si="6"/>
        <v>0</v>
      </c>
      <c r="L105" s="61">
        <v>27</v>
      </c>
      <c r="M105" s="61">
        <v>28</v>
      </c>
      <c r="N105" s="85">
        <f t="shared" si="7"/>
        <v>0</v>
      </c>
      <c r="O105" s="61">
        <v>28</v>
      </c>
      <c r="P105" s="154">
        <v>0.99</v>
      </c>
      <c r="Q105" s="142">
        <v>13</v>
      </c>
      <c r="R105" s="142"/>
      <c r="S105" s="114">
        <v>0</v>
      </c>
      <c r="T105" s="61">
        <v>2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114">
        <v>2</v>
      </c>
      <c r="AB105" s="61">
        <v>10</v>
      </c>
      <c r="AC105" s="61">
        <v>0</v>
      </c>
      <c r="AD105" s="61">
        <v>1</v>
      </c>
      <c r="AE105" s="61">
        <v>105</v>
      </c>
      <c r="AF105" s="61">
        <v>63</v>
      </c>
      <c r="AG105" s="61">
        <v>869</v>
      </c>
      <c r="AH105" s="61">
        <v>5</v>
      </c>
      <c r="AI105" s="61">
        <v>45</v>
      </c>
      <c r="AJ105" s="114">
        <v>0</v>
      </c>
      <c r="AK105" s="61">
        <v>0</v>
      </c>
      <c r="AL105" s="116">
        <v>0</v>
      </c>
      <c r="AM105" s="61">
        <v>0</v>
      </c>
      <c r="AN105" s="117">
        <v>0</v>
      </c>
      <c r="AO105" s="118">
        <f t="shared" si="8"/>
        <v>117.9</v>
      </c>
      <c r="AP105" s="123">
        <f t="shared" si="9"/>
        <v>9.069230769230769</v>
      </c>
    </row>
    <row r="106" spans="1:42" x14ac:dyDescent="0.2">
      <c r="A106" s="173" t="s">
        <v>327</v>
      </c>
      <c r="B106" s="45" t="s">
        <v>121</v>
      </c>
      <c r="C106" s="45" t="s">
        <v>192</v>
      </c>
      <c r="D106" s="45">
        <v>7</v>
      </c>
      <c r="E106" s="137"/>
      <c r="F106" s="47"/>
      <c r="G106" s="61">
        <v>94</v>
      </c>
      <c r="H106" s="85">
        <f t="shared" si="5"/>
        <v>0</v>
      </c>
      <c r="I106" s="61">
        <v>94</v>
      </c>
      <c r="J106" s="61">
        <v>81</v>
      </c>
      <c r="K106" s="85">
        <f t="shared" si="6"/>
        <v>0</v>
      </c>
      <c r="L106" s="61">
        <v>81</v>
      </c>
      <c r="M106" s="61">
        <v>90</v>
      </c>
      <c r="N106" s="85">
        <f t="shared" si="7"/>
        <v>0</v>
      </c>
      <c r="O106" s="61">
        <v>90</v>
      </c>
      <c r="P106" s="154">
        <v>0.88</v>
      </c>
      <c r="Q106" s="142">
        <v>17</v>
      </c>
      <c r="R106" s="142"/>
      <c r="S106" s="114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114">
        <v>0</v>
      </c>
      <c r="AB106" s="61">
        <v>0</v>
      </c>
      <c r="AC106" s="61">
        <v>0</v>
      </c>
      <c r="AD106" s="61">
        <v>0</v>
      </c>
      <c r="AE106" s="61">
        <v>104</v>
      </c>
      <c r="AF106" s="61">
        <v>64</v>
      </c>
      <c r="AG106" s="61">
        <v>916</v>
      </c>
      <c r="AH106" s="61">
        <v>5</v>
      </c>
      <c r="AI106" s="61">
        <v>43</v>
      </c>
      <c r="AJ106" s="114">
        <v>0</v>
      </c>
      <c r="AK106" s="61">
        <v>0</v>
      </c>
      <c r="AL106" s="116">
        <v>1</v>
      </c>
      <c r="AM106" s="61">
        <v>1</v>
      </c>
      <c r="AN106" s="117">
        <v>1</v>
      </c>
      <c r="AO106" s="118">
        <f t="shared" si="8"/>
        <v>121.6</v>
      </c>
      <c r="AP106" s="123">
        <f t="shared" si="9"/>
        <v>7.1529411764705877</v>
      </c>
    </row>
    <row r="107" spans="1:42" x14ac:dyDescent="0.2">
      <c r="A107" s="173" t="s">
        <v>123</v>
      </c>
      <c r="B107" s="45" t="s">
        <v>118</v>
      </c>
      <c r="C107" s="45" t="s">
        <v>190</v>
      </c>
      <c r="D107" s="45">
        <v>10</v>
      </c>
      <c r="E107" s="137" t="s">
        <v>448</v>
      </c>
      <c r="F107" s="47"/>
      <c r="G107" s="61">
        <v>331</v>
      </c>
      <c r="H107" s="85">
        <f t="shared" si="5"/>
        <v>0</v>
      </c>
      <c r="I107" s="61">
        <v>331</v>
      </c>
      <c r="J107" s="61">
        <v>400</v>
      </c>
      <c r="K107" s="85">
        <f t="shared" si="6"/>
        <v>0</v>
      </c>
      <c r="L107" s="61">
        <v>400</v>
      </c>
      <c r="M107" s="61">
        <v>400</v>
      </c>
      <c r="N107" s="85">
        <f t="shared" si="7"/>
        <v>0</v>
      </c>
      <c r="O107" s="61">
        <v>400</v>
      </c>
      <c r="P107" s="154">
        <v>0</v>
      </c>
      <c r="Q107" s="142">
        <v>16</v>
      </c>
      <c r="R107" s="142"/>
      <c r="S107" s="114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114">
        <v>133</v>
      </c>
      <c r="AB107" s="61">
        <v>576</v>
      </c>
      <c r="AC107" s="61">
        <v>5</v>
      </c>
      <c r="AD107" s="61">
        <v>31</v>
      </c>
      <c r="AE107" s="61">
        <v>42</v>
      </c>
      <c r="AF107" s="61">
        <v>34</v>
      </c>
      <c r="AG107" s="61">
        <v>190</v>
      </c>
      <c r="AH107" s="61">
        <v>1</v>
      </c>
      <c r="AI107" s="61">
        <v>9</v>
      </c>
      <c r="AJ107" s="114">
        <v>0</v>
      </c>
      <c r="AK107" s="61">
        <v>0</v>
      </c>
      <c r="AL107" s="116">
        <v>0</v>
      </c>
      <c r="AM107" s="61">
        <v>0</v>
      </c>
      <c r="AN107" s="117">
        <v>0</v>
      </c>
      <c r="AO107" s="118">
        <f t="shared" si="8"/>
        <v>112.6</v>
      </c>
      <c r="AP107" s="123">
        <f t="shared" si="9"/>
        <v>7.0374999999999996</v>
      </c>
    </row>
    <row r="108" spans="1:42" x14ac:dyDescent="0.2">
      <c r="A108" s="173" t="s">
        <v>396</v>
      </c>
      <c r="B108" s="45" t="s">
        <v>118</v>
      </c>
      <c r="C108" s="45" t="s">
        <v>17</v>
      </c>
      <c r="D108" s="45">
        <v>9</v>
      </c>
      <c r="E108" s="137" t="s">
        <v>448</v>
      </c>
      <c r="F108" s="47"/>
      <c r="G108" s="61">
        <v>338</v>
      </c>
      <c r="H108" s="85">
        <f t="shared" si="5"/>
        <v>0</v>
      </c>
      <c r="I108" s="61">
        <v>338</v>
      </c>
      <c r="J108" s="61">
        <v>400</v>
      </c>
      <c r="K108" s="85">
        <f t="shared" si="6"/>
        <v>0</v>
      </c>
      <c r="L108" s="61">
        <v>400</v>
      </c>
      <c r="M108" s="61">
        <v>400</v>
      </c>
      <c r="N108" s="85">
        <f t="shared" si="7"/>
        <v>0</v>
      </c>
      <c r="O108" s="61">
        <v>400</v>
      </c>
      <c r="P108" s="154">
        <v>0</v>
      </c>
      <c r="Q108" s="142">
        <v>16</v>
      </c>
      <c r="R108" s="142"/>
      <c r="S108" s="114">
        <v>0</v>
      </c>
      <c r="T108" s="61">
        <v>0</v>
      </c>
      <c r="U108" s="61">
        <v>0</v>
      </c>
      <c r="V108" s="61">
        <v>0</v>
      </c>
      <c r="W108" s="61">
        <v>0</v>
      </c>
      <c r="X108" s="61">
        <v>0</v>
      </c>
      <c r="Y108" s="61">
        <v>0</v>
      </c>
      <c r="Z108" s="61">
        <v>0</v>
      </c>
      <c r="AA108" s="114">
        <v>145</v>
      </c>
      <c r="AB108" s="61">
        <v>593</v>
      </c>
      <c r="AC108" s="61">
        <v>2</v>
      </c>
      <c r="AD108" s="61">
        <v>31</v>
      </c>
      <c r="AE108" s="61">
        <v>45</v>
      </c>
      <c r="AF108" s="61">
        <v>40</v>
      </c>
      <c r="AG108" s="61">
        <v>268</v>
      </c>
      <c r="AH108" s="61">
        <v>1</v>
      </c>
      <c r="AI108" s="61">
        <v>11</v>
      </c>
      <c r="AJ108" s="114">
        <v>0</v>
      </c>
      <c r="AK108" s="61">
        <v>0</v>
      </c>
      <c r="AL108" s="116">
        <v>0</v>
      </c>
      <c r="AM108" s="61">
        <v>0</v>
      </c>
      <c r="AN108" s="117">
        <v>0</v>
      </c>
      <c r="AO108" s="118">
        <f t="shared" si="8"/>
        <v>104.1</v>
      </c>
      <c r="AP108" s="123">
        <f t="shared" si="9"/>
        <v>6.5062499999999996</v>
      </c>
    </row>
    <row r="109" spans="1:42" x14ac:dyDescent="0.2">
      <c r="A109" s="173" t="s">
        <v>254</v>
      </c>
      <c r="B109" s="45" t="s">
        <v>118</v>
      </c>
      <c r="C109" s="45" t="s">
        <v>17</v>
      </c>
      <c r="D109" s="45">
        <v>9</v>
      </c>
      <c r="E109" s="137"/>
      <c r="F109" s="47"/>
      <c r="G109" s="61">
        <v>18</v>
      </c>
      <c r="H109" s="85">
        <f t="shared" si="5"/>
        <v>0</v>
      </c>
      <c r="I109" s="61">
        <v>18</v>
      </c>
      <c r="J109" s="61">
        <v>14</v>
      </c>
      <c r="K109" s="85">
        <f t="shared" si="6"/>
        <v>0</v>
      </c>
      <c r="L109" s="61">
        <v>14</v>
      </c>
      <c r="M109" s="61">
        <v>16</v>
      </c>
      <c r="N109" s="85">
        <f t="shared" si="7"/>
        <v>0</v>
      </c>
      <c r="O109" s="61">
        <v>16</v>
      </c>
      <c r="P109" s="154">
        <v>1</v>
      </c>
      <c r="Q109" s="142">
        <v>13</v>
      </c>
      <c r="R109" s="142"/>
      <c r="S109" s="114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114">
        <v>162</v>
      </c>
      <c r="AB109" s="61">
        <v>593</v>
      </c>
      <c r="AC109" s="61">
        <v>2</v>
      </c>
      <c r="AD109" s="61">
        <v>27</v>
      </c>
      <c r="AE109" s="61">
        <v>57</v>
      </c>
      <c r="AF109" s="61">
        <v>41</v>
      </c>
      <c r="AG109" s="61">
        <v>263</v>
      </c>
      <c r="AH109" s="61">
        <v>2</v>
      </c>
      <c r="AI109" s="61">
        <v>13</v>
      </c>
      <c r="AJ109" s="114">
        <v>0</v>
      </c>
      <c r="AK109" s="61">
        <v>0</v>
      </c>
      <c r="AL109" s="116">
        <v>0</v>
      </c>
      <c r="AM109" s="61">
        <v>2</v>
      </c>
      <c r="AN109" s="117">
        <v>1</v>
      </c>
      <c r="AO109" s="118">
        <f t="shared" si="8"/>
        <v>107.6</v>
      </c>
      <c r="AP109" s="123">
        <f t="shared" si="9"/>
        <v>8.2769230769230759</v>
      </c>
    </row>
    <row r="110" spans="1:42" x14ac:dyDescent="0.2">
      <c r="A110" s="173" t="s">
        <v>209</v>
      </c>
      <c r="B110" s="45" t="s">
        <v>121</v>
      </c>
      <c r="C110" s="45" t="s">
        <v>13</v>
      </c>
      <c r="D110" s="45">
        <v>10</v>
      </c>
      <c r="E110" s="137"/>
      <c r="F110" s="47"/>
      <c r="G110" s="61">
        <v>192</v>
      </c>
      <c r="H110" s="85">
        <f t="shared" si="5"/>
        <v>0</v>
      </c>
      <c r="I110" s="61">
        <v>192</v>
      </c>
      <c r="J110" s="61">
        <v>196</v>
      </c>
      <c r="K110" s="85">
        <f t="shared" si="6"/>
        <v>0</v>
      </c>
      <c r="L110" s="61">
        <v>196</v>
      </c>
      <c r="M110" s="61">
        <v>196</v>
      </c>
      <c r="N110" s="85">
        <f t="shared" si="7"/>
        <v>0</v>
      </c>
      <c r="O110" s="61">
        <v>196</v>
      </c>
      <c r="P110" s="154">
        <v>0.06</v>
      </c>
      <c r="Q110" s="142">
        <v>17</v>
      </c>
      <c r="R110" s="142"/>
      <c r="S110" s="114">
        <v>1</v>
      </c>
      <c r="T110" s="61">
        <v>0</v>
      </c>
      <c r="U110" s="61">
        <v>25</v>
      </c>
      <c r="V110" s="61">
        <v>1</v>
      </c>
      <c r="W110" s="61">
        <v>0</v>
      </c>
      <c r="X110" s="61">
        <v>0</v>
      </c>
      <c r="Y110" s="61">
        <v>0</v>
      </c>
      <c r="Z110" s="61">
        <v>1</v>
      </c>
      <c r="AA110" s="114">
        <v>12</v>
      </c>
      <c r="AB110" s="61">
        <v>125</v>
      </c>
      <c r="AC110" s="61">
        <v>0</v>
      </c>
      <c r="AD110" s="61">
        <v>7</v>
      </c>
      <c r="AE110" s="61">
        <v>70</v>
      </c>
      <c r="AF110" s="61">
        <v>55</v>
      </c>
      <c r="AG110" s="61">
        <v>800</v>
      </c>
      <c r="AH110" s="61">
        <v>5</v>
      </c>
      <c r="AI110" s="61">
        <v>27</v>
      </c>
      <c r="AJ110" s="114">
        <v>0</v>
      </c>
      <c r="AK110" s="61">
        <v>0</v>
      </c>
      <c r="AL110" s="116">
        <v>0</v>
      </c>
      <c r="AM110" s="61">
        <v>1</v>
      </c>
      <c r="AN110" s="117">
        <v>1</v>
      </c>
      <c r="AO110" s="118">
        <f t="shared" si="8"/>
        <v>125.5</v>
      </c>
      <c r="AP110" s="123">
        <f t="shared" si="9"/>
        <v>7.382352941176471</v>
      </c>
    </row>
    <row r="111" spans="1:42" x14ac:dyDescent="0.2">
      <c r="A111" s="173" t="s">
        <v>228</v>
      </c>
      <c r="B111" s="45" t="s">
        <v>121</v>
      </c>
      <c r="C111" s="45" t="s">
        <v>11</v>
      </c>
      <c r="D111" s="45">
        <v>9</v>
      </c>
      <c r="E111" s="137"/>
      <c r="F111" s="47"/>
      <c r="G111" s="61">
        <v>73</v>
      </c>
      <c r="H111" s="85">
        <f t="shared" si="5"/>
        <v>0</v>
      </c>
      <c r="I111" s="61">
        <v>73</v>
      </c>
      <c r="J111" s="61">
        <v>78</v>
      </c>
      <c r="K111" s="85">
        <f t="shared" si="6"/>
        <v>0</v>
      </c>
      <c r="L111" s="61">
        <v>78</v>
      </c>
      <c r="M111" s="61">
        <v>91</v>
      </c>
      <c r="N111" s="85">
        <f t="shared" si="7"/>
        <v>0</v>
      </c>
      <c r="O111" s="61">
        <v>91</v>
      </c>
      <c r="P111" s="154">
        <v>0.9</v>
      </c>
      <c r="Q111" s="142">
        <v>17</v>
      </c>
      <c r="R111" s="142"/>
      <c r="S111" s="114">
        <v>0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114">
        <v>5</v>
      </c>
      <c r="AB111" s="61">
        <v>17</v>
      </c>
      <c r="AC111" s="61">
        <v>0</v>
      </c>
      <c r="AD111" s="61">
        <v>0</v>
      </c>
      <c r="AE111" s="61">
        <v>84</v>
      </c>
      <c r="AF111" s="61">
        <v>56</v>
      </c>
      <c r="AG111" s="61">
        <v>826</v>
      </c>
      <c r="AH111" s="61">
        <v>5</v>
      </c>
      <c r="AI111" s="61">
        <v>37</v>
      </c>
      <c r="AJ111" s="114">
        <v>208</v>
      </c>
      <c r="AK111" s="61">
        <v>0</v>
      </c>
      <c r="AL111" s="116">
        <v>1</v>
      </c>
      <c r="AM111" s="61">
        <v>1</v>
      </c>
      <c r="AN111" s="117">
        <v>1</v>
      </c>
      <c r="AO111" s="118">
        <f t="shared" si="8"/>
        <v>114.3</v>
      </c>
      <c r="AP111" s="123">
        <f t="shared" si="9"/>
        <v>6.723529411764706</v>
      </c>
    </row>
    <row r="112" spans="1:42" x14ac:dyDescent="0.2">
      <c r="A112" s="173" t="s">
        <v>365</v>
      </c>
      <c r="B112" s="45" t="s">
        <v>118</v>
      </c>
      <c r="C112" s="45" t="s">
        <v>181</v>
      </c>
      <c r="D112" s="45">
        <v>11</v>
      </c>
      <c r="E112" s="137" t="s">
        <v>444</v>
      </c>
      <c r="F112" s="47"/>
      <c r="G112" s="61">
        <v>69</v>
      </c>
      <c r="H112" s="85">
        <f t="shared" si="5"/>
        <v>0</v>
      </c>
      <c r="I112" s="61">
        <v>69</v>
      </c>
      <c r="J112" s="61">
        <v>71</v>
      </c>
      <c r="K112" s="85">
        <f t="shared" si="6"/>
        <v>0</v>
      </c>
      <c r="L112" s="61">
        <v>71</v>
      </c>
      <c r="M112" s="61">
        <v>81</v>
      </c>
      <c r="N112" s="85">
        <f t="shared" si="7"/>
        <v>0</v>
      </c>
      <c r="O112" s="61">
        <v>81</v>
      </c>
      <c r="P112" s="154">
        <v>0.9</v>
      </c>
      <c r="Q112" s="142">
        <v>10</v>
      </c>
      <c r="R112" s="142"/>
      <c r="S112" s="114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114">
        <v>119</v>
      </c>
      <c r="AB112" s="61">
        <v>749</v>
      </c>
      <c r="AC112" s="61">
        <v>6</v>
      </c>
      <c r="AD112" s="61">
        <v>28</v>
      </c>
      <c r="AE112" s="61">
        <v>8</v>
      </c>
      <c r="AF112" s="61">
        <v>6</v>
      </c>
      <c r="AG112" s="61">
        <v>48</v>
      </c>
      <c r="AH112" s="61">
        <v>0</v>
      </c>
      <c r="AI112" s="61">
        <v>3</v>
      </c>
      <c r="AJ112" s="114">
        <v>0</v>
      </c>
      <c r="AK112" s="61">
        <v>0</v>
      </c>
      <c r="AL112" s="116">
        <v>0</v>
      </c>
      <c r="AM112" s="61">
        <v>0</v>
      </c>
      <c r="AN112" s="117">
        <v>0</v>
      </c>
      <c r="AO112" s="118">
        <f t="shared" si="8"/>
        <v>115.7</v>
      </c>
      <c r="AP112" s="123">
        <f t="shared" si="9"/>
        <v>11.57</v>
      </c>
    </row>
    <row r="113" spans="1:42" x14ac:dyDescent="0.2">
      <c r="A113" s="173" t="s">
        <v>317</v>
      </c>
      <c r="B113" s="45" t="s">
        <v>121</v>
      </c>
      <c r="C113" s="45" t="s">
        <v>187</v>
      </c>
      <c r="D113" s="45">
        <v>10</v>
      </c>
      <c r="E113" s="137"/>
      <c r="F113" s="47"/>
      <c r="G113" s="61">
        <v>125</v>
      </c>
      <c r="H113" s="85">
        <f t="shared" si="5"/>
        <v>0</v>
      </c>
      <c r="I113" s="61">
        <v>125</v>
      </c>
      <c r="J113" s="61">
        <v>124</v>
      </c>
      <c r="K113" s="85">
        <f t="shared" si="6"/>
        <v>0</v>
      </c>
      <c r="L113" s="61">
        <v>124</v>
      </c>
      <c r="M113" s="61">
        <v>121</v>
      </c>
      <c r="N113" s="85">
        <f t="shared" si="7"/>
        <v>0</v>
      </c>
      <c r="O113" s="61">
        <v>121</v>
      </c>
      <c r="P113" s="154">
        <v>0.56999999999999995</v>
      </c>
      <c r="Q113" s="142">
        <v>16</v>
      </c>
      <c r="R113" s="142"/>
      <c r="S113" s="114">
        <v>1</v>
      </c>
      <c r="T113" s="61">
        <v>0</v>
      </c>
      <c r="U113" s="61">
        <v>46</v>
      </c>
      <c r="V113" s="61">
        <v>0</v>
      </c>
      <c r="W113" s="61">
        <v>0</v>
      </c>
      <c r="X113" s="61">
        <v>0</v>
      </c>
      <c r="Y113" s="61">
        <v>0</v>
      </c>
      <c r="Z113" s="61">
        <v>1</v>
      </c>
      <c r="AA113" s="114">
        <v>2</v>
      </c>
      <c r="AB113" s="61">
        <v>22</v>
      </c>
      <c r="AC113" s="61">
        <v>0</v>
      </c>
      <c r="AD113" s="61">
        <v>1</v>
      </c>
      <c r="AE113" s="61">
        <v>94</v>
      </c>
      <c r="AF113" s="61">
        <v>67</v>
      </c>
      <c r="AG113" s="61">
        <v>828</v>
      </c>
      <c r="AH113" s="61">
        <v>5</v>
      </c>
      <c r="AI113" s="61">
        <v>37</v>
      </c>
      <c r="AJ113" s="114">
        <v>1</v>
      </c>
      <c r="AK113" s="61">
        <v>0</v>
      </c>
      <c r="AL113" s="116">
        <v>0</v>
      </c>
      <c r="AM113" s="61">
        <v>1</v>
      </c>
      <c r="AN113" s="117">
        <v>0</v>
      </c>
      <c r="AO113" s="118">
        <f t="shared" si="8"/>
        <v>116.84</v>
      </c>
      <c r="AP113" s="123">
        <f t="shared" si="9"/>
        <v>7.3025000000000002</v>
      </c>
    </row>
    <row r="114" spans="1:42" x14ac:dyDescent="0.2">
      <c r="A114" s="173" t="s">
        <v>312</v>
      </c>
      <c r="B114" s="45" t="s">
        <v>118</v>
      </c>
      <c r="C114" s="45" t="s">
        <v>183</v>
      </c>
      <c r="D114" s="45">
        <v>6</v>
      </c>
      <c r="E114" s="137"/>
      <c r="F114" s="47"/>
      <c r="G114" s="61">
        <v>118</v>
      </c>
      <c r="H114" s="85">
        <f t="shared" si="5"/>
        <v>0</v>
      </c>
      <c r="I114" s="61">
        <v>118</v>
      </c>
      <c r="J114" s="61">
        <v>135</v>
      </c>
      <c r="K114" s="85">
        <f t="shared" si="6"/>
        <v>0</v>
      </c>
      <c r="L114" s="61">
        <v>135</v>
      </c>
      <c r="M114" s="61">
        <v>133</v>
      </c>
      <c r="N114" s="85">
        <f t="shared" si="7"/>
        <v>0</v>
      </c>
      <c r="O114" s="61">
        <v>133</v>
      </c>
      <c r="P114" s="154">
        <v>0.41</v>
      </c>
      <c r="Q114" s="142">
        <v>13</v>
      </c>
      <c r="R114" s="142"/>
      <c r="S114" s="114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114">
        <v>153</v>
      </c>
      <c r="AB114" s="61">
        <v>601</v>
      </c>
      <c r="AC114" s="61">
        <v>3</v>
      </c>
      <c r="AD114" s="61">
        <v>42</v>
      </c>
      <c r="AE114" s="61">
        <v>28</v>
      </c>
      <c r="AF114" s="61">
        <v>26</v>
      </c>
      <c r="AG114" s="61">
        <v>157</v>
      </c>
      <c r="AH114" s="61">
        <v>0</v>
      </c>
      <c r="AI114" s="61">
        <v>6</v>
      </c>
      <c r="AJ114" s="114">
        <v>0</v>
      </c>
      <c r="AK114" s="61">
        <v>0</v>
      </c>
      <c r="AL114" s="116">
        <v>0</v>
      </c>
      <c r="AM114" s="61">
        <v>1</v>
      </c>
      <c r="AN114" s="117">
        <v>0</v>
      </c>
      <c r="AO114" s="118">
        <f t="shared" si="8"/>
        <v>93.8</v>
      </c>
      <c r="AP114" s="123">
        <f t="shared" si="9"/>
        <v>7.2153846153846155</v>
      </c>
    </row>
    <row r="115" spans="1:42" x14ac:dyDescent="0.2">
      <c r="A115" s="173" t="s">
        <v>308</v>
      </c>
      <c r="B115" s="45" t="s">
        <v>118</v>
      </c>
      <c r="C115" s="45" t="s">
        <v>196</v>
      </c>
      <c r="D115" s="45">
        <v>11</v>
      </c>
      <c r="E115" s="137"/>
      <c r="F115" s="47"/>
      <c r="G115" s="61">
        <v>68</v>
      </c>
      <c r="H115" s="85">
        <f t="shared" si="5"/>
        <v>0</v>
      </c>
      <c r="I115" s="61">
        <v>68</v>
      </c>
      <c r="J115" s="61">
        <v>80</v>
      </c>
      <c r="K115" s="85">
        <f t="shared" si="6"/>
        <v>0</v>
      </c>
      <c r="L115" s="61">
        <v>80</v>
      </c>
      <c r="M115" s="61">
        <v>59</v>
      </c>
      <c r="N115" s="85">
        <f t="shared" si="7"/>
        <v>0</v>
      </c>
      <c r="O115" s="61">
        <v>59</v>
      </c>
      <c r="P115" s="154">
        <v>0.92</v>
      </c>
      <c r="Q115" s="142">
        <v>12</v>
      </c>
      <c r="R115" s="142"/>
      <c r="S115" s="114">
        <v>0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114">
        <v>116</v>
      </c>
      <c r="AB115" s="61">
        <v>592</v>
      </c>
      <c r="AC115" s="61">
        <v>2</v>
      </c>
      <c r="AD115" s="61">
        <v>32</v>
      </c>
      <c r="AE115" s="61">
        <v>53</v>
      </c>
      <c r="AF115" s="61">
        <v>43</v>
      </c>
      <c r="AG115" s="61">
        <v>311</v>
      </c>
      <c r="AH115" s="61">
        <v>0</v>
      </c>
      <c r="AI115" s="61">
        <v>11</v>
      </c>
      <c r="AJ115" s="114">
        <v>0</v>
      </c>
      <c r="AK115" s="61">
        <v>0</v>
      </c>
      <c r="AL115" s="116">
        <v>0</v>
      </c>
      <c r="AM115" s="61">
        <v>1</v>
      </c>
      <c r="AN115" s="117">
        <v>1</v>
      </c>
      <c r="AO115" s="118">
        <f t="shared" si="8"/>
        <v>100.30000000000001</v>
      </c>
      <c r="AP115" s="123">
        <f t="shared" si="9"/>
        <v>8.3583333333333343</v>
      </c>
    </row>
    <row r="116" spans="1:42" x14ac:dyDescent="0.2">
      <c r="A116" s="173" t="s">
        <v>273</v>
      </c>
      <c r="B116" s="45" t="s">
        <v>129</v>
      </c>
      <c r="C116" s="45" t="s">
        <v>180</v>
      </c>
      <c r="D116" s="45">
        <v>14</v>
      </c>
      <c r="E116" s="137"/>
      <c r="F116" s="47"/>
      <c r="G116" s="61">
        <v>36</v>
      </c>
      <c r="H116" s="85">
        <f t="shared" si="5"/>
        <v>0</v>
      </c>
      <c r="I116" s="61">
        <v>36</v>
      </c>
      <c r="J116" s="61">
        <v>28</v>
      </c>
      <c r="K116" s="85">
        <f t="shared" si="6"/>
        <v>0</v>
      </c>
      <c r="L116" s="61">
        <v>28</v>
      </c>
      <c r="M116" s="61">
        <v>32</v>
      </c>
      <c r="N116" s="85">
        <f t="shared" si="7"/>
        <v>0</v>
      </c>
      <c r="O116" s="61">
        <v>32</v>
      </c>
      <c r="P116" s="154">
        <v>1</v>
      </c>
      <c r="Q116" s="142">
        <v>17</v>
      </c>
      <c r="R116" s="142"/>
      <c r="S116" s="114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114">
        <v>0</v>
      </c>
      <c r="AB116" s="61">
        <v>0</v>
      </c>
      <c r="AC116" s="61">
        <v>0</v>
      </c>
      <c r="AD116" s="61">
        <v>0</v>
      </c>
      <c r="AE116" s="61">
        <v>110</v>
      </c>
      <c r="AF116" s="61">
        <v>68</v>
      </c>
      <c r="AG116" s="61">
        <v>1026</v>
      </c>
      <c r="AH116" s="61">
        <v>1</v>
      </c>
      <c r="AI116" s="61">
        <v>43</v>
      </c>
      <c r="AJ116" s="114">
        <v>0</v>
      </c>
      <c r="AK116" s="61">
        <v>0</v>
      </c>
      <c r="AL116" s="116">
        <v>0</v>
      </c>
      <c r="AM116" s="61">
        <v>0</v>
      </c>
      <c r="AN116" s="117">
        <v>0</v>
      </c>
      <c r="AO116" s="118">
        <f t="shared" si="8"/>
        <v>108.6</v>
      </c>
      <c r="AP116" s="123">
        <f t="shared" si="9"/>
        <v>6.3882352941176466</v>
      </c>
    </row>
    <row r="117" spans="1:42" x14ac:dyDescent="0.2">
      <c r="A117" s="173" t="s">
        <v>487</v>
      </c>
      <c r="B117" s="45" t="s">
        <v>121</v>
      </c>
      <c r="C117" s="45" t="s">
        <v>112</v>
      </c>
      <c r="D117" s="45">
        <v>7</v>
      </c>
      <c r="E117" s="137" t="s">
        <v>444</v>
      </c>
      <c r="F117" s="47"/>
      <c r="G117" s="61">
        <v>201</v>
      </c>
      <c r="H117" s="85">
        <f t="shared" si="5"/>
        <v>0</v>
      </c>
      <c r="I117" s="61">
        <v>201</v>
      </c>
      <c r="J117" s="61">
        <v>175</v>
      </c>
      <c r="K117" s="85">
        <f t="shared" si="6"/>
        <v>0</v>
      </c>
      <c r="L117" s="61">
        <v>175</v>
      </c>
      <c r="M117" s="61">
        <v>167</v>
      </c>
      <c r="N117" s="85">
        <f t="shared" si="7"/>
        <v>0</v>
      </c>
      <c r="O117" s="61">
        <v>167</v>
      </c>
      <c r="P117" s="154">
        <v>0.09</v>
      </c>
      <c r="Q117" s="142">
        <v>17</v>
      </c>
      <c r="R117" s="142"/>
      <c r="S117" s="114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114">
        <v>2</v>
      </c>
      <c r="AB117" s="61">
        <v>20</v>
      </c>
      <c r="AC117" s="61">
        <v>0</v>
      </c>
      <c r="AD117" s="61">
        <v>1</v>
      </c>
      <c r="AE117" s="61">
        <v>89</v>
      </c>
      <c r="AF117" s="61">
        <v>50</v>
      </c>
      <c r="AG117" s="61">
        <v>802</v>
      </c>
      <c r="AH117" s="61">
        <v>6</v>
      </c>
      <c r="AI117" s="61">
        <v>32</v>
      </c>
      <c r="AJ117" s="114">
        <v>0</v>
      </c>
      <c r="AK117" s="61">
        <v>0</v>
      </c>
      <c r="AL117" s="116">
        <v>0</v>
      </c>
      <c r="AM117" s="61">
        <v>0</v>
      </c>
      <c r="AN117" s="117">
        <v>0</v>
      </c>
      <c r="AO117" s="118">
        <f t="shared" si="8"/>
        <v>118.2</v>
      </c>
      <c r="AP117" s="123">
        <f t="shared" si="9"/>
        <v>6.9529411764705884</v>
      </c>
    </row>
    <row r="118" spans="1:42" x14ac:dyDescent="0.2">
      <c r="A118" s="173" t="s">
        <v>304</v>
      </c>
      <c r="B118" s="45" t="s">
        <v>121</v>
      </c>
      <c r="C118" s="45" t="s">
        <v>193</v>
      </c>
      <c r="D118" s="45">
        <v>9</v>
      </c>
      <c r="E118" s="137"/>
      <c r="F118" s="47"/>
      <c r="G118" s="61">
        <v>124</v>
      </c>
      <c r="H118" s="85">
        <f t="shared" si="5"/>
        <v>0</v>
      </c>
      <c r="I118" s="61">
        <v>124</v>
      </c>
      <c r="J118" s="61">
        <v>110</v>
      </c>
      <c r="K118" s="85">
        <f t="shared" si="6"/>
        <v>0</v>
      </c>
      <c r="L118" s="61">
        <v>110</v>
      </c>
      <c r="M118" s="61">
        <v>115</v>
      </c>
      <c r="N118" s="85">
        <f t="shared" si="7"/>
        <v>0</v>
      </c>
      <c r="O118" s="61">
        <v>115</v>
      </c>
      <c r="P118" s="154">
        <v>0.7</v>
      </c>
      <c r="Q118" s="142">
        <v>15</v>
      </c>
      <c r="R118" s="142"/>
      <c r="S118" s="114">
        <v>0</v>
      </c>
      <c r="T118" s="61">
        <v>0</v>
      </c>
      <c r="U118" s="61">
        <v>0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114">
        <v>14</v>
      </c>
      <c r="AB118" s="61">
        <v>96</v>
      </c>
      <c r="AC118" s="61">
        <v>0</v>
      </c>
      <c r="AD118" s="61">
        <v>7</v>
      </c>
      <c r="AE118" s="61">
        <v>105</v>
      </c>
      <c r="AF118" s="61">
        <v>59</v>
      </c>
      <c r="AG118" s="61">
        <v>860</v>
      </c>
      <c r="AH118" s="61">
        <v>2</v>
      </c>
      <c r="AI118" s="61">
        <v>35</v>
      </c>
      <c r="AJ118" s="114">
        <v>0</v>
      </c>
      <c r="AK118" s="61">
        <v>0</v>
      </c>
      <c r="AL118" s="116">
        <v>0</v>
      </c>
      <c r="AM118" s="61">
        <v>0</v>
      </c>
      <c r="AN118" s="117">
        <v>0</v>
      </c>
      <c r="AO118" s="118">
        <f t="shared" si="8"/>
        <v>107.6</v>
      </c>
      <c r="AP118" s="123">
        <f t="shared" si="9"/>
        <v>7.1733333333333329</v>
      </c>
    </row>
    <row r="119" spans="1:42" x14ac:dyDescent="0.2">
      <c r="A119" s="173" t="s">
        <v>128</v>
      </c>
      <c r="B119" s="45" t="s">
        <v>129</v>
      </c>
      <c r="C119" s="45" t="s">
        <v>19</v>
      </c>
      <c r="D119" s="45">
        <v>11</v>
      </c>
      <c r="E119" s="137" t="s">
        <v>448</v>
      </c>
      <c r="F119" s="47"/>
      <c r="G119" s="61">
        <v>320</v>
      </c>
      <c r="H119" s="85">
        <f t="shared" si="5"/>
        <v>0</v>
      </c>
      <c r="I119" s="61">
        <v>320</v>
      </c>
      <c r="J119" s="61">
        <v>400</v>
      </c>
      <c r="K119" s="85">
        <f t="shared" si="6"/>
        <v>0</v>
      </c>
      <c r="L119" s="61">
        <v>400</v>
      </c>
      <c r="M119" s="61">
        <v>400</v>
      </c>
      <c r="N119" s="85">
        <f t="shared" si="7"/>
        <v>0</v>
      </c>
      <c r="O119" s="61">
        <v>400</v>
      </c>
      <c r="P119" s="154">
        <v>7.0000000000000007E-2</v>
      </c>
      <c r="Q119" s="142">
        <v>12</v>
      </c>
      <c r="R119" s="142"/>
      <c r="S119" s="114">
        <v>0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114">
        <v>0</v>
      </c>
      <c r="AB119" s="61">
        <v>0</v>
      </c>
      <c r="AC119" s="61">
        <v>0</v>
      </c>
      <c r="AD119" s="61">
        <v>0</v>
      </c>
      <c r="AE119" s="61">
        <v>89</v>
      </c>
      <c r="AF119" s="61">
        <v>55</v>
      </c>
      <c r="AG119" s="61">
        <v>802</v>
      </c>
      <c r="AH119" s="61">
        <v>6</v>
      </c>
      <c r="AI119" s="61">
        <v>34</v>
      </c>
      <c r="AJ119" s="114">
        <v>0</v>
      </c>
      <c r="AK119" s="61">
        <v>0</v>
      </c>
      <c r="AL119" s="116">
        <v>0</v>
      </c>
      <c r="AM119" s="61">
        <v>0</v>
      </c>
      <c r="AN119" s="117">
        <v>0</v>
      </c>
      <c r="AO119" s="118">
        <f t="shared" si="8"/>
        <v>116.2</v>
      </c>
      <c r="AP119" s="123">
        <f t="shared" si="9"/>
        <v>9.6833333333333336</v>
      </c>
    </row>
    <row r="120" spans="1:42" x14ac:dyDescent="0.2">
      <c r="A120" s="173" t="s">
        <v>340</v>
      </c>
      <c r="B120" s="45" t="s">
        <v>121</v>
      </c>
      <c r="C120" s="45" t="s">
        <v>189</v>
      </c>
      <c r="D120" s="45">
        <v>11</v>
      </c>
      <c r="E120" s="137"/>
      <c r="F120" s="47"/>
      <c r="G120" s="61">
        <v>210</v>
      </c>
      <c r="H120" s="85">
        <f t="shared" si="5"/>
        <v>0</v>
      </c>
      <c r="I120" s="61">
        <v>210</v>
      </c>
      <c r="J120" s="61">
        <v>184</v>
      </c>
      <c r="K120" s="85">
        <f t="shared" si="6"/>
        <v>0</v>
      </c>
      <c r="L120" s="61">
        <v>184</v>
      </c>
      <c r="M120" s="61">
        <v>168</v>
      </c>
      <c r="N120" s="85">
        <f t="shared" si="7"/>
        <v>0</v>
      </c>
      <c r="O120" s="61">
        <v>168</v>
      </c>
      <c r="P120" s="154">
        <v>0.08</v>
      </c>
      <c r="Q120" s="142">
        <v>17</v>
      </c>
      <c r="R120" s="142"/>
      <c r="S120" s="114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114">
        <v>0</v>
      </c>
      <c r="AB120" s="61">
        <v>0</v>
      </c>
      <c r="AC120" s="61">
        <v>0</v>
      </c>
      <c r="AD120" s="61">
        <v>0</v>
      </c>
      <c r="AE120" s="61">
        <v>120</v>
      </c>
      <c r="AF120" s="61">
        <v>73</v>
      </c>
      <c r="AG120" s="61">
        <v>832</v>
      </c>
      <c r="AH120" s="61">
        <v>4</v>
      </c>
      <c r="AI120" s="61">
        <v>42</v>
      </c>
      <c r="AJ120" s="114">
        <v>0</v>
      </c>
      <c r="AK120" s="61">
        <v>0</v>
      </c>
      <c r="AL120" s="116">
        <v>0</v>
      </c>
      <c r="AM120" s="61">
        <v>0</v>
      </c>
      <c r="AN120" s="117">
        <v>0</v>
      </c>
      <c r="AO120" s="118">
        <f t="shared" si="8"/>
        <v>107.2</v>
      </c>
      <c r="AP120" s="123">
        <f t="shared" si="9"/>
        <v>6.3058823529411763</v>
      </c>
    </row>
    <row r="121" spans="1:42" x14ac:dyDescent="0.2">
      <c r="A121" s="173" t="s">
        <v>391</v>
      </c>
      <c r="B121" s="45" t="s">
        <v>129</v>
      </c>
      <c r="C121" s="45" t="s">
        <v>188</v>
      </c>
      <c r="D121" s="45">
        <v>7</v>
      </c>
      <c r="E121" s="137"/>
      <c r="F121" s="47"/>
      <c r="G121" s="61">
        <v>88</v>
      </c>
      <c r="H121" s="85">
        <f t="shared" si="5"/>
        <v>0</v>
      </c>
      <c r="I121" s="61">
        <v>88</v>
      </c>
      <c r="J121" s="61">
        <v>92</v>
      </c>
      <c r="K121" s="85">
        <f t="shared" si="6"/>
        <v>0</v>
      </c>
      <c r="L121" s="61">
        <v>92</v>
      </c>
      <c r="M121" s="61">
        <v>110</v>
      </c>
      <c r="N121" s="85">
        <f t="shared" si="7"/>
        <v>0</v>
      </c>
      <c r="O121" s="61">
        <v>110</v>
      </c>
      <c r="P121" s="154">
        <v>0.95</v>
      </c>
      <c r="Q121" s="142">
        <v>15</v>
      </c>
      <c r="R121" s="142"/>
      <c r="S121" s="114">
        <v>0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114">
        <v>0</v>
      </c>
      <c r="AB121" s="61">
        <v>4</v>
      </c>
      <c r="AC121" s="61">
        <v>0</v>
      </c>
      <c r="AD121" s="61">
        <v>0</v>
      </c>
      <c r="AE121" s="61">
        <v>71</v>
      </c>
      <c r="AF121" s="61">
        <v>49</v>
      </c>
      <c r="AG121" s="61">
        <v>587</v>
      </c>
      <c r="AH121" s="61">
        <v>9</v>
      </c>
      <c r="AI121" s="61">
        <v>31</v>
      </c>
      <c r="AJ121" s="114">
        <v>0</v>
      </c>
      <c r="AK121" s="61">
        <v>0</v>
      </c>
      <c r="AL121" s="116">
        <v>1</v>
      </c>
      <c r="AM121" s="61">
        <v>0</v>
      </c>
      <c r="AN121" s="117">
        <v>0</v>
      </c>
      <c r="AO121" s="118">
        <f t="shared" si="8"/>
        <v>115.1</v>
      </c>
      <c r="AP121" s="123">
        <f t="shared" si="9"/>
        <v>7.6733333333333329</v>
      </c>
    </row>
    <row r="122" spans="1:42" x14ac:dyDescent="0.2">
      <c r="A122" s="173" t="s">
        <v>302</v>
      </c>
      <c r="B122" s="45" t="s">
        <v>129</v>
      </c>
      <c r="C122" s="45" t="s">
        <v>192</v>
      </c>
      <c r="D122" s="45">
        <v>7</v>
      </c>
      <c r="E122" s="137"/>
      <c r="F122" s="47"/>
      <c r="G122" s="61">
        <v>75</v>
      </c>
      <c r="H122" s="85">
        <f t="shared" si="5"/>
        <v>0</v>
      </c>
      <c r="I122" s="61">
        <v>75</v>
      </c>
      <c r="J122" s="61">
        <v>73</v>
      </c>
      <c r="K122" s="85">
        <f t="shared" si="6"/>
        <v>0</v>
      </c>
      <c r="L122" s="61">
        <v>73</v>
      </c>
      <c r="M122" s="61">
        <v>80</v>
      </c>
      <c r="N122" s="85">
        <f t="shared" si="7"/>
        <v>0</v>
      </c>
      <c r="O122" s="61">
        <v>80</v>
      </c>
      <c r="P122" s="154">
        <v>0.98</v>
      </c>
      <c r="Q122" s="142">
        <v>15</v>
      </c>
      <c r="R122" s="142"/>
      <c r="S122" s="114">
        <v>0</v>
      </c>
      <c r="T122" s="61">
        <v>0</v>
      </c>
      <c r="U122" s="61">
        <v>0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114">
        <v>0</v>
      </c>
      <c r="AB122" s="61">
        <v>0</v>
      </c>
      <c r="AC122" s="61">
        <v>0</v>
      </c>
      <c r="AD122" s="61">
        <v>0</v>
      </c>
      <c r="AE122" s="61">
        <v>76</v>
      </c>
      <c r="AF122" s="61">
        <v>56</v>
      </c>
      <c r="AG122" s="61">
        <v>830</v>
      </c>
      <c r="AH122" s="61">
        <v>4</v>
      </c>
      <c r="AI122" s="61">
        <v>42</v>
      </c>
      <c r="AJ122" s="114">
        <v>0</v>
      </c>
      <c r="AK122" s="61">
        <v>0</v>
      </c>
      <c r="AL122" s="116">
        <v>1</v>
      </c>
      <c r="AM122" s="61">
        <v>1</v>
      </c>
      <c r="AN122" s="117">
        <v>0</v>
      </c>
      <c r="AO122" s="118">
        <f t="shared" si="8"/>
        <v>109</v>
      </c>
      <c r="AP122" s="123">
        <f t="shared" si="9"/>
        <v>7.2666666666666666</v>
      </c>
    </row>
    <row r="123" spans="1:42" x14ac:dyDescent="0.2">
      <c r="A123" s="173" t="s">
        <v>215</v>
      </c>
      <c r="B123" s="45" t="s">
        <v>129</v>
      </c>
      <c r="C123" s="45" t="s">
        <v>13</v>
      </c>
      <c r="D123" s="45">
        <v>10</v>
      </c>
      <c r="E123" s="137"/>
      <c r="F123" s="47"/>
      <c r="G123" s="61">
        <v>129</v>
      </c>
      <c r="H123" s="85">
        <f t="shared" si="5"/>
        <v>0</v>
      </c>
      <c r="I123" s="61">
        <v>129</v>
      </c>
      <c r="J123" s="61">
        <v>115</v>
      </c>
      <c r="K123" s="85">
        <f t="shared" si="6"/>
        <v>0</v>
      </c>
      <c r="L123" s="61">
        <v>115</v>
      </c>
      <c r="M123" s="61">
        <v>127</v>
      </c>
      <c r="N123" s="85">
        <f t="shared" si="7"/>
        <v>0</v>
      </c>
      <c r="O123" s="61">
        <v>127</v>
      </c>
      <c r="P123" s="154">
        <v>0.7</v>
      </c>
      <c r="Q123" s="142">
        <v>17</v>
      </c>
      <c r="R123" s="142"/>
      <c r="S123" s="114">
        <v>0</v>
      </c>
      <c r="T123" s="61">
        <v>0</v>
      </c>
      <c r="U123" s="61">
        <v>0</v>
      </c>
      <c r="V123" s="61">
        <v>0</v>
      </c>
      <c r="W123" s="61">
        <v>0</v>
      </c>
      <c r="X123" s="61">
        <v>0</v>
      </c>
      <c r="Y123" s="61">
        <v>0</v>
      </c>
      <c r="Z123" s="61">
        <v>0</v>
      </c>
      <c r="AA123" s="114">
        <v>0</v>
      </c>
      <c r="AB123" s="61">
        <v>0</v>
      </c>
      <c r="AC123" s="61">
        <v>0</v>
      </c>
      <c r="AD123" s="61">
        <v>0</v>
      </c>
      <c r="AE123" s="61">
        <v>75</v>
      </c>
      <c r="AF123" s="61">
        <v>50</v>
      </c>
      <c r="AG123" s="61">
        <v>603</v>
      </c>
      <c r="AH123" s="61">
        <v>9</v>
      </c>
      <c r="AI123" s="61">
        <v>34</v>
      </c>
      <c r="AJ123" s="114">
        <v>0</v>
      </c>
      <c r="AK123" s="61">
        <v>0</v>
      </c>
      <c r="AL123" s="116">
        <v>0</v>
      </c>
      <c r="AM123" s="61">
        <v>0</v>
      </c>
      <c r="AN123" s="117">
        <v>0</v>
      </c>
      <c r="AO123" s="118">
        <f t="shared" si="8"/>
        <v>114.3</v>
      </c>
      <c r="AP123" s="123">
        <f t="shared" si="9"/>
        <v>6.723529411764706</v>
      </c>
    </row>
    <row r="124" spans="1:42" x14ac:dyDescent="0.2">
      <c r="A124" s="173" t="s">
        <v>235</v>
      </c>
      <c r="B124" s="45" t="s">
        <v>118</v>
      </c>
      <c r="C124" s="45" t="s">
        <v>13</v>
      </c>
      <c r="D124" s="45">
        <v>10</v>
      </c>
      <c r="E124" s="137"/>
      <c r="F124" s="47"/>
      <c r="G124" s="61">
        <v>80</v>
      </c>
      <c r="H124" s="85">
        <f t="shared" si="5"/>
        <v>0</v>
      </c>
      <c r="I124" s="61">
        <v>80</v>
      </c>
      <c r="J124" s="61">
        <v>85</v>
      </c>
      <c r="K124" s="85">
        <f t="shared" si="6"/>
        <v>0</v>
      </c>
      <c r="L124" s="61">
        <v>85</v>
      </c>
      <c r="M124" s="61">
        <v>79</v>
      </c>
      <c r="N124" s="85">
        <f t="shared" si="7"/>
        <v>0</v>
      </c>
      <c r="O124" s="61">
        <v>79</v>
      </c>
      <c r="P124" s="154">
        <v>0.9</v>
      </c>
      <c r="Q124" s="142">
        <v>12</v>
      </c>
      <c r="R124" s="142"/>
      <c r="S124" s="114">
        <v>0</v>
      </c>
      <c r="T124" s="61">
        <v>0</v>
      </c>
      <c r="U124" s="61">
        <v>0</v>
      </c>
      <c r="V124" s="61">
        <v>0</v>
      </c>
      <c r="W124" s="61">
        <v>0</v>
      </c>
      <c r="X124" s="61">
        <v>0</v>
      </c>
      <c r="Y124" s="61">
        <v>0</v>
      </c>
      <c r="Z124" s="61">
        <v>0</v>
      </c>
      <c r="AA124" s="114">
        <v>133</v>
      </c>
      <c r="AB124" s="61">
        <v>606</v>
      </c>
      <c r="AC124" s="61">
        <v>5</v>
      </c>
      <c r="AD124" s="61">
        <v>33</v>
      </c>
      <c r="AE124" s="61">
        <v>18</v>
      </c>
      <c r="AF124" s="61">
        <v>14</v>
      </c>
      <c r="AG124" s="61">
        <v>123</v>
      </c>
      <c r="AH124" s="61">
        <v>0</v>
      </c>
      <c r="AI124" s="61">
        <v>3</v>
      </c>
      <c r="AJ124" s="114">
        <v>0</v>
      </c>
      <c r="AK124" s="61">
        <v>0</v>
      </c>
      <c r="AL124" s="116">
        <v>0</v>
      </c>
      <c r="AM124" s="61">
        <v>2</v>
      </c>
      <c r="AN124" s="117">
        <v>1</v>
      </c>
      <c r="AO124" s="118">
        <f t="shared" si="8"/>
        <v>100.89999999999999</v>
      </c>
      <c r="AP124" s="123">
        <f t="shared" si="9"/>
        <v>8.4083333333333332</v>
      </c>
    </row>
    <row r="125" spans="1:42" x14ac:dyDescent="0.2">
      <c r="A125" s="173" t="s">
        <v>234</v>
      </c>
      <c r="B125" s="45" t="s">
        <v>121</v>
      </c>
      <c r="C125" s="45" t="s">
        <v>13</v>
      </c>
      <c r="D125" s="45">
        <v>10</v>
      </c>
      <c r="E125" s="137" t="s">
        <v>444</v>
      </c>
      <c r="F125" s="47"/>
      <c r="G125" s="61">
        <v>140</v>
      </c>
      <c r="H125" s="85">
        <f t="shared" si="5"/>
        <v>0</v>
      </c>
      <c r="I125" s="61">
        <v>140</v>
      </c>
      <c r="J125" s="61">
        <v>137</v>
      </c>
      <c r="K125" s="85">
        <f t="shared" si="6"/>
        <v>0</v>
      </c>
      <c r="L125" s="61">
        <v>137</v>
      </c>
      <c r="M125" s="61">
        <v>118</v>
      </c>
      <c r="N125" s="85">
        <f t="shared" si="7"/>
        <v>0</v>
      </c>
      <c r="O125" s="61">
        <v>118</v>
      </c>
      <c r="P125" s="154">
        <v>0.36</v>
      </c>
      <c r="Q125" s="142">
        <v>17</v>
      </c>
      <c r="R125" s="142"/>
      <c r="S125" s="114">
        <v>2</v>
      </c>
      <c r="T125" s="61">
        <v>0</v>
      </c>
      <c r="U125" s="61">
        <v>45</v>
      </c>
      <c r="V125" s="61">
        <v>0</v>
      </c>
      <c r="W125" s="61">
        <v>0</v>
      </c>
      <c r="X125" s="61">
        <v>0</v>
      </c>
      <c r="Y125" s="61">
        <v>0</v>
      </c>
      <c r="Z125" s="61">
        <v>1</v>
      </c>
      <c r="AA125" s="114">
        <v>1</v>
      </c>
      <c r="AB125" s="61">
        <v>9</v>
      </c>
      <c r="AC125" s="61">
        <v>0</v>
      </c>
      <c r="AD125" s="61">
        <v>0</v>
      </c>
      <c r="AE125" s="61">
        <v>126</v>
      </c>
      <c r="AF125" s="61">
        <v>83</v>
      </c>
      <c r="AG125" s="61">
        <v>866</v>
      </c>
      <c r="AH125" s="61">
        <v>2</v>
      </c>
      <c r="AI125" s="61">
        <v>42</v>
      </c>
      <c r="AJ125" s="114">
        <v>7</v>
      </c>
      <c r="AK125" s="61">
        <v>0</v>
      </c>
      <c r="AL125" s="116">
        <v>2</v>
      </c>
      <c r="AM125" s="61">
        <v>1</v>
      </c>
      <c r="AN125" s="117">
        <v>1</v>
      </c>
      <c r="AO125" s="118">
        <f t="shared" si="8"/>
        <v>103.3</v>
      </c>
      <c r="AP125" s="123">
        <f t="shared" si="9"/>
        <v>6.0764705882352938</v>
      </c>
    </row>
    <row r="126" spans="1:42" x14ac:dyDescent="0.2">
      <c r="A126" s="173" t="s">
        <v>367</v>
      </c>
      <c r="B126" s="45" t="s">
        <v>129</v>
      </c>
      <c r="C126" s="45" t="s">
        <v>191</v>
      </c>
      <c r="D126" s="45">
        <v>13</v>
      </c>
      <c r="E126" s="137" t="s">
        <v>444</v>
      </c>
      <c r="F126" s="47"/>
      <c r="G126" s="61">
        <v>99</v>
      </c>
      <c r="H126" s="85">
        <f t="shared" si="5"/>
        <v>0</v>
      </c>
      <c r="I126" s="61">
        <v>99</v>
      </c>
      <c r="J126" s="61">
        <v>99</v>
      </c>
      <c r="K126" s="85">
        <f t="shared" si="6"/>
        <v>0</v>
      </c>
      <c r="L126" s="61">
        <v>99</v>
      </c>
      <c r="M126" s="61">
        <v>95</v>
      </c>
      <c r="N126" s="85">
        <f t="shared" si="7"/>
        <v>0</v>
      </c>
      <c r="O126" s="61">
        <v>95</v>
      </c>
      <c r="P126" s="154">
        <v>0.94</v>
      </c>
      <c r="Q126" s="142">
        <v>17</v>
      </c>
      <c r="R126" s="142"/>
      <c r="S126" s="114">
        <v>0</v>
      </c>
      <c r="T126" s="61">
        <v>0</v>
      </c>
      <c r="U126" s="61">
        <v>0</v>
      </c>
      <c r="V126" s="61">
        <v>0</v>
      </c>
      <c r="W126" s="61">
        <v>0</v>
      </c>
      <c r="X126" s="61">
        <v>0</v>
      </c>
      <c r="Y126" s="61">
        <v>0</v>
      </c>
      <c r="Z126" s="61">
        <v>0</v>
      </c>
      <c r="AA126" s="114">
        <v>1</v>
      </c>
      <c r="AB126" s="61">
        <v>4</v>
      </c>
      <c r="AC126" s="61">
        <v>0</v>
      </c>
      <c r="AD126" s="61">
        <v>0</v>
      </c>
      <c r="AE126" s="61">
        <v>112</v>
      </c>
      <c r="AF126" s="61">
        <v>74</v>
      </c>
      <c r="AG126" s="61">
        <v>763</v>
      </c>
      <c r="AH126" s="61">
        <v>5</v>
      </c>
      <c r="AI126" s="61">
        <v>40</v>
      </c>
      <c r="AJ126" s="114">
        <v>0</v>
      </c>
      <c r="AK126" s="61">
        <v>0</v>
      </c>
      <c r="AL126" s="116">
        <v>0</v>
      </c>
      <c r="AM126" s="61">
        <v>0</v>
      </c>
      <c r="AN126" s="117">
        <v>0</v>
      </c>
      <c r="AO126" s="118">
        <f t="shared" si="8"/>
        <v>106.7</v>
      </c>
      <c r="AP126" s="123">
        <f t="shared" si="9"/>
        <v>6.276470588235294</v>
      </c>
    </row>
    <row r="127" spans="1:42" x14ac:dyDescent="0.2">
      <c r="A127" s="173" t="s">
        <v>355</v>
      </c>
      <c r="B127" s="45" t="s">
        <v>118</v>
      </c>
      <c r="C127" s="45" t="s">
        <v>194</v>
      </c>
      <c r="D127" s="45">
        <v>7</v>
      </c>
      <c r="E127" s="137"/>
      <c r="F127" s="47"/>
      <c r="G127" s="61">
        <v>115</v>
      </c>
      <c r="H127" s="85">
        <f t="shared" si="5"/>
        <v>0</v>
      </c>
      <c r="I127" s="61">
        <v>115</v>
      </c>
      <c r="J127" s="61">
        <v>123</v>
      </c>
      <c r="K127" s="85">
        <f t="shared" si="6"/>
        <v>0</v>
      </c>
      <c r="L127" s="61">
        <v>123</v>
      </c>
      <c r="M127" s="61">
        <v>120</v>
      </c>
      <c r="N127" s="85">
        <f t="shared" si="7"/>
        <v>0</v>
      </c>
      <c r="O127" s="61">
        <v>120</v>
      </c>
      <c r="P127" s="154">
        <v>0.62</v>
      </c>
      <c r="Q127" s="142">
        <v>16</v>
      </c>
      <c r="R127" s="142"/>
      <c r="S127" s="114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114">
        <v>134</v>
      </c>
      <c r="AB127" s="61">
        <v>491</v>
      </c>
      <c r="AC127" s="61">
        <v>3</v>
      </c>
      <c r="AD127" s="61">
        <v>28</v>
      </c>
      <c r="AE127" s="61">
        <v>39</v>
      </c>
      <c r="AF127" s="61">
        <v>32</v>
      </c>
      <c r="AG127" s="61">
        <v>228</v>
      </c>
      <c r="AH127" s="61">
        <v>1</v>
      </c>
      <c r="AI127" s="61">
        <v>10</v>
      </c>
      <c r="AJ127" s="114">
        <v>18</v>
      </c>
      <c r="AK127" s="61">
        <v>0</v>
      </c>
      <c r="AL127" s="116">
        <v>0</v>
      </c>
      <c r="AM127" s="61">
        <v>1</v>
      </c>
      <c r="AN127" s="117">
        <v>1</v>
      </c>
      <c r="AO127" s="118">
        <f t="shared" si="8"/>
        <v>93.899999999999991</v>
      </c>
      <c r="AP127" s="123">
        <f t="shared" si="9"/>
        <v>5.8687499999999995</v>
      </c>
    </row>
    <row r="128" spans="1:42" x14ac:dyDescent="0.2">
      <c r="A128" s="173" t="s">
        <v>243</v>
      </c>
      <c r="B128" s="45" t="s">
        <v>121</v>
      </c>
      <c r="C128" s="45" t="s">
        <v>195</v>
      </c>
      <c r="D128" s="45">
        <v>14</v>
      </c>
      <c r="E128" s="137" t="s">
        <v>444</v>
      </c>
      <c r="F128" s="47"/>
      <c r="G128" s="61">
        <v>265</v>
      </c>
      <c r="H128" s="85">
        <f t="shared" si="5"/>
        <v>0</v>
      </c>
      <c r="I128" s="61">
        <v>265</v>
      </c>
      <c r="J128" s="61">
        <v>222</v>
      </c>
      <c r="K128" s="85">
        <f t="shared" si="6"/>
        <v>0</v>
      </c>
      <c r="L128" s="61">
        <v>222</v>
      </c>
      <c r="M128" s="61">
        <v>217</v>
      </c>
      <c r="N128" s="85">
        <f t="shared" si="7"/>
        <v>0</v>
      </c>
      <c r="O128" s="61">
        <v>217</v>
      </c>
      <c r="P128" s="154">
        <v>0.01</v>
      </c>
      <c r="Q128" s="142">
        <v>17</v>
      </c>
      <c r="R128" s="142"/>
      <c r="S128" s="114">
        <v>0</v>
      </c>
      <c r="T128" s="61">
        <v>0</v>
      </c>
      <c r="U128" s="61">
        <v>0</v>
      </c>
      <c r="V128" s="61">
        <v>0</v>
      </c>
      <c r="W128" s="61">
        <v>0</v>
      </c>
      <c r="X128" s="61">
        <v>0</v>
      </c>
      <c r="Y128" s="61">
        <v>0</v>
      </c>
      <c r="Z128" s="61">
        <v>0</v>
      </c>
      <c r="AA128" s="114">
        <v>0</v>
      </c>
      <c r="AB128" s="61">
        <v>0</v>
      </c>
      <c r="AC128" s="61">
        <v>0</v>
      </c>
      <c r="AD128" s="61">
        <v>0</v>
      </c>
      <c r="AE128" s="61">
        <v>60</v>
      </c>
      <c r="AF128" s="61">
        <v>42</v>
      </c>
      <c r="AG128" s="61">
        <v>568</v>
      </c>
      <c r="AH128" s="61">
        <v>5</v>
      </c>
      <c r="AI128" s="61">
        <v>32</v>
      </c>
      <c r="AJ128" s="114">
        <v>621</v>
      </c>
      <c r="AK128" s="61">
        <v>0</v>
      </c>
      <c r="AL128" s="116">
        <v>0</v>
      </c>
      <c r="AM128" s="61">
        <v>0</v>
      </c>
      <c r="AN128" s="117">
        <v>1</v>
      </c>
      <c r="AO128" s="118">
        <f t="shared" si="8"/>
        <v>84.8</v>
      </c>
      <c r="AP128" s="123">
        <f t="shared" si="9"/>
        <v>4.9882352941176471</v>
      </c>
    </row>
    <row r="129" spans="1:42" x14ac:dyDescent="0.2">
      <c r="A129" s="173" t="s">
        <v>135</v>
      </c>
      <c r="B129" s="45" t="s">
        <v>118</v>
      </c>
      <c r="C129" s="45" t="s">
        <v>190</v>
      </c>
      <c r="D129" s="45">
        <v>10</v>
      </c>
      <c r="E129" s="137" t="s">
        <v>448</v>
      </c>
      <c r="F129" s="47"/>
      <c r="G129" s="61">
        <v>337</v>
      </c>
      <c r="H129" s="85">
        <f t="shared" si="5"/>
        <v>0</v>
      </c>
      <c r="I129" s="61">
        <v>337</v>
      </c>
      <c r="J129" s="61">
        <v>400</v>
      </c>
      <c r="K129" s="85">
        <f t="shared" si="6"/>
        <v>0</v>
      </c>
      <c r="L129" s="61">
        <v>400</v>
      </c>
      <c r="M129" s="61">
        <v>400</v>
      </c>
      <c r="N129" s="85">
        <f t="shared" si="7"/>
        <v>0</v>
      </c>
      <c r="O129" s="61">
        <v>400</v>
      </c>
      <c r="P129" s="154">
        <v>0</v>
      </c>
      <c r="Q129" s="142">
        <v>14</v>
      </c>
      <c r="R129" s="142"/>
      <c r="S129" s="114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114">
        <v>119</v>
      </c>
      <c r="AB129" s="61">
        <v>501</v>
      </c>
      <c r="AC129" s="61">
        <v>6</v>
      </c>
      <c r="AD129" s="61">
        <v>36</v>
      </c>
      <c r="AE129" s="61">
        <v>13</v>
      </c>
      <c r="AF129" s="61">
        <v>10</v>
      </c>
      <c r="AG129" s="61">
        <v>75</v>
      </c>
      <c r="AH129" s="61">
        <v>0</v>
      </c>
      <c r="AI129" s="61">
        <v>2</v>
      </c>
      <c r="AJ129" s="114">
        <v>0</v>
      </c>
      <c r="AK129" s="61">
        <v>0</v>
      </c>
      <c r="AL129" s="116">
        <v>0</v>
      </c>
      <c r="AM129" s="61">
        <v>0</v>
      </c>
      <c r="AN129" s="117">
        <v>0</v>
      </c>
      <c r="AO129" s="118">
        <f t="shared" si="8"/>
        <v>93.6</v>
      </c>
      <c r="AP129" s="123">
        <f t="shared" si="9"/>
        <v>6.6857142857142851</v>
      </c>
    </row>
    <row r="130" spans="1:42" x14ac:dyDescent="0.2">
      <c r="A130" s="173" t="s">
        <v>415</v>
      </c>
      <c r="B130" s="45" t="s">
        <v>121</v>
      </c>
      <c r="C130" s="45" t="s">
        <v>199</v>
      </c>
      <c r="D130" s="45">
        <v>9</v>
      </c>
      <c r="E130" s="137" t="s">
        <v>445</v>
      </c>
      <c r="F130" s="47"/>
      <c r="G130" s="61">
        <v>400</v>
      </c>
      <c r="H130" s="85">
        <f t="shared" si="5"/>
        <v>0</v>
      </c>
      <c r="I130" s="61">
        <v>400</v>
      </c>
      <c r="J130" s="61">
        <v>400</v>
      </c>
      <c r="K130" s="85">
        <f t="shared" si="6"/>
        <v>0</v>
      </c>
      <c r="L130" s="61">
        <v>400</v>
      </c>
      <c r="M130" s="61">
        <v>400</v>
      </c>
      <c r="N130" s="85">
        <f t="shared" si="7"/>
        <v>0</v>
      </c>
      <c r="O130" s="61">
        <v>400</v>
      </c>
      <c r="P130" s="154">
        <v>0.06</v>
      </c>
      <c r="Q130" s="142">
        <v>16</v>
      </c>
      <c r="R130" s="142"/>
      <c r="S130" s="114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114">
        <v>0</v>
      </c>
      <c r="AB130" s="61">
        <v>0</v>
      </c>
      <c r="AC130" s="61">
        <v>0</v>
      </c>
      <c r="AD130" s="61">
        <v>1</v>
      </c>
      <c r="AE130" s="61">
        <v>85</v>
      </c>
      <c r="AF130" s="61">
        <v>53</v>
      </c>
      <c r="AG130" s="61">
        <v>734</v>
      </c>
      <c r="AH130" s="61">
        <v>5</v>
      </c>
      <c r="AI130" s="61">
        <v>39</v>
      </c>
      <c r="AJ130" s="114">
        <v>0</v>
      </c>
      <c r="AK130" s="61">
        <v>0</v>
      </c>
      <c r="AL130" s="116">
        <v>0</v>
      </c>
      <c r="AM130" s="61">
        <v>0</v>
      </c>
      <c r="AN130" s="117">
        <v>0</v>
      </c>
      <c r="AO130" s="118">
        <f t="shared" si="8"/>
        <v>103.4</v>
      </c>
      <c r="AP130" s="123">
        <f t="shared" si="9"/>
        <v>6.4625000000000004</v>
      </c>
    </row>
    <row r="131" spans="1:42" x14ac:dyDescent="0.2">
      <c r="A131" s="173" t="s">
        <v>284</v>
      </c>
      <c r="B131" s="45" t="s">
        <v>118</v>
      </c>
      <c r="C131" s="45" t="s">
        <v>192</v>
      </c>
      <c r="D131" s="45">
        <v>7</v>
      </c>
      <c r="E131" s="137" t="s">
        <v>444</v>
      </c>
      <c r="F131" s="47"/>
      <c r="G131" s="61">
        <v>66</v>
      </c>
      <c r="H131" s="85">
        <f t="shared" si="5"/>
        <v>0</v>
      </c>
      <c r="I131" s="61">
        <v>66</v>
      </c>
      <c r="J131" s="61">
        <v>70</v>
      </c>
      <c r="K131" s="85">
        <f t="shared" si="6"/>
        <v>0</v>
      </c>
      <c r="L131" s="61">
        <v>70</v>
      </c>
      <c r="M131" s="61">
        <v>75</v>
      </c>
      <c r="N131" s="85">
        <f t="shared" si="7"/>
        <v>0</v>
      </c>
      <c r="O131" s="61">
        <v>75</v>
      </c>
      <c r="P131" s="154">
        <v>0.91</v>
      </c>
      <c r="Q131" s="142">
        <v>12</v>
      </c>
      <c r="R131" s="142"/>
      <c r="S131" s="114">
        <v>0</v>
      </c>
      <c r="T131" s="61">
        <v>0</v>
      </c>
      <c r="U131" s="61">
        <v>0</v>
      </c>
      <c r="V131" s="61">
        <v>0</v>
      </c>
      <c r="W131" s="61">
        <v>0</v>
      </c>
      <c r="X131" s="61">
        <v>0</v>
      </c>
      <c r="Y131" s="61">
        <v>0</v>
      </c>
      <c r="Z131" s="61">
        <v>0</v>
      </c>
      <c r="AA131" s="114">
        <v>137</v>
      </c>
      <c r="AB131" s="61">
        <v>754</v>
      </c>
      <c r="AC131" s="61">
        <v>0</v>
      </c>
      <c r="AD131" s="61">
        <v>33</v>
      </c>
      <c r="AE131" s="61">
        <v>34</v>
      </c>
      <c r="AF131" s="61">
        <v>26</v>
      </c>
      <c r="AG131" s="61">
        <v>158</v>
      </c>
      <c r="AH131" s="61">
        <v>0</v>
      </c>
      <c r="AI131" s="61">
        <v>6</v>
      </c>
      <c r="AJ131" s="114">
        <v>0</v>
      </c>
      <c r="AK131" s="61">
        <v>0</v>
      </c>
      <c r="AL131" s="116">
        <v>1</v>
      </c>
      <c r="AM131" s="61">
        <v>1</v>
      </c>
      <c r="AN131" s="117">
        <v>1</v>
      </c>
      <c r="AO131" s="118">
        <f t="shared" si="8"/>
        <v>91.2</v>
      </c>
      <c r="AP131" s="123">
        <f t="shared" si="9"/>
        <v>7.6000000000000005</v>
      </c>
    </row>
    <row r="132" spans="1:42" x14ac:dyDescent="0.2">
      <c r="A132" s="173" t="s">
        <v>497</v>
      </c>
      <c r="B132" s="45" t="s">
        <v>121</v>
      </c>
      <c r="C132" s="45" t="s">
        <v>12</v>
      </c>
      <c r="D132" s="45">
        <v>10</v>
      </c>
      <c r="E132" s="137"/>
      <c r="F132" s="47"/>
      <c r="G132" s="61">
        <v>262</v>
      </c>
      <c r="H132" s="85">
        <f t="shared" si="5"/>
        <v>0</v>
      </c>
      <c r="I132" s="61">
        <v>262</v>
      </c>
      <c r="J132" s="61">
        <v>230</v>
      </c>
      <c r="K132" s="85">
        <f t="shared" si="6"/>
        <v>0</v>
      </c>
      <c r="L132" s="61">
        <v>230</v>
      </c>
      <c r="M132" s="61">
        <v>219</v>
      </c>
      <c r="N132" s="85">
        <f t="shared" si="7"/>
        <v>0</v>
      </c>
      <c r="O132" s="61">
        <v>219</v>
      </c>
      <c r="P132" s="154">
        <v>0.03</v>
      </c>
      <c r="Q132" s="142">
        <v>16</v>
      </c>
      <c r="R132" s="142"/>
      <c r="S132" s="114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114">
        <v>7</v>
      </c>
      <c r="AB132" s="61">
        <v>40</v>
      </c>
      <c r="AC132" s="61">
        <v>2</v>
      </c>
      <c r="AD132" s="61">
        <v>3</v>
      </c>
      <c r="AE132" s="61">
        <v>65</v>
      </c>
      <c r="AF132" s="61">
        <v>46</v>
      </c>
      <c r="AG132" s="61">
        <v>431</v>
      </c>
      <c r="AH132" s="61">
        <v>2</v>
      </c>
      <c r="AI132" s="61">
        <v>22</v>
      </c>
      <c r="AJ132" s="114">
        <v>1053</v>
      </c>
      <c r="AK132" s="61">
        <v>1</v>
      </c>
      <c r="AL132" s="116">
        <v>0</v>
      </c>
      <c r="AM132" s="61">
        <v>1</v>
      </c>
      <c r="AN132" s="117">
        <v>1</v>
      </c>
      <c r="AO132" s="118">
        <f t="shared" si="8"/>
        <v>75.099999999999994</v>
      </c>
      <c r="AP132" s="123">
        <f t="shared" si="9"/>
        <v>4.6937499999999996</v>
      </c>
    </row>
    <row r="133" spans="1:42" x14ac:dyDescent="0.2">
      <c r="A133" s="173" t="s">
        <v>256</v>
      </c>
      <c r="B133" s="45" t="s">
        <v>118</v>
      </c>
      <c r="C133" s="45" t="s">
        <v>185</v>
      </c>
      <c r="D133" s="45">
        <v>13</v>
      </c>
      <c r="E133" s="137"/>
      <c r="F133" s="47"/>
      <c r="G133" s="61">
        <v>2</v>
      </c>
      <c r="H133" s="85">
        <f t="shared" ref="H133:H196" si="10">I133-G133</f>
        <v>0</v>
      </c>
      <c r="I133" s="61">
        <v>2</v>
      </c>
      <c r="J133" s="61">
        <v>2</v>
      </c>
      <c r="K133" s="85">
        <f t="shared" ref="K133:K196" si="11">L133-J133</f>
        <v>0</v>
      </c>
      <c r="L133" s="61">
        <v>2</v>
      </c>
      <c r="M133" s="61">
        <v>1</v>
      </c>
      <c r="N133" s="85">
        <f t="shared" ref="N133:N196" si="12">O133-M133</f>
        <v>0</v>
      </c>
      <c r="O133" s="61">
        <v>1</v>
      </c>
      <c r="P133" s="154">
        <v>1</v>
      </c>
      <c r="Q133" s="142">
        <v>7</v>
      </c>
      <c r="R133" s="142"/>
      <c r="S133" s="114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114">
        <v>99</v>
      </c>
      <c r="AB133" s="61">
        <v>442</v>
      </c>
      <c r="AC133" s="61">
        <v>1</v>
      </c>
      <c r="AD133" s="61">
        <v>20</v>
      </c>
      <c r="AE133" s="61">
        <v>41</v>
      </c>
      <c r="AF133" s="61">
        <v>37</v>
      </c>
      <c r="AG133" s="61">
        <v>343</v>
      </c>
      <c r="AH133" s="61">
        <v>1</v>
      </c>
      <c r="AI133" s="61">
        <v>21</v>
      </c>
      <c r="AJ133" s="114">
        <v>0</v>
      </c>
      <c r="AK133" s="61">
        <v>0</v>
      </c>
      <c r="AL133" s="116">
        <v>0</v>
      </c>
      <c r="AM133" s="61">
        <v>1</v>
      </c>
      <c r="AN133" s="117">
        <v>0</v>
      </c>
      <c r="AO133" s="118">
        <f t="shared" ref="AO133:AO196" si="13">IFERROR($S133*$S$2+$T133*$T$2+IF($U$2=0,0,$U133/$U$2)+$V133*$V$2+$W133*$W$2+$X133*$X$2+$Y133*$Y$2+$AA133*$AA$2+IF($AB$2=0,0,$AB133/$AB$2)+$AC$2*$AC133+$AF133*$AF$2+IF($AG$2=0,0,$AG133/$AG$2)+$AH133*$AH$2+IF($AJ$2=0,0,$AJ133/$AJ$2)+$AK133*$AK$2+$AL133*$AL$2+$AM133*$AM$2+$AN133*$AN$2,0)</f>
        <v>90.5</v>
      </c>
      <c r="AP133" s="123">
        <f t="shared" ref="AP133:AP196" si="14">IFERROR($AO133/$Q133,"-")</f>
        <v>12.928571428571429</v>
      </c>
    </row>
    <row r="134" spans="1:42" x14ac:dyDescent="0.2">
      <c r="A134" s="173" t="s">
        <v>376</v>
      </c>
      <c r="B134" s="45" t="s">
        <v>121</v>
      </c>
      <c r="C134" s="45" t="s">
        <v>191</v>
      </c>
      <c r="D134" s="45">
        <v>13</v>
      </c>
      <c r="E134" s="137"/>
      <c r="F134" s="47"/>
      <c r="G134" s="61">
        <v>242</v>
      </c>
      <c r="H134" s="85">
        <f t="shared" si="10"/>
        <v>0</v>
      </c>
      <c r="I134" s="61">
        <v>242</v>
      </c>
      <c r="J134" s="61">
        <v>204</v>
      </c>
      <c r="K134" s="85">
        <f t="shared" si="11"/>
        <v>0</v>
      </c>
      <c r="L134" s="61">
        <v>204</v>
      </c>
      <c r="M134" s="61">
        <v>203</v>
      </c>
      <c r="N134" s="85">
        <f t="shared" si="12"/>
        <v>0</v>
      </c>
      <c r="O134" s="61">
        <v>203</v>
      </c>
      <c r="P134" s="154">
        <v>7.0000000000000007E-2</v>
      </c>
      <c r="Q134" s="142">
        <v>16</v>
      </c>
      <c r="R134" s="142"/>
      <c r="S134" s="114">
        <v>0</v>
      </c>
      <c r="T134" s="61">
        <v>0</v>
      </c>
      <c r="U134" s="61">
        <v>0</v>
      </c>
      <c r="V134" s="61">
        <v>0</v>
      </c>
      <c r="W134" s="61">
        <v>0</v>
      </c>
      <c r="X134" s="61">
        <v>0</v>
      </c>
      <c r="Y134" s="61">
        <v>0</v>
      </c>
      <c r="Z134" s="61">
        <v>0</v>
      </c>
      <c r="AA134" s="114">
        <v>0</v>
      </c>
      <c r="AB134" s="61">
        <v>0</v>
      </c>
      <c r="AC134" s="61">
        <v>0</v>
      </c>
      <c r="AD134" s="61">
        <v>0</v>
      </c>
      <c r="AE134" s="61">
        <v>92</v>
      </c>
      <c r="AF134" s="61">
        <v>54</v>
      </c>
      <c r="AG134" s="61">
        <v>848</v>
      </c>
      <c r="AH134" s="61">
        <v>3</v>
      </c>
      <c r="AI134" s="61">
        <v>37</v>
      </c>
      <c r="AJ134" s="114">
        <v>0</v>
      </c>
      <c r="AK134" s="61">
        <v>0</v>
      </c>
      <c r="AL134" s="116">
        <v>0</v>
      </c>
      <c r="AM134" s="61">
        <v>0</v>
      </c>
      <c r="AN134" s="117">
        <v>0</v>
      </c>
      <c r="AO134" s="118">
        <f t="shared" si="13"/>
        <v>102.8</v>
      </c>
      <c r="AP134" s="123">
        <f t="shared" si="14"/>
        <v>6.4249999999999998</v>
      </c>
    </row>
    <row r="135" spans="1:42" x14ac:dyDescent="0.2">
      <c r="A135" s="173" t="s">
        <v>515</v>
      </c>
      <c r="B135" s="45" t="s">
        <v>121</v>
      </c>
      <c r="C135" s="45" t="s">
        <v>14</v>
      </c>
      <c r="D135" s="45">
        <v>14</v>
      </c>
      <c r="E135" s="137"/>
      <c r="F135" s="47"/>
      <c r="G135" s="61">
        <v>339</v>
      </c>
      <c r="H135" s="85">
        <f t="shared" si="10"/>
        <v>0</v>
      </c>
      <c r="I135" s="61">
        <v>339</v>
      </c>
      <c r="J135" s="61">
        <v>337</v>
      </c>
      <c r="K135" s="85">
        <f t="shared" si="11"/>
        <v>0</v>
      </c>
      <c r="L135" s="61">
        <v>337</v>
      </c>
      <c r="M135" s="61">
        <v>339</v>
      </c>
      <c r="N135" s="85">
        <f t="shared" si="12"/>
        <v>0</v>
      </c>
      <c r="O135" s="61">
        <v>339</v>
      </c>
      <c r="P135" s="154">
        <v>0.01</v>
      </c>
      <c r="Q135" s="142">
        <v>13</v>
      </c>
      <c r="R135" s="142"/>
      <c r="S135" s="114">
        <v>0</v>
      </c>
      <c r="T135" s="61">
        <v>0</v>
      </c>
      <c r="U135" s="61">
        <v>0</v>
      </c>
      <c r="V135" s="61">
        <v>0</v>
      </c>
      <c r="W135" s="61">
        <v>0</v>
      </c>
      <c r="X135" s="61">
        <v>0</v>
      </c>
      <c r="Y135" s="61">
        <v>0</v>
      </c>
      <c r="Z135" s="61">
        <v>0</v>
      </c>
      <c r="AA135" s="114">
        <v>5</v>
      </c>
      <c r="AB135" s="61">
        <v>41</v>
      </c>
      <c r="AC135" s="61">
        <v>0</v>
      </c>
      <c r="AD135" s="61">
        <v>1</v>
      </c>
      <c r="AE135" s="61">
        <v>59</v>
      </c>
      <c r="AF135" s="61">
        <v>36</v>
      </c>
      <c r="AG135" s="61">
        <v>570</v>
      </c>
      <c r="AH135" s="61">
        <v>3</v>
      </c>
      <c r="AI135" s="61">
        <v>23</v>
      </c>
      <c r="AJ135" s="114">
        <v>889</v>
      </c>
      <c r="AK135" s="61">
        <v>0</v>
      </c>
      <c r="AL135" s="116">
        <v>0</v>
      </c>
      <c r="AM135" s="61">
        <v>0</v>
      </c>
      <c r="AN135" s="117">
        <v>1</v>
      </c>
      <c r="AO135" s="118">
        <f t="shared" si="13"/>
        <v>77.099999999999994</v>
      </c>
      <c r="AP135" s="123">
        <f t="shared" si="14"/>
        <v>5.9307692307692301</v>
      </c>
    </row>
    <row r="136" spans="1:42" x14ac:dyDescent="0.2">
      <c r="A136" s="173" t="s">
        <v>482</v>
      </c>
      <c r="B136" s="45" t="s">
        <v>121</v>
      </c>
      <c r="C136" s="45" t="s">
        <v>194</v>
      </c>
      <c r="D136" s="45">
        <v>7</v>
      </c>
      <c r="E136" s="137"/>
      <c r="F136" s="47"/>
      <c r="G136" s="61">
        <v>186</v>
      </c>
      <c r="H136" s="85">
        <f t="shared" si="10"/>
        <v>0</v>
      </c>
      <c r="I136" s="61">
        <v>186</v>
      </c>
      <c r="J136" s="61">
        <v>176</v>
      </c>
      <c r="K136" s="85">
        <f t="shared" si="11"/>
        <v>0</v>
      </c>
      <c r="L136" s="61">
        <v>176</v>
      </c>
      <c r="M136" s="61">
        <v>166</v>
      </c>
      <c r="N136" s="85">
        <f t="shared" si="12"/>
        <v>0</v>
      </c>
      <c r="O136" s="61">
        <v>166</v>
      </c>
      <c r="P136" s="154">
        <v>0.11</v>
      </c>
      <c r="Q136" s="142">
        <v>17</v>
      </c>
      <c r="R136" s="142"/>
      <c r="S136" s="114">
        <v>0</v>
      </c>
      <c r="T136" s="61">
        <v>0</v>
      </c>
      <c r="U136" s="61">
        <v>0</v>
      </c>
      <c r="V136" s="61">
        <v>0</v>
      </c>
      <c r="W136" s="61">
        <v>0</v>
      </c>
      <c r="X136" s="61">
        <v>0</v>
      </c>
      <c r="Y136" s="61">
        <v>0</v>
      </c>
      <c r="Z136" s="61">
        <v>0</v>
      </c>
      <c r="AA136" s="114">
        <v>1</v>
      </c>
      <c r="AB136" s="61">
        <v>10</v>
      </c>
      <c r="AC136" s="61">
        <v>0</v>
      </c>
      <c r="AD136" s="61">
        <v>1</v>
      </c>
      <c r="AE136" s="61">
        <v>82</v>
      </c>
      <c r="AF136" s="61">
        <v>50</v>
      </c>
      <c r="AG136" s="61">
        <v>655</v>
      </c>
      <c r="AH136" s="61">
        <v>7</v>
      </c>
      <c r="AI136" s="61">
        <v>26</v>
      </c>
      <c r="AJ136" s="114">
        <v>23</v>
      </c>
      <c r="AK136" s="61">
        <v>0</v>
      </c>
      <c r="AL136" s="116">
        <v>0</v>
      </c>
      <c r="AM136" s="61">
        <v>0</v>
      </c>
      <c r="AN136" s="117">
        <v>0</v>
      </c>
      <c r="AO136" s="118">
        <f t="shared" si="13"/>
        <v>108.5</v>
      </c>
      <c r="AP136" s="123">
        <f t="shared" si="14"/>
        <v>6.382352941176471</v>
      </c>
    </row>
    <row r="137" spans="1:42" x14ac:dyDescent="0.2">
      <c r="A137" s="173" t="s">
        <v>301</v>
      </c>
      <c r="B137" s="45" t="s">
        <v>118</v>
      </c>
      <c r="C137" s="45" t="s">
        <v>190</v>
      </c>
      <c r="D137" s="45">
        <v>10</v>
      </c>
      <c r="E137" s="137"/>
      <c r="F137" s="47"/>
      <c r="G137" s="61">
        <v>193</v>
      </c>
      <c r="H137" s="85">
        <f t="shared" si="10"/>
        <v>0</v>
      </c>
      <c r="I137" s="61">
        <v>193</v>
      </c>
      <c r="J137" s="61">
        <v>223</v>
      </c>
      <c r="K137" s="85">
        <f t="shared" si="11"/>
        <v>0</v>
      </c>
      <c r="L137" s="61">
        <v>223</v>
      </c>
      <c r="M137" s="61">
        <v>216</v>
      </c>
      <c r="N137" s="85">
        <f t="shared" si="12"/>
        <v>0</v>
      </c>
      <c r="O137" s="61">
        <v>216</v>
      </c>
      <c r="P137" s="154">
        <v>0.15</v>
      </c>
      <c r="Q137" s="142">
        <v>17</v>
      </c>
      <c r="R137" s="142"/>
      <c r="S137" s="114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114">
        <v>138</v>
      </c>
      <c r="AB137" s="61">
        <v>503</v>
      </c>
      <c r="AC137" s="61">
        <v>3</v>
      </c>
      <c r="AD137" s="61">
        <v>21</v>
      </c>
      <c r="AE137" s="61">
        <v>58</v>
      </c>
      <c r="AF137" s="61">
        <v>44</v>
      </c>
      <c r="AG137" s="61">
        <v>259</v>
      </c>
      <c r="AH137" s="61">
        <v>1</v>
      </c>
      <c r="AI137" s="61">
        <v>12</v>
      </c>
      <c r="AJ137" s="114">
        <v>0</v>
      </c>
      <c r="AK137" s="61">
        <v>0</v>
      </c>
      <c r="AL137" s="116">
        <v>0</v>
      </c>
      <c r="AM137" s="61">
        <v>4</v>
      </c>
      <c r="AN137" s="117">
        <v>3</v>
      </c>
      <c r="AO137" s="118">
        <f t="shared" si="13"/>
        <v>94.199999999999989</v>
      </c>
      <c r="AP137" s="123">
        <f t="shared" si="14"/>
        <v>5.5411764705882343</v>
      </c>
    </row>
    <row r="138" spans="1:42" x14ac:dyDescent="0.2">
      <c r="A138" s="173" t="s">
        <v>231</v>
      </c>
      <c r="B138" s="45" t="s">
        <v>121</v>
      </c>
      <c r="C138" s="45" t="s">
        <v>14</v>
      </c>
      <c r="D138" s="45">
        <v>14</v>
      </c>
      <c r="E138" s="137"/>
      <c r="F138" s="47"/>
      <c r="G138" s="61">
        <v>263</v>
      </c>
      <c r="H138" s="85">
        <f t="shared" si="10"/>
        <v>0</v>
      </c>
      <c r="I138" s="61">
        <v>263</v>
      </c>
      <c r="J138" s="61">
        <v>233</v>
      </c>
      <c r="K138" s="85">
        <f t="shared" si="11"/>
        <v>0</v>
      </c>
      <c r="L138" s="61">
        <v>233</v>
      </c>
      <c r="M138" s="61">
        <v>235</v>
      </c>
      <c r="N138" s="85">
        <f t="shared" si="12"/>
        <v>0</v>
      </c>
      <c r="O138" s="61">
        <v>235</v>
      </c>
      <c r="P138" s="154">
        <v>0.01</v>
      </c>
      <c r="Q138" s="142">
        <v>17</v>
      </c>
      <c r="R138" s="142"/>
      <c r="S138" s="114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114">
        <v>0</v>
      </c>
      <c r="AB138" s="61">
        <v>0</v>
      </c>
      <c r="AC138" s="61">
        <v>0</v>
      </c>
      <c r="AD138" s="61">
        <v>0</v>
      </c>
      <c r="AE138" s="61">
        <v>84</v>
      </c>
      <c r="AF138" s="61">
        <v>46</v>
      </c>
      <c r="AG138" s="61">
        <v>698</v>
      </c>
      <c r="AH138" s="61">
        <v>6</v>
      </c>
      <c r="AI138" s="61">
        <v>32</v>
      </c>
      <c r="AJ138" s="114">
        <v>2</v>
      </c>
      <c r="AK138" s="61">
        <v>0</v>
      </c>
      <c r="AL138" s="116">
        <v>0</v>
      </c>
      <c r="AM138" s="61">
        <v>0</v>
      </c>
      <c r="AN138" s="117">
        <v>0</v>
      </c>
      <c r="AO138" s="118">
        <f t="shared" si="13"/>
        <v>105.8</v>
      </c>
      <c r="AP138" s="123">
        <f t="shared" si="14"/>
        <v>6.223529411764706</v>
      </c>
    </row>
    <row r="139" spans="1:42" x14ac:dyDescent="0.2">
      <c r="A139" s="173" t="s">
        <v>506</v>
      </c>
      <c r="B139" s="45" t="s">
        <v>127</v>
      </c>
      <c r="C139" s="45" t="s">
        <v>181</v>
      </c>
      <c r="D139" s="45">
        <v>11</v>
      </c>
      <c r="E139" s="137"/>
      <c r="F139" s="47"/>
      <c r="G139" s="61">
        <v>294</v>
      </c>
      <c r="H139" s="85">
        <f t="shared" si="10"/>
        <v>0</v>
      </c>
      <c r="I139" s="61">
        <v>294</v>
      </c>
      <c r="J139" s="61">
        <v>256</v>
      </c>
      <c r="K139" s="85">
        <f t="shared" si="11"/>
        <v>0</v>
      </c>
      <c r="L139" s="61">
        <v>256</v>
      </c>
      <c r="M139" s="61">
        <v>280</v>
      </c>
      <c r="N139" s="85">
        <f t="shared" si="12"/>
        <v>0</v>
      </c>
      <c r="O139" s="61">
        <v>280</v>
      </c>
      <c r="P139" s="154">
        <v>0.02</v>
      </c>
      <c r="Q139" s="142">
        <v>4</v>
      </c>
      <c r="R139" s="142"/>
      <c r="S139" s="114">
        <v>65</v>
      </c>
      <c r="T139" s="61">
        <v>30</v>
      </c>
      <c r="U139" s="61">
        <v>702</v>
      </c>
      <c r="V139" s="61">
        <v>5</v>
      </c>
      <c r="W139" s="61">
        <v>1</v>
      </c>
      <c r="X139" s="61">
        <v>0</v>
      </c>
      <c r="Y139" s="61">
        <v>13</v>
      </c>
      <c r="Z139" s="61">
        <v>31</v>
      </c>
      <c r="AA139" s="114">
        <v>9</v>
      </c>
      <c r="AB139" s="61">
        <v>42</v>
      </c>
      <c r="AC139" s="61">
        <v>1</v>
      </c>
      <c r="AD139" s="61">
        <v>3</v>
      </c>
      <c r="AE139" s="61">
        <v>0</v>
      </c>
      <c r="AF139" s="61">
        <v>0</v>
      </c>
      <c r="AG139" s="61">
        <v>0</v>
      </c>
      <c r="AH139" s="61">
        <v>0</v>
      </c>
      <c r="AI139" s="61">
        <v>0</v>
      </c>
      <c r="AJ139" s="114">
        <v>0</v>
      </c>
      <c r="AK139" s="61">
        <v>0</v>
      </c>
      <c r="AL139" s="116">
        <v>0</v>
      </c>
      <c r="AM139" s="61">
        <v>1</v>
      </c>
      <c r="AN139" s="117">
        <v>1</v>
      </c>
      <c r="AO139" s="118">
        <f t="shared" si="13"/>
        <v>55.28</v>
      </c>
      <c r="AP139" s="123">
        <f t="shared" si="14"/>
        <v>13.82</v>
      </c>
    </row>
    <row r="140" spans="1:42" x14ac:dyDescent="0.2">
      <c r="A140" s="173" t="s">
        <v>227</v>
      </c>
      <c r="B140" s="45" t="s">
        <v>118</v>
      </c>
      <c r="C140" s="45" t="s">
        <v>16</v>
      </c>
      <c r="D140" s="45">
        <v>8</v>
      </c>
      <c r="E140" s="137"/>
      <c r="F140" s="47"/>
      <c r="G140" s="61">
        <v>59</v>
      </c>
      <c r="H140" s="85">
        <f t="shared" si="10"/>
        <v>0</v>
      </c>
      <c r="I140" s="61">
        <v>59</v>
      </c>
      <c r="J140" s="61">
        <v>74</v>
      </c>
      <c r="K140" s="85">
        <f t="shared" si="11"/>
        <v>0</v>
      </c>
      <c r="L140" s="61">
        <v>74</v>
      </c>
      <c r="M140" s="61">
        <v>68</v>
      </c>
      <c r="N140" s="85">
        <f t="shared" si="12"/>
        <v>0</v>
      </c>
      <c r="O140" s="61">
        <v>68</v>
      </c>
      <c r="P140" s="154">
        <v>0.94</v>
      </c>
      <c r="Q140" s="142">
        <v>10</v>
      </c>
      <c r="R140" s="142"/>
      <c r="S140" s="114">
        <v>0</v>
      </c>
      <c r="T140" s="61">
        <v>0</v>
      </c>
      <c r="U140" s="61">
        <v>0</v>
      </c>
      <c r="V140" s="61">
        <v>0</v>
      </c>
      <c r="W140" s="61">
        <v>0</v>
      </c>
      <c r="X140" s="61">
        <v>0</v>
      </c>
      <c r="Y140" s="61">
        <v>0</v>
      </c>
      <c r="Z140" s="61">
        <v>0</v>
      </c>
      <c r="AA140" s="114">
        <v>119</v>
      </c>
      <c r="AB140" s="61">
        <v>517</v>
      </c>
      <c r="AC140" s="61">
        <v>4</v>
      </c>
      <c r="AD140" s="61">
        <v>21</v>
      </c>
      <c r="AE140" s="61">
        <v>23</v>
      </c>
      <c r="AF140" s="61">
        <v>19</v>
      </c>
      <c r="AG140" s="61">
        <v>129</v>
      </c>
      <c r="AH140" s="61">
        <v>2</v>
      </c>
      <c r="AI140" s="61">
        <v>8</v>
      </c>
      <c r="AJ140" s="114">
        <v>0</v>
      </c>
      <c r="AK140" s="61">
        <v>0</v>
      </c>
      <c r="AL140" s="116">
        <v>1</v>
      </c>
      <c r="AM140" s="61">
        <v>2</v>
      </c>
      <c r="AN140" s="117">
        <v>2</v>
      </c>
      <c r="AO140" s="118">
        <f t="shared" si="13"/>
        <v>98.600000000000009</v>
      </c>
      <c r="AP140" s="123">
        <f t="shared" si="14"/>
        <v>9.8600000000000012</v>
      </c>
    </row>
    <row r="141" spans="1:42" x14ac:dyDescent="0.2">
      <c r="A141" s="173" t="s">
        <v>260</v>
      </c>
      <c r="B141" s="45" t="s">
        <v>121</v>
      </c>
      <c r="C141" s="45" t="s">
        <v>191</v>
      </c>
      <c r="D141" s="45">
        <v>13</v>
      </c>
      <c r="E141" s="137" t="s">
        <v>447</v>
      </c>
      <c r="F141" s="47"/>
      <c r="G141" s="61">
        <v>117</v>
      </c>
      <c r="H141" s="85">
        <f t="shared" si="10"/>
        <v>0</v>
      </c>
      <c r="I141" s="61">
        <v>117</v>
      </c>
      <c r="J141" s="61">
        <v>94</v>
      </c>
      <c r="K141" s="85">
        <f t="shared" si="11"/>
        <v>0</v>
      </c>
      <c r="L141" s="61">
        <v>94</v>
      </c>
      <c r="M141" s="61">
        <v>103</v>
      </c>
      <c r="N141" s="85">
        <f t="shared" si="12"/>
        <v>0</v>
      </c>
      <c r="O141" s="61">
        <v>103</v>
      </c>
      <c r="P141" s="154">
        <v>0.83</v>
      </c>
      <c r="Q141" s="142">
        <v>10</v>
      </c>
      <c r="R141" s="142"/>
      <c r="S141" s="114">
        <v>0</v>
      </c>
      <c r="T141" s="61">
        <v>0</v>
      </c>
      <c r="U141" s="61">
        <v>0</v>
      </c>
      <c r="V141" s="61">
        <v>0</v>
      </c>
      <c r="W141" s="61">
        <v>0</v>
      </c>
      <c r="X141" s="61">
        <v>0</v>
      </c>
      <c r="Y141" s="61">
        <v>0</v>
      </c>
      <c r="Z141" s="61">
        <v>0</v>
      </c>
      <c r="AA141" s="114">
        <v>0</v>
      </c>
      <c r="AB141" s="61">
        <v>0</v>
      </c>
      <c r="AC141" s="61">
        <v>0</v>
      </c>
      <c r="AD141" s="61">
        <v>0</v>
      </c>
      <c r="AE141" s="61">
        <v>64</v>
      </c>
      <c r="AF141" s="61">
        <v>42</v>
      </c>
      <c r="AG141" s="61">
        <v>572</v>
      </c>
      <c r="AH141" s="61">
        <v>8</v>
      </c>
      <c r="AI141" s="61">
        <v>32</v>
      </c>
      <c r="AJ141" s="114">
        <v>0</v>
      </c>
      <c r="AK141" s="61">
        <v>0</v>
      </c>
      <c r="AL141" s="116">
        <v>0</v>
      </c>
      <c r="AM141" s="61">
        <v>0</v>
      </c>
      <c r="AN141" s="117">
        <v>0</v>
      </c>
      <c r="AO141" s="118">
        <f t="shared" si="13"/>
        <v>105.2</v>
      </c>
      <c r="AP141" s="123">
        <f t="shared" si="14"/>
        <v>10.52</v>
      </c>
    </row>
    <row r="142" spans="1:42" x14ac:dyDescent="0.2">
      <c r="A142" s="173" t="s">
        <v>511</v>
      </c>
      <c r="B142" s="45" t="s">
        <v>121</v>
      </c>
      <c r="C142" s="45" t="s">
        <v>196</v>
      </c>
      <c r="D142" s="45">
        <v>11</v>
      </c>
      <c r="E142" s="137"/>
      <c r="F142" s="47"/>
      <c r="G142" s="61">
        <v>326</v>
      </c>
      <c r="H142" s="85">
        <f t="shared" si="10"/>
        <v>0</v>
      </c>
      <c r="I142" s="61">
        <v>326</v>
      </c>
      <c r="J142" s="61">
        <v>236</v>
      </c>
      <c r="K142" s="85">
        <f t="shared" si="11"/>
        <v>0</v>
      </c>
      <c r="L142" s="61">
        <v>236</v>
      </c>
      <c r="M142" s="61">
        <v>229</v>
      </c>
      <c r="N142" s="85">
        <f t="shared" si="12"/>
        <v>0</v>
      </c>
      <c r="O142" s="61">
        <v>229</v>
      </c>
      <c r="P142" s="154">
        <v>0.01</v>
      </c>
      <c r="Q142" s="142">
        <v>16</v>
      </c>
      <c r="R142" s="142"/>
      <c r="S142" s="114">
        <v>3</v>
      </c>
      <c r="T142" s="61">
        <v>0</v>
      </c>
      <c r="U142" s="61">
        <v>88</v>
      </c>
      <c r="V142" s="61">
        <v>0</v>
      </c>
      <c r="W142" s="61">
        <v>0</v>
      </c>
      <c r="X142" s="61">
        <v>0</v>
      </c>
      <c r="Y142" s="61">
        <v>0</v>
      </c>
      <c r="Z142" s="61">
        <v>3</v>
      </c>
      <c r="AA142" s="114">
        <v>2</v>
      </c>
      <c r="AB142" s="61">
        <v>11</v>
      </c>
      <c r="AC142" s="61">
        <v>0</v>
      </c>
      <c r="AD142" s="61">
        <v>1</v>
      </c>
      <c r="AE142" s="61">
        <v>61</v>
      </c>
      <c r="AF142" s="61">
        <v>45</v>
      </c>
      <c r="AG142" s="61">
        <v>602</v>
      </c>
      <c r="AH142" s="61">
        <v>6</v>
      </c>
      <c r="AI142" s="61">
        <v>27</v>
      </c>
      <c r="AJ142" s="114">
        <v>36</v>
      </c>
      <c r="AK142" s="61">
        <v>0</v>
      </c>
      <c r="AL142" s="116">
        <v>1</v>
      </c>
      <c r="AM142" s="61">
        <v>1</v>
      </c>
      <c r="AN142" s="117">
        <v>0</v>
      </c>
      <c r="AO142" s="118">
        <f t="shared" si="13"/>
        <v>102.82000000000001</v>
      </c>
      <c r="AP142" s="123">
        <f t="shared" si="14"/>
        <v>6.4262500000000005</v>
      </c>
    </row>
    <row r="143" spans="1:42" x14ac:dyDescent="0.2">
      <c r="A143" s="173" t="s">
        <v>238</v>
      </c>
      <c r="B143" s="45" t="s">
        <v>121</v>
      </c>
      <c r="C143" s="45" t="s">
        <v>15</v>
      </c>
      <c r="D143" s="45">
        <v>14</v>
      </c>
      <c r="E143" s="137"/>
      <c r="F143" s="47"/>
      <c r="G143" s="61">
        <v>98</v>
      </c>
      <c r="H143" s="85">
        <f t="shared" si="10"/>
        <v>0</v>
      </c>
      <c r="I143" s="61">
        <v>98</v>
      </c>
      <c r="J143" s="61">
        <v>82</v>
      </c>
      <c r="K143" s="85">
        <f t="shared" si="11"/>
        <v>0</v>
      </c>
      <c r="L143" s="61">
        <v>82</v>
      </c>
      <c r="M143" s="61">
        <v>96</v>
      </c>
      <c r="N143" s="85">
        <f t="shared" si="12"/>
        <v>0</v>
      </c>
      <c r="O143" s="61">
        <v>96</v>
      </c>
      <c r="P143" s="154">
        <v>0.88</v>
      </c>
      <c r="Q143" s="142">
        <v>15</v>
      </c>
      <c r="R143" s="142"/>
      <c r="S143" s="114">
        <v>0</v>
      </c>
      <c r="T143" s="61">
        <v>0</v>
      </c>
      <c r="U143" s="61">
        <v>0</v>
      </c>
      <c r="V143" s="61">
        <v>0</v>
      </c>
      <c r="W143" s="61">
        <v>0</v>
      </c>
      <c r="X143" s="61">
        <v>0</v>
      </c>
      <c r="Y143" s="61">
        <v>0</v>
      </c>
      <c r="Z143" s="61">
        <v>0</v>
      </c>
      <c r="AA143" s="114">
        <v>3</v>
      </c>
      <c r="AB143" s="61">
        <v>32</v>
      </c>
      <c r="AC143" s="61">
        <v>0</v>
      </c>
      <c r="AD143" s="61">
        <v>2</v>
      </c>
      <c r="AE143" s="61">
        <v>60</v>
      </c>
      <c r="AF143" s="61">
        <v>40</v>
      </c>
      <c r="AG143" s="61">
        <v>513</v>
      </c>
      <c r="AH143" s="61">
        <v>8</v>
      </c>
      <c r="AI143" s="61">
        <v>28</v>
      </c>
      <c r="AJ143" s="114">
        <v>0</v>
      </c>
      <c r="AK143" s="61">
        <v>0</v>
      </c>
      <c r="AL143" s="116">
        <v>0</v>
      </c>
      <c r="AM143" s="61">
        <v>0</v>
      </c>
      <c r="AN143" s="117">
        <v>0</v>
      </c>
      <c r="AO143" s="118">
        <f t="shared" si="13"/>
        <v>102.5</v>
      </c>
      <c r="AP143" s="123">
        <f t="shared" si="14"/>
        <v>6.833333333333333</v>
      </c>
    </row>
    <row r="144" spans="1:42" x14ac:dyDescent="0.2">
      <c r="A144" s="173" t="s">
        <v>398</v>
      </c>
      <c r="B144" s="45" t="s">
        <v>118</v>
      </c>
      <c r="C144" s="45" t="s">
        <v>192</v>
      </c>
      <c r="D144" s="45">
        <v>7</v>
      </c>
      <c r="E144" s="137"/>
      <c r="F144" s="47"/>
      <c r="G144" s="61">
        <v>126</v>
      </c>
      <c r="H144" s="85">
        <f t="shared" si="10"/>
        <v>0</v>
      </c>
      <c r="I144" s="61">
        <v>126</v>
      </c>
      <c r="J144" s="61">
        <v>128</v>
      </c>
      <c r="K144" s="85">
        <f t="shared" si="11"/>
        <v>0</v>
      </c>
      <c r="L144" s="61">
        <v>128</v>
      </c>
      <c r="M144" s="61">
        <v>116</v>
      </c>
      <c r="N144" s="85">
        <f t="shared" si="12"/>
        <v>0</v>
      </c>
      <c r="O144" s="61">
        <v>116</v>
      </c>
      <c r="P144" s="154">
        <v>0.49</v>
      </c>
      <c r="Q144" s="142">
        <v>16</v>
      </c>
      <c r="R144" s="142"/>
      <c r="S144" s="114">
        <v>0</v>
      </c>
      <c r="T144" s="61">
        <v>0</v>
      </c>
      <c r="U144" s="61">
        <v>0</v>
      </c>
      <c r="V144" s="61">
        <v>0</v>
      </c>
      <c r="W144" s="61">
        <v>0</v>
      </c>
      <c r="X144" s="61">
        <v>0</v>
      </c>
      <c r="Y144" s="61">
        <v>0</v>
      </c>
      <c r="Z144" s="61">
        <v>0</v>
      </c>
      <c r="AA144" s="114">
        <v>68</v>
      </c>
      <c r="AB144" s="61">
        <v>291</v>
      </c>
      <c r="AC144" s="61">
        <v>5</v>
      </c>
      <c r="AD144" s="61">
        <v>19</v>
      </c>
      <c r="AE144" s="61">
        <v>50</v>
      </c>
      <c r="AF144" s="61">
        <v>33</v>
      </c>
      <c r="AG144" s="61">
        <v>253</v>
      </c>
      <c r="AH144" s="61">
        <v>1</v>
      </c>
      <c r="AI144" s="61">
        <v>14</v>
      </c>
      <c r="AJ144" s="114">
        <v>137</v>
      </c>
      <c r="AK144" s="61">
        <v>0</v>
      </c>
      <c r="AL144" s="116">
        <v>1</v>
      </c>
      <c r="AM144" s="61">
        <v>1</v>
      </c>
      <c r="AN144" s="117">
        <v>1</v>
      </c>
      <c r="AO144" s="118">
        <f t="shared" si="13"/>
        <v>90.4</v>
      </c>
      <c r="AP144" s="123">
        <f t="shared" si="14"/>
        <v>5.65</v>
      </c>
    </row>
    <row r="145" spans="1:42" x14ac:dyDescent="0.2">
      <c r="A145" s="173" t="s">
        <v>525</v>
      </c>
      <c r="B145" s="45" t="s">
        <v>118</v>
      </c>
      <c r="C145" s="45" t="s">
        <v>223</v>
      </c>
      <c r="D145" s="45">
        <v>6</v>
      </c>
      <c r="E145" s="137"/>
      <c r="F145" s="47"/>
      <c r="G145" s="61">
        <v>400</v>
      </c>
      <c r="H145" s="85">
        <f t="shared" si="10"/>
        <v>0</v>
      </c>
      <c r="I145" s="61">
        <v>400</v>
      </c>
      <c r="J145" s="61">
        <v>336</v>
      </c>
      <c r="K145" s="85">
        <f t="shared" si="11"/>
        <v>0</v>
      </c>
      <c r="L145" s="61">
        <v>336</v>
      </c>
      <c r="M145" s="61">
        <v>330</v>
      </c>
      <c r="N145" s="85">
        <f t="shared" si="12"/>
        <v>0</v>
      </c>
      <c r="O145" s="61">
        <v>330</v>
      </c>
      <c r="P145" s="154">
        <v>0</v>
      </c>
      <c r="Q145" s="142">
        <v>17</v>
      </c>
      <c r="R145" s="142"/>
      <c r="S145" s="114">
        <v>0</v>
      </c>
      <c r="T145" s="61">
        <v>0</v>
      </c>
      <c r="U145" s="61">
        <v>0</v>
      </c>
      <c r="V145" s="61">
        <v>0</v>
      </c>
      <c r="W145" s="61">
        <v>0</v>
      </c>
      <c r="X145" s="61">
        <v>0</v>
      </c>
      <c r="Y145" s="61">
        <v>0</v>
      </c>
      <c r="Z145" s="61">
        <v>0</v>
      </c>
      <c r="AA145" s="114">
        <v>44</v>
      </c>
      <c r="AB145" s="61">
        <v>226</v>
      </c>
      <c r="AC145" s="61">
        <v>1</v>
      </c>
      <c r="AD145" s="61">
        <v>12</v>
      </c>
      <c r="AE145" s="61">
        <v>49</v>
      </c>
      <c r="AF145" s="61">
        <v>41</v>
      </c>
      <c r="AG145" s="61">
        <v>405</v>
      </c>
      <c r="AH145" s="61">
        <v>2</v>
      </c>
      <c r="AI145" s="61">
        <v>21</v>
      </c>
      <c r="AJ145" s="114">
        <v>62</v>
      </c>
      <c r="AK145" s="61">
        <v>0</v>
      </c>
      <c r="AL145" s="116">
        <v>1</v>
      </c>
      <c r="AM145" s="61">
        <v>1</v>
      </c>
      <c r="AN145" s="117">
        <v>0</v>
      </c>
      <c r="AO145" s="118">
        <f t="shared" si="13"/>
        <v>83.1</v>
      </c>
      <c r="AP145" s="123">
        <f t="shared" si="14"/>
        <v>4.8882352941176466</v>
      </c>
    </row>
    <row r="146" spans="1:42" x14ac:dyDescent="0.2">
      <c r="A146" s="173" t="s">
        <v>438</v>
      </c>
      <c r="B146" s="45" t="s">
        <v>118</v>
      </c>
      <c r="C146" s="45" t="s">
        <v>195</v>
      </c>
      <c r="D146" s="45">
        <v>14</v>
      </c>
      <c r="E146" s="137" t="s">
        <v>444</v>
      </c>
      <c r="F146" s="47"/>
      <c r="G146" s="61">
        <v>127</v>
      </c>
      <c r="H146" s="85">
        <f t="shared" si="10"/>
        <v>0</v>
      </c>
      <c r="I146" s="61">
        <v>127</v>
      </c>
      <c r="J146" s="61">
        <v>136</v>
      </c>
      <c r="K146" s="85">
        <f t="shared" si="11"/>
        <v>0</v>
      </c>
      <c r="L146" s="61">
        <v>136</v>
      </c>
      <c r="M146" s="61">
        <v>132</v>
      </c>
      <c r="N146" s="85">
        <f t="shared" si="12"/>
        <v>0</v>
      </c>
      <c r="O146" s="61">
        <v>132</v>
      </c>
      <c r="P146" s="154">
        <v>0.34</v>
      </c>
      <c r="Q146" s="142">
        <v>17</v>
      </c>
      <c r="R146" s="142"/>
      <c r="S146" s="114">
        <v>0</v>
      </c>
      <c r="T146" s="61">
        <v>0</v>
      </c>
      <c r="U146" s="61">
        <v>0</v>
      </c>
      <c r="V146" s="61">
        <v>0</v>
      </c>
      <c r="W146" s="61">
        <v>0</v>
      </c>
      <c r="X146" s="61">
        <v>0</v>
      </c>
      <c r="Y146" s="61">
        <v>0</v>
      </c>
      <c r="Z146" s="61">
        <v>0</v>
      </c>
      <c r="AA146" s="114">
        <v>103</v>
      </c>
      <c r="AB146" s="61">
        <v>433</v>
      </c>
      <c r="AC146" s="61">
        <v>2</v>
      </c>
      <c r="AD146" s="61">
        <v>24</v>
      </c>
      <c r="AE146" s="61">
        <v>16</v>
      </c>
      <c r="AF146" s="61">
        <v>14</v>
      </c>
      <c r="AG146" s="61">
        <v>96</v>
      </c>
      <c r="AH146" s="61">
        <v>0</v>
      </c>
      <c r="AI146" s="61">
        <v>6</v>
      </c>
      <c r="AJ146" s="114">
        <v>650</v>
      </c>
      <c r="AK146" s="61">
        <v>0</v>
      </c>
      <c r="AL146" s="116">
        <v>0</v>
      </c>
      <c r="AM146" s="61">
        <v>0</v>
      </c>
      <c r="AN146" s="117">
        <v>0</v>
      </c>
      <c r="AO146" s="118">
        <f t="shared" si="13"/>
        <v>64.899999999999991</v>
      </c>
      <c r="AP146" s="123">
        <f t="shared" si="14"/>
        <v>3.8176470588235287</v>
      </c>
    </row>
    <row r="147" spans="1:42" x14ac:dyDescent="0.2">
      <c r="A147" s="173" t="s">
        <v>313</v>
      </c>
      <c r="B147" s="45" t="s">
        <v>129</v>
      </c>
      <c r="C147" s="45" t="s">
        <v>196</v>
      </c>
      <c r="D147" s="45">
        <v>11</v>
      </c>
      <c r="E147" s="137"/>
      <c r="F147" s="47"/>
      <c r="G147" s="61">
        <v>136</v>
      </c>
      <c r="H147" s="85">
        <f t="shared" si="10"/>
        <v>0</v>
      </c>
      <c r="I147" s="61">
        <v>136</v>
      </c>
      <c r="J147" s="61">
        <v>126</v>
      </c>
      <c r="K147" s="85">
        <f t="shared" si="11"/>
        <v>0</v>
      </c>
      <c r="L147" s="61">
        <v>126</v>
      </c>
      <c r="M147" s="61">
        <v>131</v>
      </c>
      <c r="N147" s="85">
        <f t="shared" si="12"/>
        <v>0</v>
      </c>
      <c r="O147" s="61">
        <v>131</v>
      </c>
      <c r="P147" s="154">
        <v>0.71</v>
      </c>
      <c r="Q147" s="142">
        <v>17</v>
      </c>
      <c r="R147" s="142"/>
      <c r="S147" s="114">
        <v>0</v>
      </c>
      <c r="T147" s="61">
        <v>1</v>
      </c>
      <c r="U147" s="61">
        <v>0</v>
      </c>
      <c r="V147" s="61">
        <v>0</v>
      </c>
      <c r="W147" s="61">
        <v>0</v>
      </c>
      <c r="X147" s="61">
        <v>0</v>
      </c>
      <c r="Y147" s="61">
        <v>0</v>
      </c>
      <c r="Z147" s="61">
        <v>0</v>
      </c>
      <c r="AA147" s="114">
        <v>0</v>
      </c>
      <c r="AB147" s="61">
        <v>0</v>
      </c>
      <c r="AC147" s="61">
        <v>0</v>
      </c>
      <c r="AD147" s="61">
        <v>0</v>
      </c>
      <c r="AE147" s="61">
        <v>112</v>
      </c>
      <c r="AF147" s="61">
        <v>73</v>
      </c>
      <c r="AG147" s="61">
        <v>780</v>
      </c>
      <c r="AH147" s="61">
        <v>2</v>
      </c>
      <c r="AI147" s="61">
        <v>39</v>
      </c>
      <c r="AJ147" s="114">
        <v>0</v>
      </c>
      <c r="AK147" s="61">
        <v>0</v>
      </c>
      <c r="AL147" s="116">
        <v>1</v>
      </c>
      <c r="AM147" s="61">
        <v>0</v>
      </c>
      <c r="AN147" s="117">
        <v>0</v>
      </c>
      <c r="AO147" s="118">
        <f t="shared" si="13"/>
        <v>92</v>
      </c>
      <c r="AP147" s="123">
        <f t="shared" si="14"/>
        <v>5.4117647058823533</v>
      </c>
    </row>
    <row r="148" spans="1:42" x14ac:dyDescent="0.2">
      <c r="A148" s="173" t="s">
        <v>368</v>
      </c>
      <c r="B148" s="45" t="s">
        <v>121</v>
      </c>
      <c r="C148" s="45" t="s">
        <v>19</v>
      </c>
      <c r="D148" s="45">
        <v>11</v>
      </c>
      <c r="E148" s="137" t="s">
        <v>444</v>
      </c>
      <c r="F148" s="47"/>
      <c r="G148" s="61">
        <v>108</v>
      </c>
      <c r="H148" s="85">
        <f t="shared" si="10"/>
        <v>0</v>
      </c>
      <c r="I148" s="61">
        <v>108</v>
      </c>
      <c r="J148" s="61">
        <v>127</v>
      </c>
      <c r="K148" s="85">
        <f t="shared" si="11"/>
        <v>0</v>
      </c>
      <c r="L148" s="61">
        <v>127</v>
      </c>
      <c r="M148" s="61">
        <v>122</v>
      </c>
      <c r="N148" s="85">
        <f t="shared" si="12"/>
        <v>0</v>
      </c>
      <c r="O148" s="61">
        <v>122</v>
      </c>
      <c r="P148" s="154">
        <v>0.53</v>
      </c>
      <c r="Q148" s="142">
        <v>14</v>
      </c>
      <c r="R148" s="142"/>
      <c r="S148" s="114">
        <v>0</v>
      </c>
      <c r="T148" s="61">
        <v>0</v>
      </c>
      <c r="U148" s="61">
        <v>0</v>
      </c>
      <c r="V148" s="61">
        <v>0</v>
      </c>
      <c r="W148" s="61">
        <v>0</v>
      </c>
      <c r="X148" s="61">
        <v>0</v>
      </c>
      <c r="Y148" s="61">
        <v>0</v>
      </c>
      <c r="Z148" s="61">
        <v>0</v>
      </c>
      <c r="AA148" s="114">
        <v>0</v>
      </c>
      <c r="AB148" s="61">
        <v>0</v>
      </c>
      <c r="AC148" s="61">
        <v>0</v>
      </c>
      <c r="AD148" s="61">
        <v>0</v>
      </c>
      <c r="AE148" s="61">
        <v>94</v>
      </c>
      <c r="AF148" s="61">
        <v>66</v>
      </c>
      <c r="AG148" s="61">
        <v>770</v>
      </c>
      <c r="AH148" s="61">
        <v>4</v>
      </c>
      <c r="AI148" s="61">
        <v>37</v>
      </c>
      <c r="AJ148" s="114">
        <v>0</v>
      </c>
      <c r="AK148" s="61">
        <v>0</v>
      </c>
      <c r="AL148" s="116">
        <v>0</v>
      </c>
      <c r="AM148" s="61">
        <v>2</v>
      </c>
      <c r="AN148" s="117">
        <v>2</v>
      </c>
      <c r="AO148" s="118">
        <f t="shared" si="13"/>
        <v>97</v>
      </c>
      <c r="AP148" s="123">
        <f t="shared" si="14"/>
        <v>6.9285714285714288</v>
      </c>
    </row>
    <row r="149" spans="1:42" x14ac:dyDescent="0.2">
      <c r="A149" s="173" t="s">
        <v>492</v>
      </c>
      <c r="B149" s="45" t="s">
        <v>118</v>
      </c>
      <c r="C149" s="45" t="s">
        <v>197</v>
      </c>
      <c r="D149" s="45">
        <v>6</v>
      </c>
      <c r="E149" s="174"/>
      <c r="F149" s="47"/>
      <c r="G149" s="61">
        <v>222</v>
      </c>
      <c r="H149" s="85">
        <f t="shared" si="10"/>
        <v>0</v>
      </c>
      <c r="I149" s="61">
        <v>222</v>
      </c>
      <c r="J149" s="61">
        <v>227</v>
      </c>
      <c r="K149" s="85">
        <f t="shared" si="11"/>
        <v>0</v>
      </c>
      <c r="L149" s="61">
        <v>227</v>
      </c>
      <c r="M149" s="61">
        <v>220</v>
      </c>
      <c r="N149" s="85">
        <f t="shared" si="12"/>
        <v>0</v>
      </c>
      <c r="O149" s="61">
        <v>220</v>
      </c>
      <c r="P149" s="154">
        <v>0.02</v>
      </c>
      <c r="Q149" s="142">
        <v>16</v>
      </c>
      <c r="R149" s="142"/>
      <c r="S149" s="114">
        <v>0</v>
      </c>
      <c r="T149" s="61">
        <v>1</v>
      </c>
      <c r="U149" s="61">
        <v>0</v>
      </c>
      <c r="V149" s="61">
        <v>0</v>
      </c>
      <c r="W149" s="61">
        <v>0</v>
      </c>
      <c r="X149" s="61">
        <v>0</v>
      </c>
      <c r="Y149" s="61">
        <v>0</v>
      </c>
      <c r="Z149" s="61">
        <v>0</v>
      </c>
      <c r="AA149" s="114">
        <v>122</v>
      </c>
      <c r="AB149" s="61">
        <v>427</v>
      </c>
      <c r="AC149" s="61">
        <v>3</v>
      </c>
      <c r="AD149" s="61">
        <v>30</v>
      </c>
      <c r="AE149" s="61">
        <v>32</v>
      </c>
      <c r="AF149" s="61">
        <v>25</v>
      </c>
      <c r="AG149" s="61">
        <v>186</v>
      </c>
      <c r="AH149" s="61">
        <v>0</v>
      </c>
      <c r="AI149" s="61">
        <v>9</v>
      </c>
      <c r="AJ149" s="114">
        <v>0</v>
      </c>
      <c r="AK149" s="61">
        <v>0</v>
      </c>
      <c r="AL149" s="116">
        <v>0</v>
      </c>
      <c r="AM149" s="61">
        <v>1</v>
      </c>
      <c r="AN149" s="117">
        <v>0</v>
      </c>
      <c r="AO149" s="118">
        <f t="shared" si="13"/>
        <v>79.300000000000011</v>
      </c>
      <c r="AP149" s="123">
        <f t="shared" si="14"/>
        <v>4.9562500000000007</v>
      </c>
    </row>
    <row r="150" spans="1:42" x14ac:dyDescent="0.2">
      <c r="A150" s="173" t="s">
        <v>293</v>
      </c>
      <c r="B150" s="45" t="s">
        <v>118</v>
      </c>
      <c r="C150" s="45" t="s">
        <v>198</v>
      </c>
      <c r="D150" s="45">
        <v>9</v>
      </c>
      <c r="E150" s="137"/>
      <c r="F150" s="47"/>
      <c r="G150" s="61">
        <v>195</v>
      </c>
      <c r="H150" s="85">
        <f t="shared" si="10"/>
        <v>0</v>
      </c>
      <c r="I150" s="61">
        <v>195</v>
      </c>
      <c r="J150" s="61">
        <v>208</v>
      </c>
      <c r="K150" s="85">
        <f t="shared" si="11"/>
        <v>0</v>
      </c>
      <c r="L150" s="61">
        <v>208</v>
      </c>
      <c r="M150" s="61">
        <v>212</v>
      </c>
      <c r="N150" s="85">
        <f t="shared" si="12"/>
        <v>0</v>
      </c>
      <c r="O150" s="61">
        <v>212</v>
      </c>
      <c r="P150" s="154">
        <v>0.03</v>
      </c>
      <c r="Q150" s="142">
        <v>17</v>
      </c>
      <c r="R150" s="142"/>
      <c r="S150" s="114">
        <v>0</v>
      </c>
      <c r="T150" s="61">
        <v>0</v>
      </c>
      <c r="U150" s="61">
        <v>0</v>
      </c>
      <c r="V150" s="61">
        <v>0</v>
      </c>
      <c r="W150" s="61">
        <v>0</v>
      </c>
      <c r="X150" s="61">
        <v>0</v>
      </c>
      <c r="Y150" s="61">
        <v>0</v>
      </c>
      <c r="Z150" s="61">
        <v>0</v>
      </c>
      <c r="AA150" s="114">
        <v>100</v>
      </c>
      <c r="AB150" s="61">
        <v>534</v>
      </c>
      <c r="AC150" s="61">
        <v>3</v>
      </c>
      <c r="AD150" s="61">
        <v>24</v>
      </c>
      <c r="AE150" s="61">
        <v>25</v>
      </c>
      <c r="AF150" s="61">
        <v>19</v>
      </c>
      <c r="AG150" s="61">
        <v>137</v>
      </c>
      <c r="AH150" s="61">
        <v>0</v>
      </c>
      <c r="AI150" s="61">
        <v>7</v>
      </c>
      <c r="AJ150" s="114">
        <v>139</v>
      </c>
      <c r="AK150" s="61">
        <v>0</v>
      </c>
      <c r="AL150" s="116">
        <v>0</v>
      </c>
      <c r="AM150" s="61">
        <v>1</v>
      </c>
      <c r="AN150" s="117">
        <v>0</v>
      </c>
      <c r="AO150" s="118">
        <f t="shared" si="13"/>
        <v>85.100000000000009</v>
      </c>
      <c r="AP150" s="123">
        <f t="shared" si="14"/>
        <v>5.0058823529411773</v>
      </c>
    </row>
    <row r="151" spans="1:42" x14ac:dyDescent="0.2">
      <c r="A151" s="173" t="s">
        <v>384</v>
      </c>
      <c r="B151" s="45" t="s">
        <v>118</v>
      </c>
      <c r="C151" s="45" t="s">
        <v>14</v>
      </c>
      <c r="D151" s="45">
        <v>14</v>
      </c>
      <c r="E151" s="137"/>
      <c r="F151" s="47"/>
      <c r="G151" s="61">
        <v>188</v>
      </c>
      <c r="H151" s="85">
        <f t="shared" si="10"/>
        <v>0</v>
      </c>
      <c r="I151" s="61">
        <v>188</v>
      </c>
      <c r="J151" s="61">
        <v>166</v>
      </c>
      <c r="K151" s="85">
        <f t="shared" si="11"/>
        <v>0</v>
      </c>
      <c r="L151" s="61">
        <v>166</v>
      </c>
      <c r="M151" s="61">
        <v>164</v>
      </c>
      <c r="N151" s="85">
        <f t="shared" si="12"/>
        <v>0</v>
      </c>
      <c r="O151" s="61">
        <v>164</v>
      </c>
      <c r="P151" s="154">
        <v>0.17</v>
      </c>
      <c r="Q151" s="142">
        <v>14</v>
      </c>
      <c r="R151" s="142"/>
      <c r="S151" s="114">
        <v>0</v>
      </c>
      <c r="T151" s="61">
        <v>0</v>
      </c>
      <c r="U151" s="61">
        <v>0</v>
      </c>
      <c r="V151" s="61">
        <v>0</v>
      </c>
      <c r="W151" s="61">
        <v>0</v>
      </c>
      <c r="X151" s="61">
        <v>0</v>
      </c>
      <c r="Y151" s="61">
        <v>0</v>
      </c>
      <c r="Z151" s="61">
        <v>0</v>
      </c>
      <c r="AA151" s="114">
        <v>160</v>
      </c>
      <c r="AB151" s="61">
        <v>554</v>
      </c>
      <c r="AC151" s="61">
        <v>2</v>
      </c>
      <c r="AD151" s="61">
        <v>22</v>
      </c>
      <c r="AE151" s="61">
        <v>35</v>
      </c>
      <c r="AF151" s="61">
        <v>27</v>
      </c>
      <c r="AG151" s="61">
        <v>162</v>
      </c>
      <c r="AH151" s="61">
        <v>0</v>
      </c>
      <c r="AI151" s="61">
        <v>9</v>
      </c>
      <c r="AJ151" s="114">
        <v>0</v>
      </c>
      <c r="AK151" s="61">
        <v>0</v>
      </c>
      <c r="AL151" s="116">
        <v>0</v>
      </c>
      <c r="AM151" s="61">
        <v>1</v>
      </c>
      <c r="AN151" s="117">
        <v>1</v>
      </c>
      <c r="AO151" s="118">
        <f t="shared" si="13"/>
        <v>81.600000000000009</v>
      </c>
      <c r="AP151" s="123">
        <f t="shared" si="14"/>
        <v>5.8285714285714292</v>
      </c>
    </row>
    <row r="152" spans="1:42" x14ac:dyDescent="0.2">
      <c r="A152" s="173" t="s">
        <v>288</v>
      </c>
      <c r="B152" s="45" t="s">
        <v>121</v>
      </c>
      <c r="C152" s="45" t="s">
        <v>186</v>
      </c>
      <c r="D152" s="45">
        <v>6</v>
      </c>
      <c r="E152" s="137"/>
      <c r="F152" s="47"/>
      <c r="G152" s="61">
        <v>107</v>
      </c>
      <c r="H152" s="85">
        <f t="shared" si="10"/>
        <v>0</v>
      </c>
      <c r="I152" s="61">
        <v>107</v>
      </c>
      <c r="J152" s="61">
        <v>101</v>
      </c>
      <c r="K152" s="85">
        <f t="shared" si="11"/>
        <v>0</v>
      </c>
      <c r="L152" s="61">
        <v>101</v>
      </c>
      <c r="M152" s="61">
        <v>102</v>
      </c>
      <c r="N152" s="85">
        <f t="shared" si="12"/>
        <v>0</v>
      </c>
      <c r="O152" s="61">
        <v>102</v>
      </c>
      <c r="P152" s="154">
        <v>0.75</v>
      </c>
      <c r="Q152" s="142">
        <v>9</v>
      </c>
      <c r="R152" s="142"/>
      <c r="S152" s="114">
        <v>0</v>
      </c>
      <c r="T152" s="61">
        <v>0</v>
      </c>
      <c r="U152" s="61">
        <v>0</v>
      </c>
      <c r="V152" s="61">
        <v>0</v>
      </c>
      <c r="W152" s="61">
        <v>0</v>
      </c>
      <c r="X152" s="61">
        <v>0</v>
      </c>
      <c r="Y152" s="61">
        <v>0</v>
      </c>
      <c r="Z152" s="61">
        <v>0</v>
      </c>
      <c r="AA152" s="114">
        <v>8</v>
      </c>
      <c r="AB152" s="61">
        <v>46</v>
      </c>
      <c r="AC152" s="61">
        <v>1</v>
      </c>
      <c r="AD152" s="61">
        <v>1</v>
      </c>
      <c r="AE152" s="61">
        <v>69</v>
      </c>
      <c r="AF152" s="61">
        <v>45</v>
      </c>
      <c r="AG152" s="61">
        <v>556</v>
      </c>
      <c r="AH152" s="61">
        <v>4</v>
      </c>
      <c r="AI152" s="61">
        <v>34</v>
      </c>
      <c r="AJ152" s="114">
        <v>0</v>
      </c>
      <c r="AK152" s="61">
        <v>0</v>
      </c>
      <c r="AL152" s="116">
        <v>1</v>
      </c>
      <c r="AM152" s="61">
        <v>0</v>
      </c>
      <c r="AN152" s="117">
        <v>0</v>
      </c>
      <c r="AO152" s="118">
        <f t="shared" si="13"/>
        <v>92.2</v>
      </c>
      <c r="AP152" s="123">
        <f t="shared" si="14"/>
        <v>10.244444444444445</v>
      </c>
    </row>
    <row r="153" spans="1:42" x14ac:dyDescent="0.2">
      <c r="A153" s="173" t="s">
        <v>528</v>
      </c>
      <c r="B153" s="45" t="s">
        <v>127</v>
      </c>
      <c r="C153" s="45" t="s">
        <v>12</v>
      </c>
      <c r="D153" s="45">
        <v>10</v>
      </c>
      <c r="E153" s="137"/>
      <c r="F153" s="47"/>
      <c r="G153" s="61">
        <v>400</v>
      </c>
      <c r="H153" s="85">
        <f t="shared" si="10"/>
        <v>0</v>
      </c>
      <c r="I153" s="61">
        <v>400</v>
      </c>
      <c r="J153" s="61">
        <v>400</v>
      </c>
      <c r="K153" s="85">
        <f t="shared" si="11"/>
        <v>0</v>
      </c>
      <c r="L153" s="61">
        <v>400</v>
      </c>
      <c r="M153" s="61">
        <v>400</v>
      </c>
      <c r="N153" s="85">
        <f t="shared" si="12"/>
        <v>0</v>
      </c>
      <c r="O153" s="61">
        <v>400</v>
      </c>
      <c r="P153" s="154">
        <v>0</v>
      </c>
      <c r="Q153" s="142">
        <v>4</v>
      </c>
      <c r="R153" s="142"/>
      <c r="S153" s="114">
        <v>88</v>
      </c>
      <c r="T153" s="61">
        <v>44</v>
      </c>
      <c r="U153" s="61">
        <v>953</v>
      </c>
      <c r="V153" s="61">
        <v>5</v>
      </c>
      <c r="W153" s="61">
        <v>8</v>
      </c>
      <c r="X153" s="61">
        <v>0</v>
      </c>
      <c r="Y153" s="61">
        <v>4</v>
      </c>
      <c r="Z153" s="61">
        <v>49</v>
      </c>
      <c r="AA153" s="114">
        <v>5</v>
      </c>
      <c r="AB153" s="61">
        <v>-1</v>
      </c>
      <c r="AC153" s="61">
        <v>0</v>
      </c>
      <c r="AD153" s="61">
        <v>2</v>
      </c>
      <c r="AE153" s="61">
        <v>0</v>
      </c>
      <c r="AF153" s="61">
        <v>0</v>
      </c>
      <c r="AG153" s="61">
        <v>0</v>
      </c>
      <c r="AH153" s="61">
        <v>0</v>
      </c>
      <c r="AI153" s="61">
        <v>0</v>
      </c>
      <c r="AJ153" s="114">
        <v>0</v>
      </c>
      <c r="AK153" s="61">
        <v>0</v>
      </c>
      <c r="AL153" s="116">
        <v>1</v>
      </c>
      <c r="AM153" s="61">
        <v>0</v>
      </c>
      <c r="AN153" s="117">
        <v>0</v>
      </c>
      <c r="AO153" s="118">
        <f t="shared" si="13"/>
        <v>52.019999999999996</v>
      </c>
      <c r="AP153" s="123">
        <f t="shared" si="14"/>
        <v>13.004999999999999</v>
      </c>
    </row>
    <row r="154" spans="1:42" x14ac:dyDescent="0.2">
      <c r="A154" s="173" t="s">
        <v>314</v>
      </c>
      <c r="B154" s="45" t="s">
        <v>121</v>
      </c>
      <c r="C154" s="45" t="s">
        <v>199</v>
      </c>
      <c r="D154" s="45">
        <v>9</v>
      </c>
      <c r="E154" s="137"/>
      <c r="F154" s="47"/>
      <c r="G154" s="61">
        <v>48</v>
      </c>
      <c r="H154" s="85">
        <f t="shared" si="10"/>
        <v>0</v>
      </c>
      <c r="I154" s="61">
        <v>48</v>
      </c>
      <c r="J154" s="61">
        <v>36</v>
      </c>
      <c r="K154" s="85">
        <f t="shared" si="11"/>
        <v>0</v>
      </c>
      <c r="L154" s="61">
        <v>36</v>
      </c>
      <c r="M154" s="61">
        <v>41</v>
      </c>
      <c r="N154" s="85">
        <f t="shared" si="12"/>
        <v>0</v>
      </c>
      <c r="O154" s="61">
        <v>41</v>
      </c>
      <c r="P154" s="154">
        <v>0.97</v>
      </c>
      <c r="Q154" s="142">
        <v>17</v>
      </c>
      <c r="R154" s="142"/>
      <c r="S154" s="114">
        <v>1</v>
      </c>
      <c r="T154" s="61">
        <v>0</v>
      </c>
      <c r="U154" s="61">
        <v>16</v>
      </c>
      <c r="V154" s="61">
        <v>0</v>
      </c>
      <c r="W154" s="61">
        <v>0</v>
      </c>
      <c r="X154" s="61">
        <v>0</v>
      </c>
      <c r="Y154" s="61">
        <v>0</v>
      </c>
      <c r="Z154" s="61">
        <v>1</v>
      </c>
      <c r="AA154" s="114">
        <v>0</v>
      </c>
      <c r="AB154" s="61">
        <v>0</v>
      </c>
      <c r="AC154" s="61">
        <v>0</v>
      </c>
      <c r="AD154" s="61">
        <v>0</v>
      </c>
      <c r="AE154" s="61">
        <v>98</v>
      </c>
      <c r="AF154" s="61">
        <v>58</v>
      </c>
      <c r="AG154" s="61">
        <v>776</v>
      </c>
      <c r="AH154" s="61">
        <v>2</v>
      </c>
      <c r="AI154" s="61">
        <v>35</v>
      </c>
      <c r="AJ154" s="114">
        <v>0</v>
      </c>
      <c r="AK154" s="61">
        <v>0</v>
      </c>
      <c r="AL154" s="116">
        <v>1</v>
      </c>
      <c r="AM154" s="61">
        <v>0</v>
      </c>
      <c r="AN154" s="117">
        <v>0</v>
      </c>
      <c r="AO154" s="118">
        <f t="shared" si="13"/>
        <v>92.24</v>
      </c>
      <c r="AP154" s="123">
        <f t="shared" si="14"/>
        <v>5.4258823529411764</v>
      </c>
    </row>
    <row r="155" spans="1:42" x14ac:dyDescent="0.2">
      <c r="A155" s="173" t="s">
        <v>406</v>
      </c>
      <c r="B155" s="45" t="s">
        <v>127</v>
      </c>
      <c r="C155" s="45" t="s">
        <v>181</v>
      </c>
      <c r="D155" s="45">
        <v>11</v>
      </c>
      <c r="E155" s="137"/>
      <c r="F155" s="47"/>
      <c r="G155" s="61">
        <v>290</v>
      </c>
      <c r="H155" s="85">
        <f t="shared" si="10"/>
        <v>0</v>
      </c>
      <c r="I155" s="61">
        <v>290</v>
      </c>
      <c r="J155" s="61">
        <v>252</v>
      </c>
      <c r="K155" s="85">
        <f t="shared" si="11"/>
        <v>0</v>
      </c>
      <c r="L155" s="61">
        <v>252</v>
      </c>
      <c r="M155" s="61">
        <v>271</v>
      </c>
      <c r="N155" s="85">
        <f t="shared" si="12"/>
        <v>0</v>
      </c>
      <c r="O155" s="61">
        <v>271</v>
      </c>
      <c r="P155" s="154">
        <v>0.02</v>
      </c>
      <c r="Q155" s="142">
        <v>6</v>
      </c>
      <c r="R155" s="142"/>
      <c r="S155" s="114">
        <v>67</v>
      </c>
      <c r="T155" s="61">
        <v>44</v>
      </c>
      <c r="U155" s="61">
        <v>787</v>
      </c>
      <c r="V155" s="61">
        <v>2</v>
      </c>
      <c r="W155" s="61">
        <v>2</v>
      </c>
      <c r="X155" s="61">
        <v>0</v>
      </c>
      <c r="Y155" s="61">
        <v>9</v>
      </c>
      <c r="Z155" s="61">
        <v>32</v>
      </c>
      <c r="AA155" s="114">
        <v>10</v>
      </c>
      <c r="AB155" s="61">
        <v>53</v>
      </c>
      <c r="AC155" s="61">
        <v>2</v>
      </c>
      <c r="AD155" s="61">
        <v>5</v>
      </c>
      <c r="AE155" s="61">
        <v>1</v>
      </c>
      <c r="AF155" s="61">
        <v>1</v>
      </c>
      <c r="AG155" s="61">
        <v>1</v>
      </c>
      <c r="AH155" s="61">
        <v>0</v>
      </c>
      <c r="AI155" s="61">
        <v>0</v>
      </c>
      <c r="AJ155" s="114">
        <v>0</v>
      </c>
      <c r="AK155" s="61">
        <v>0</v>
      </c>
      <c r="AL155" s="116">
        <v>0</v>
      </c>
      <c r="AM155" s="61">
        <v>2</v>
      </c>
      <c r="AN155" s="117">
        <v>1</v>
      </c>
      <c r="AO155" s="118">
        <f t="shared" si="13"/>
        <v>52.88</v>
      </c>
      <c r="AP155" s="123">
        <f t="shared" si="14"/>
        <v>8.8133333333333344</v>
      </c>
    </row>
    <row r="156" spans="1:42" x14ac:dyDescent="0.2">
      <c r="A156" s="173" t="s">
        <v>290</v>
      </c>
      <c r="B156" s="45" t="s">
        <v>118</v>
      </c>
      <c r="C156" s="45" t="s">
        <v>198</v>
      </c>
      <c r="D156" s="45">
        <v>9</v>
      </c>
      <c r="E156" s="137"/>
      <c r="F156" s="47"/>
      <c r="G156" s="61">
        <v>90</v>
      </c>
      <c r="H156" s="85">
        <f t="shared" si="10"/>
        <v>0</v>
      </c>
      <c r="I156" s="61">
        <v>90</v>
      </c>
      <c r="J156" s="61">
        <v>88</v>
      </c>
      <c r="K156" s="85">
        <f t="shared" si="11"/>
        <v>0</v>
      </c>
      <c r="L156" s="61">
        <v>88</v>
      </c>
      <c r="M156" s="61">
        <v>70</v>
      </c>
      <c r="N156" s="85">
        <f t="shared" si="12"/>
        <v>0</v>
      </c>
      <c r="O156" s="61">
        <v>70</v>
      </c>
      <c r="P156" s="154">
        <v>0.89</v>
      </c>
      <c r="Q156" s="142">
        <v>8</v>
      </c>
      <c r="R156" s="142"/>
      <c r="S156" s="114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114">
        <v>78</v>
      </c>
      <c r="AB156" s="61">
        <v>386</v>
      </c>
      <c r="AC156" s="61">
        <v>5</v>
      </c>
      <c r="AD156" s="61">
        <v>22</v>
      </c>
      <c r="AE156" s="61">
        <v>27</v>
      </c>
      <c r="AF156" s="61">
        <v>22</v>
      </c>
      <c r="AG156" s="61">
        <v>174</v>
      </c>
      <c r="AH156" s="61">
        <v>0</v>
      </c>
      <c r="AI156" s="61">
        <v>10</v>
      </c>
      <c r="AJ156" s="114">
        <v>0</v>
      </c>
      <c r="AK156" s="61">
        <v>0</v>
      </c>
      <c r="AL156" s="116">
        <v>1</v>
      </c>
      <c r="AM156" s="61">
        <v>0</v>
      </c>
      <c r="AN156" s="117">
        <v>0</v>
      </c>
      <c r="AO156" s="118">
        <f t="shared" si="13"/>
        <v>88</v>
      </c>
      <c r="AP156" s="123">
        <f t="shared" si="14"/>
        <v>11</v>
      </c>
    </row>
    <row r="157" spans="1:42" x14ac:dyDescent="0.2">
      <c r="A157" s="173" t="s">
        <v>360</v>
      </c>
      <c r="B157" s="45" t="s">
        <v>121</v>
      </c>
      <c r="C157" s="45" t="s">
        <v>12</v>
      </c>
      <c r="D157" s="45">
        <v>10</v>
      </c>
      <c r="E157" s="137"/>
      <c r="F157" s="47"/>
      <c r="G157" s="61">
        <v>72</v>
      </c>
      <c r="H157" s="85">
        <f t="shared" si="10"/>
        <v>0</v>
      </c>
      <c r="I157" s="61">
        <v>72</v>
      </c>
      <c r="J157" s="61">
        <v>66</v>
      </c>
      <c r="K157" s="85">
        <f t="shared" si="11"/>
        <v>0</v>
      </c>
      <c r="L157" s="61">
        <v>66</v>
      </c>
      <c r="M157" s="61">
        <v>71</v>
      </c>
      <c r="N157" s="85">
        <f t="shared" si="12"/>
        <v>0</v>
      </c>
      <c r="O157" s="61">
        <v>71</v>
      </c>
      <c r="P157" s="154">
        <v>0.89</v>
      </c>
      <c r="Q157" s="142">
        <v>11</v>
      </c>
      <c r="R157" s="142"/>
      <c r="S157" s="114">
        <v>0</v>
      </c>
      <c r="T157" s="61">
        <v>0</v>
      </c>
      <c r="U157" s="61">
        <v>0</v>
      </c>
      <c r="V157" s="61">
        <v>0</v>
      </c>
      <c r="W157" s="61">
        <v>0</v>
      </c>
      <c r="X157" s="61">
        <v>0</v>
      </c>
      <c r="Y157" s="61">
        <v>0</v>
      </c>
      <c r="Z157" s="61">
        <v>0</v>
      </c>
      <c r="AA157" s="114">
        <v>5</v>
      </c>
      <c r="AB157" s="61">
        <v>54</v>
      </c>
      <c r="AC157" s="61">
        <v>1</v>
      </c>
      <c r="AD157" s="61">
        <v>3</v>
      </c>
      <c r="AE157" s="61">
        <v>77</v>
      </c>
      <c r="AF157" s="61">
        <v>43</v>
      </c>
      <c r="AG157" s="61">
        <v>538</v>
      </c>
      <c r="AH157" s="61">
        <v>5</v>
      </c>
      <c r="AI157" s="61">
        <v>24</v>
      </c>
      <c r="AJ157" s="114">
        <v>0</v>
      </c>
      <c r="AK157" s="61">
        <v>0</v>
      </c>
      <c r="AL157" s="116">
        <v>0</v>
      </c>
      <c r="AM157" s="61">
        <v>0</v>
      </c>
      <c r="AN157" s="117">
        <v>0</v>
      </c>
      <c r="AO157" s="118">
        <f t="shared" si="13"/>
        <v>95.2</v>
      </c>
      <c r="AP157" s="123">
        <f t="shared" si="14"/>
        <v>8.6545454545454543</v>
      </c>
    </row>
    <row r="158" spans="1:42" x14ac:dyDescent="0.2">
      <c r="A158" s="173" t="s">
        <v>529</v>
      </c>
      <c r="B158" s="45" t="s">
        <v>121</v>
      </c>
      <c r="C158" s="45" t="s">
        <v>116</v>
      </c>
      <c r="D158" s="45">
        <v>8</v>
      </c>
      <c r="E158" s="137"/>
      <c r="F158" s="47"/>
      <c r="G158" s="61">
        <v>400</v>
      </c>
      <c r="H158" s="85">
        <f t="shared" si="10"/>
        <v>0</v>
      </c>
      <c r="I158" s="61">
        <v>400</v>
      </c>
      <c r="J158" s="61">
        <v>400</v>
      </c>
      <c r="K158" s="85">
        <f t="shared" si="11"/>
        <v>0</v>
      </c>
      <c r="L158" s="61">
        <v>400</v>
      </c>
      <c r="M158" s="61">
        <v>400</v>
      </c>
      <c r="N158" s="85">
        <f t="shared" si="12"/>
        <v>0</v>
      </c>
      <c r="O158" s="61">
        <v>400</v>
      </c>
      <c r="P158" s="154">
        <v>0</v>
      </c>
      <c r="Q158" s="142">
        <v>17</v>
      </c>
      <c r="R158" s="142"/>
      <c r="S158" s="114">
        <v>0</v>
      </c>
      <c r="T158" s="61">
        <v>0</v>
      </c>
      <c r="U158" s="61">
        <v>0</v>
      </c>
      <c r="V158" s="61">
        <v>0</v>
      </c>
      <c r="W158" s="61">
        <v>0</v>
      </c>
      <c r="X158" s="61">
        <v>0</v>
      </c>
      <c r="Y158" s="61">
        <v>0</v>
      </c>
      <c r="Z158" s="61">
        <v>0</v>
      </c>
      <c r="AA158" s="114">
        <v>10</v>
      </c>
      <c r="AB158" s="61">
        <v>89</v>
      </c>
      <c r="AC158" s="61">
        <v>0</v>
      </c>
      <c r="AD158" s="61">
        <v>4</v>
      </c>
      <c r="AE158" s="61">
        <v>44</v>
      </c>
      <c r="AF158" s="61">
        <v>24</v>
      </c>
      <c r="AG158" s="61">
        <v>296</v>
      </c>
      <c r="AH158" s="61">
        <v>3</v>
      </c>
      <c r="AI158" s="61">
        <v>17</v>
      </c>
      <c r="AJ158" s="114">
        <v>1038</v>
      </c>
      <c r="AK158" s="61">
        <v>1</v>
      </c>
      <c r="AL158" s="116">
        <v>0</v>
      </c>
      <c r="AM158" s="61">
        <v>1</v>
      </c>
      <c r="AN158" s="117">
        <v>0</v>
      </c>
      <c r="AO158" s="118">
        <f t="shared" si="13"/>
        <v>62.5</v>
      </c>
      <c r="AP158" s="123">
        <f t="shared" si="14"/>
        <v>3.6764705882352939</v>
      </c>
    </row>
    <row r="159" spans="1:42" x14ac:dyDescent="0.2">
      <c r="A159" s="173" t="s">
        <v>409</v>
      </c>
      <c r="B159" s="45" t="s">
        <v>118</v>
      </c>
      <c r="C159" s="45" t="s">
        <v>12</v>
      </c>
      <c r="D159" s="45">
        <v>10</v>
      </c>
      <c r="E159" s="137"/>
      <c r="F159" s="47"/>
      <c r="G159" s="61">
        <v>400</v>
      </c>
      <c r="H159" s="85">
        <f t="shared" si="10"/>
        <v>0</v>
      </c>
      <c r="I159" s="61">
        <v>400</v>
      </c>
      <c r="J159" s="61">
        <v>275</v>
      </c>
      <c r="K159" s="85">
        <f t="shared" si="11"/>
        <v>0</v>
      </c>
      <c r="L159" s="61">
        <v>275</v>
      </c>
      <c r="M159" s="61">
        <v>257</v>
      </c>
      <c r="N159" s="85">
        <f t="shared" si="12"/>
        <v>0</v>
      </c>
      <c r="O159" s="61">
        <v>257</v>
      </c>
      <c r="P159" s="154">
        <v>0</v>
      </c>
      <c r="Q159" s="142">
        <v>16</v>
      </c>
      <c r="R159" s="142"/>
      <c r="S159" s="114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114">
        <v>61</v>
      </c>
      <c r="AB159" s="61">
        <v>238</v>
      </c>
      <c r="AC159" s="61">
        <v>2</v>
      </c>
      <c r="AD159" s="61">
        <v>13</v>
      </c>
      <c r="AE159" s="61">
        <v>55</v>
      </c>
      <c r="AF159" s="61">
        <v>34</v>
      </c>
      <c r="AG159" s="61">
        <v>372</v>
      </c>
      <c r="AH159" s="61">
        <v>2</v>
      </c>
      <c r="AI159" s="61">
        <v>20</v>
      </c>
      <c r="AJ159" s="114">
        <v>57</v>
      </c>
      <c r="AK159" s="61">
        <v>0</v>
      </c>
      <c r="AL159" s="116">
        <v>0</v>
      </c>
      <c r="AM159" s="61">
        <v>1</v>
      </c>
      <c r="AN159" s="117">
        <v>1</v>
      </c>
      <c r="AO159" s="118">
        <f t="shared" si="13"/>
        <v>83</v>
      </c>
      <c r="AP159" s="123">
        <f t="shared" si="14"/>
        <v>5.1875</v>
      </c>
    </row>
    <row r="160" spans="1:42" x14ac:dyDescent="0.2">
      <c r="A160" s="173" t="s">
        <v>393</v>
      </c>
      <c r="B160" s="45" t="s">
        <v>129</v>
      </c>
      <c r="C160" s="45" t="s">
        <v>193</v>
      </c>
      <c r="D160" s="45">
        <v>9</v>
      </c>
      <c r="E160" s="137"/>
      <c r="F160" s="47"/>
      <c r="G160" s="61">
        <v>114</v>
      </c>
      <c r="H160" s="85">
        <f t="shared" si="10"/>
        <v>0</v>
      </c>
      <c r="I160" s="61">
        <v>114</v>
      </c>
      <c r="J160" s="61">
        <v>113</v>
      </c>
      <c r="K160" s="85">
        <f t="shared" si="11"/>
        <v>0</v>
      </c>
      <c r="L160" s="61">
        <v>113</v>
      </c>
      <c r="M160" s="61">
        <v>109</v>
      </c>
      <c r="N160" s="85">
        <f t="shared" si="12"/>
        <v>0</v>
      </c>
      <c r="O160" s="61">
        <v>109</v>
      </c>
      <c r="P160" s="154">
        <v>0.86</v>
      </c>
      <c r="Q160" s="142">
        <v>16</v>
      </c>
      <c r="R160" s="142"/>
      <c r="S160" s="114">
        <v>0</v>
      </c>
      <c r="T160" s="61">
        <v>0</v>
      </c>
      <c r="U160" s="61">
        <v>0</v>
      </c>
      <c r="V160" s="61">
        <v>0</v>
      </c>
      <c r="W160" s="61">
        <v>0</v>
      </c>
      <c r="X160" s="61">
        <v>0</v>
      </c>
      <c r="Y160" s="61">
        <v>0</v>
      </c>
      <c r="Z160" s="61">
        <v>0</v>
      </c>
      <c r="AA160" s="114">
        <v>0</v>
      </c>
      <c r="AB160" s="61">
        <v>0</v>
      </c>
      <c r="AC160" s="61">
        <v>0</v>
      </c>
      <c r="AD160" s="61">
        <v>0</v>
      </c>
      <c r="AE160" s="61">
        <v>79</v>
      </c>
      <c r="AF160" s="61">
        <v>60</v>
      </c>
      <c r="AG160" s="61">
        <v>497</v>
      </c>
      <c r="AH160" s="61">
        <v>7</v>
      </c>
      <c r="AI160" s="61">
        <v>34</v>
      </c>
      <c r="AJ160" s="114">
        <v>0</v>
      </c>
      <c r="AK160" s="61">
        <v>0</v>
      </c>
      <c r="AL160" s="116">
        <v>1</v>
      </c>
      <c r="AM160" s="61">
        <v>1</v>
      </c>
      <c r="AN160" s="117">
        <v>1</v>
      </c>
      <c r="AO160" s="118">
        <f t="shared" si="13"/>
        <v>91.7</v>
      </c>
      <c r="AP160" s="123">
        <f t="shared" si="14"/>
        <v>5.7312500000000002</v>
      </c>
    </row>
    <row r="161" spans="1:42" x14ac:dyDescent="0.2">
      <c r="A161" s="173" t="s">
        <v>218</v>
      </c>
      <c r="B161" s="45" t="s">
        <v>121</v>
      </c>
      <c r="C161" s="45" t="s">
        <v>16</v>
      </c>
      <c r="D161" s="45">
        <v>8</v>
      </c>
      <c r="E161" s="137"/>
      <c r="F161" s="47"/>
      <c r="G161" s="61">
        <v>199</v>
      </c>
      <c r="H161" s="85">
        <f t="shared" si="10"/>
        <v>0</v>
      </c>
      <c r="I161" s="61">
        <v>199</v>
      </c>
      <c r="J161" s="61">
        <v>172</v>
      </c>
      <c r="K161" s="85">
        <f t="shared" si="11"/>
        <v>0</v>
      </c>
      <c r="L161" s="61">
        <v>172</v>
      </c>
      <c r="M161" s="61">
        <v>163</v>
      </c>
      <c r="N161" s="85">
        <f t="shared" si="12"/>
        <v>0</v>
      </c>
      <c r="O161" s="61">
        <v>163</v>
      </c>
      <c r="P161" s="154">
        <v>0.3</v>
      </c>
      <c r="Q161" s="142">
        <v>17</v>
      </c>
      <c r="R161" s="142"/>
      <c r="S161" s="114">
        <v>0</v>
      </c>
      <c r="T161" s="61">
        <v>0</v>
      </c>
      <c r="U161" s="61">
        <v>0</v>
      </c>
      <c r="V161" s="61">
        <v>0</v>
      </c>
      <c r="W161" s="61">
        <v>0</v>
      </c>
      <c r="X161" s="61">
        <v>0</v>
      </c>
      <c r="Y161" s="61">
        <v>0</v>
      </c>
      <c r="Z161" s="61">
        <v>0</v>
      </c>
      <c r="AA161" s="114">
        <v>8</v>
      </c>
      <c r="AB161" s="61">
        <v>46</v>
      </c>
      <c r="AC161" s="61">
        <v>0</v>
      </c>
      <c r="AD161" s="61">
        <v>2</v>
      </c>
      <c r="AE161" s="61">
        <v>83</v>
      </c>
      <c r="AF161" s="61">
        <v>59</v>
      </c>
      <c r="AG161" s="61">
        <v>693</v>
      </c>
      <c r="AH161" s="61">
        <v>2</v>
      </c>
      <c r="AI161" s="61">
        <v>33</v>
      </c>
      <c r="AJ161" s="114">
        <v>192</v>
      </c>
      <c r="AK161" s="61">
        <v>0</v>
      </c>
      <c r="AL161" s="116">
        <v>0</v>
      </c>
      <c r="AM161" s="61">
        <v>2</v>
      </c>
      <c r="AN161" s="117">
        <v>2</v>
      </c>
      <c r="AO161" s="118">
        <f t="shared" si="13"/>
        <v>81.899999999999991</v>
      </c>
      <c r="AP161" s="123">
        <f t="shared" si="14"/>
        <v>4.8176470588235292</v>
      </c>
    </row>
    <row r="162" spans="1:42" x14ac:dyDescent="0.2">
      <c r="A162" s="173" t="s">
        <v>232</v>
      </c>
      <c r="B162" s="45" t="s">
        <v>127</v>
      </c>
      <c r="C162" s="45" t="s">
        <v>11</v>
      </c>
      <c r="D162" s="45">
        <v>9</v>
      </c>
      <c r="E162" s="137"/>
      <c r="F162" s="47"/>
      <c r="G162" s="61">
        <v>89</v>
      </c>
      <c r="H162" s="85">
        <f t="shared" si="10"/>
        <v>0</v>
      </c>
      <c r="I162" s="61">
        <v>89</v>
      </c>
      <c r="J162" s="61">
        <v>95</v>
      </c>
      <c r="K162" s="85">
        <f t="shared" si="11"/>
        <v>0</v>
      </c>
      <c r="L162" s="61">
        <v>95</v>
      </c>
      <c r="M162" s="61">
        <v>97</v>
      </c>
      <c r="N162" s="85">
        <f t="shared" si="12"/>
        <v>0</v>
      </c>
      <c r="O162" s="61">
        <v>97</v>
      </c>
      <c r="P162" s="154">
        <v>0.93</v>
      </c>
      <c r="Q162" s="142">
        <v>6</v>
      </c>
      <c r="R162" s="142"/>
      <c r="S162" s="114">
        <v>41</v>
      </c>
      <c r="T162" s="61">
        <v>30</v>
      </c>
      <c r="U162" s="61">
        <v>603</v>
      </c>
      <c r="V162" s="61">
        <v>5</v>
      </c>
      <c r="W162" s="61">
        <v>2</v>
      </c>
      <c r="X162" s="61">
        <v>0</v>
      </c>
      <c r="Y162" s="61">
        <v>4</v>
      </c>
      <c r="Z162" s="61">
        <v>27</v>
      </c>
      <c r="AA162" s="114">
        <v>38</v>
      </c>
      <c r="AB162" s="61">
        <v>168</v>
      </c>
      <c r="AC162" s="61">
        <v>1</v>
      </c>
      <c r="AD162" s="61">
        <v>8</v>
      </c>
      <c r="AE162" s="61">
        <v>0</v>
      </c>
      <c r="AF162" s="61">
        <v>0</v>
      </c>
      <c r="AG162" s="61">
        <v>0</v>
      </c>
      <c r="AH162" s="61">
        <v>0</v>
      </c>
      <c r="AI162" s="61">
        <v>0</v>
      </c>
      <c r="AJ162" s="114">
        <v>0</v>
      </c>
      <c r="AK162" s="61">
        <v>0</v>
      </c>
      <c r="AL162" s="116">
        <v>1</v>
      </c>
      <c r="AM162" s="61">
        <v>0</v>
      </c>
      <c r="AN162" s="117">
        <v>0</v>
      </c>
      <c r="AO162" s="118">
        <f t="shared" si="13"/>
        <v>66.92</v>
      </c>
      <c r="AP162" s="123">
        <f t="shared" si="14"/>
        <v>11.153333333333334</v>
      </c>
    </row>
    <row r="163" spans="1:42" x14ac:dyDescent="0.2">
      <c r="A163" s="173" t="s">
        <v>322</v>
      </c>
      <c r="B163" s="45" t="s">
        <v>118</v>
      </c>
      <c r="C163" s="45" t="s">
        <v>188</v>
      </c>
      <c r="D163" s="45">
        <v>7</v>
      </c>
      <c r="E163" s="137"/>
      <c r="F163" s="47"/>
      <c r="G163" s="61">
        <v>340</v>
      </c>
      <c r="H163" s="85">
        <f t="shared" si="10"/>
        <v>0</v>
      </c>
      <c r="I163" s="61">
        <v>340</v>
      </c>
      <c r="J163" s="61">
        <v>213</v>
      </c>
      <c r="K163" s="85">
        <f t="shared" si="11"/>
        <v>0</v>
      </c>
      <c r="L163" s="61">
        <v>213</v>
      </c>
      <c r="M163" s="61">
        <v>223</v>
      </c>
      <c r="N163" s="85">
        <f t="shared" si="12"/>
        <v>0</v>
      </c>
      <c r="O163" s="61">
        <v>223</v>
      </c>
      <c r="P163" s="154">
        <v>0.03</v>
      </c>
      <c r="Q163" s="142">
        <v>13</v>
      </c>
      <c r="R163" s="142"/>
      <c r="S163" s="114">
        <v>0</v>
      </c>
      <c r="T163" s="61">
        <v>0</v>
      </c>
      <c r="U163" s="61">
        <v>0</v>
      </c>
      <c r="V163" s="61">
        <v>0</v>
      </c>
      <c r="W163" s="61">
        <v>0</v>
      </c>
      <c r="X163" s="61">
        <v>0</v>
      </c>
      <c r="Y163" s="61">
        <v>0</v>
      </c>
      <c r="Z163" s="61">
        <v>0</v>
      </c>
      <c r="AA163" s="114">
        <v>96</v>
      </c>
      <c r="AB163" s="61">
        <v>345</v>
      </c>
      <c r="AC163" s="61">
        <v>4</v>
      </c>
      <c r="AD163" s="61">
        <v>22</v>
      </c>
      <c r="AE163" s="61">
        <v>32</v>
      </c>
      <c r="AF163" s="61">
        <v>23</v>
      </c>
      <c r="AG163" s="61">
        <v>197</v>
      </c>
      <c r="AH163" s="61">
        <v>1</v>
      </c>
      <c r="AI163" s="61">
        <v>12</v>
      </c>
      <c r="AJ163" s="114">
        <v>0</v>
      </c>
      <c r="AK163" s="61">
        <v>0</v>
      </c>
      <c r="AL163" s="116">
        <v>0</v>
      </c>
      <c r="AM163" s="61">
        <v>2</v>
      </c>
      <c r="AN163" s="117">
        <v>1</v>
      </c>
      <c r="AO163" s="118">
        <f t="shared" si="13"/>
        <v>82.2</v>
      </c>
      <c r="AP163" s="123">
        <f t="shared" si="14"/>
        <v>6.3230769230769237</v>
      </c>
    </row>
    <row r="164" spans="1:42" x14ac:dyDescent="0.2">
      <c r="A164" s="173" t="s">
        <v>520</v>
      </c>
      <c r="B164" s="45" t="s">
        <v>121</v>
      </c>
      <c r="C164" s="45" t="s">
        <v>183</v>
      </c>
      <c r="D164" s="45">
        <v>6</v>
      </c>
      <c r="E164" s="137"/>
      <c r="F164" s="47"/>
      <c r="G164" s="61">
        <v>400</v>
      </c>
      <c r="H164" s="85">
        <f t="shared" si="10"/>
        <v>0</v>
      </c>
      <c r="I164" s="61">
        <v>400</v>
      </c>
      <c r="J164" s="61">
        <v>375</v>
      </c>
      <c r="K164" s="85">
        <f t="shared" si="11"/>
        <v>0</v>
      </c>
      <c r="L164" s="61">
        <v>375</v>
      </c>
      <c r="M164" s="61">
        <v>376</v>
      </c>
      <c r="N164" s="85">
        <f t="shared" si="12"/>
        <v>0</v>
      </c>
      <c r="O164" s="61">
        <v>376</v>
      </c>
      <c r="P164" s="154">
        <v>0</v>
      </c>
      <c r="Q164" s="142">
        <v>16</v>
      </c>
      <c r="R164" s="142"/>
      <c r="S164" s="114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114">
        <v>4</v>
      </c>
      <c r="AB164" s="61">
        <v>28</v>
      </c>
      <c r="AC164" s="61">
        <v>0</v>
      </c>
      <c r="AD164" s="61">
        <v>2</v>
      </c>
      <c r="AE164" s="61">
        <v>71</v>
      </c>
      <c r="AF164" s="61">
        <v>48</v>
      </c>
      <c r="AG164" s="61">
        <v>576</v>
      </c>
      <c r="AH164" s="61">
        <v>4</v>
      </c>
      <c r="AI164" s="61">
        <v>28</v>
      </c>
      <c r="AJ164" s="114">
        <v>236</v>
      </c>
      <c r="AK164" s="61">
        <v>0</v>
      </c>
      <c r="AL164" s="116">
        <v>0</v>
      </c>
      <c r="AM164" s="61">
        <v>0</v>
      </c>
      <c r="AN164" s="117">
        <v>0</v>
      </c>
      <c r="AO164" s="118">
        <f t="shared" si="13"/>
        <v>84.4</v>
      </c>
      <c r="AP164" s="123">
        <f t="shared" si="14"/>
        <v>5.2750000000000004</v>
      </c>
    </row>
    <row r="165" spans="1:42" x14ac:dyDescent="0.2">
      <c r="A165" s="173" t="s">
        <v>479</v>
      </c>
      <c r="B165" s="45" t="s">
        <v>118</v>
      </c>
      <c r="C165" s="45" t="s">
        <v>185</v>
      </c>
      <c r="D165" s="45">
        <v>13</v>
      </c>
      <c r="E165" s="137"/>
      <c r="F165" s="47"/>
      <c r="G165" s="61">
        <v>175</v>
      </c>
      <c r="H165" s="85">
        <f t="shared" si="10"/>
        <v>0</v>
      </c>
      <c r="I165" s="61">
        <v>175</v>
      </c>
      <c r="J165" s="61">
        <v>178</v>
      </c>
      <c r="K165" s="85">
        <f t="shared" si="11"/>
        <v>0</v>
      </c>
      <c r="L165" s="61">
        <v>178</v>
      </c>
      <c r="M165" s="61">
        <v>177</v>
      </c>
      <c r="N165" s="85">
        <f t="shared" si="12"/>
        <v>0</v>
      </c>
      <c r="O165" s="61">
        <v>177</v>
      </c>
      <c r="P165" s="154">
        <v>0.11</v>
      </c>
      <c r="Q165" s="142">
        <v>9</v>
      </c>
      <c r="R165" s="142"/>
      <c r="S165" s="114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114">
        <v>133</v>
      </c>
      <c r="AB165" s="61">
        <v>566</v>
      </c>
      <c r="AC165" s="61">
        <v>3</v>
      </c>
      <c r="AD165" s="61">
        <v>22</v>
      </c>
      <c r="AE165" s="61">
        <v>11</v>
      </c>
      <c r="AF165" s="61">
        <v>9</v>
      </c>
      <c r="AG165" s="61">
        <v>123</v>
      </c>
      <c r="AH165" s="61">
        <v>0</v>
      </c>
      <c r="AI165" s="61">
        <v>6</v>
      </c>
      <c r="AJ165" s="114">
        <v>0</v>
      </c>
      <c r="AK165" s="61">
        <v>0</v>
      </c>
      <c r="AL165" s="116">
        <v>0</v>
      </c>
      <c r="AM165" s="61">
        <v>2</v>
      </c>
      <c r="AN165" s="117">
        <v>1</v>
      </c>
      <c r="AO165" s="118">
        <f t="shared" si="13"/>
        <v>84.899999999999991</v>
      </c>
      <c r="AP165" s="123">
        <f t="shared" si="14"/>
        <v>9.4333333333333318</v>
      </c>
    </row>
    <row r="166" spans="1:42" x14ac:dyDescent="0.2">
      <c r="A166" s="173" t="s">
        <v>373</v>
      </c>
      <c r="B166" s="45" t="s">
        <v>121</v>
      </c>
      <c r="C166" s="45" t="s">
        <v>188</v>
      </c>
      <c r="D166" s="45">
        <v>7</v>
      </c>
      <c r="E166" s="137" t="s">
        <v>448</v>
      </c>
      <c r="F166" s="47"/>
      <c r="G166" s="61">
        <v>255</v>
      </c>
      <c r="H166" s="85">
        <f t="shared" si="10"/>
        <v>0</v>
      </c>
      <c r="I166" s="61">
        <v>255</v>
      </c>
      <c r="J166" s="61">
        <v>400</v>
      </c>
      <c r="K166" s="85">
        <f t="shared" si="11"/>
        <v>0</v>
      </c>
      <c r="L166" s="61">
        <v>400</v>
      </c>
      <c r="M166" s="61">
        <v>400</v>
      </c>
      <c r="N166" s="85">
        <f t="shared" si="12"/>
        <v>0</v>
      </c>
      <c r="O166" s="61">
        <v>400</v>
      </c>
      <c r="P166" s="154">
        <v>0.01</v>
      </c>
      <c r="Q166" s="142">
        <v>14</v>
      </c>
      <c r="R166" s="142"/>
      <c r="S166" s="114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114">
        <v>2</v>
      </c>
      <c r="AB166" s="61">
        <v>31</v>
      </c>
      <c r="AC166" s="61">
        <v>0</v>
      </c>
      <c r="AD166" s="61">
        <v>2</v>
      </c>
      <c r="AE166" s="61">
        <v>72</v>
      </c>
      <c r="AF166" s="61">
        <v>42</v>
      </c>
      <c r="AG166" s="61">
        <v>626</v>
      </c>
      <c r="AH166" s="61">
        <v>4</v>
      </c>
      <c r="AI166" s="61">
        <v>31</v>
      </c>
      <c r="AJ166" s="114">
        <v>0</v>
      </c>
      <c r="AK166" s="61">
        <v>0</v>
      </c>
      <c r="AL166" s="116">
        <v>0</v>
      </c>
      <c r="AM166" s="61">
        <v>0</v>
      </c>
      <c r="AN166" s="117">
        <v>0</v>
      </c>
      <c r="AO166" s="118">
        <f t="shared" si="13"/>
        <v>89.7</v>
      </c>
      <c r="AP166" s="123">
        <f t="shared" si="14"/>
        <v>6.4071428571428575</v>
      </c>
    </row>
    <row r="167" spans="1:42" x14ac:dyDescent="0.2">
      <c r="A167" s="173" t="s">
        <v>385</v>
      </c>
      <c r="B167" s="45" t="s">
        <v>118</v>
      </c>
      <c r="C167" s="45" t="s">
        <v>192</v>
      </c>
      <c r="D167" s="45">
        <v>7</v>
      </c>
      <c r="E167" s="137"/>
      <c r="F167" s="47"/>
      <c r="G167" s="61">
        <v>202</v>
      </c>
      <c r="H167" s="85">
        <f t="shared" si="10"/>
        <v>0</v>
      </c>
      <c r="I167" s="61">
        <v>202</v>
      </c>
      <c r="J167" s="61">
        <v>189</v>
      </c>
      <c r="K167" s="85">
        <f t="shared" si="11"/>
        <v>0</v>
      </c>
      <c r="L167" s="61">
        <v>189</v>
      </c>
      <c r="M167" s="61">
        <v>202</v>
      </c>
      <c r="N167" s="85">
        <f t="shared" si="12"/>
        <v>0</v>
      </c>
      <c r="O167" s="61">
        <v>202</v>
      </c>
      <c r="P167" s="154">
        <v>0.04</v>
      </c>
      <c r="Q167" s="142">
        <v>16</v>
      </c>
      <c r="R167" s="142"/>
      <c r="S167" s="114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114">
        <v>87</v>
      </c>
      <c r="AB167" s="61">
        <v>373</v>
      </c>
      <c r="AC167" s="61">
        <v>7</v>
      </c>
      <c r="AD167" s="61">
        <v>24</v>
      </c>
      <c r="AE167" s="61">
        <v>16</v>
      </c>
      <c r="AF167" s="61">
        <v>13</v>
      </c>
      <c r="AG167" s="61">
        <v>83</v>
      </c>
      <c r="AH167" s="61">
        <v>0</v>
      </c>
      <c r="AI167" s="61">
        <v>3</v>
      </c>
      <c r="AJ167" s="114">
        <v>13</v>
      </c>
      <c r="AK167" s="61">
        <v>0</v>
      </c>
      <c r="AL167" s="116">
        <v>0</v>
      </c>
      <c r="AM167" s="61">
        <v>1</v>
      </c>
      <c r="AN167" s="117">
        <v>1</v>
      </c>
      <c r="AO167" s="118">
        <f t="shared" si="13"/>
        <v>85.6</v>
      </c>
      <c r="AP167" s="123">
        <f t="shared" si="14"/>
        <v>5.35</v>
      </c>
    </row>
    <row r="168" spans="1:42" x14ac:dyDescent="0.2">
      <c r="A168" s="173" t="s">
        <v>295</v>
      </c>
      <c r="B168" s="45" t="s">
        <v>129</v>
      </c>
      <c r="C168" s="45" t="s">
        <v>181</v>
      </c>
      <c r="D168" s="45">
        <v>11</v>
      </c>
      <c r="E168" s="137"/>
      <c r="F168" s="47"/>
      <c r="G168" s="61">
        <v>179</v>
      </c>
      <c r="H168" s="85">
        <f t="shared" si="10"/>
        <v>0</v>
      </c>
      <c r="I168" s="61">
        <v>179</v>
      </c>
      <c r="J168" s="61">
        <v>144</v>
      </c>
      <c r="K168" s="85">
        <f t="shared" si="11"/>
        <v>0</v>
      </c>
      <c r="L168" s="61">
        <v>144</v>
      </c>
      <c r="M168" s="61">
        <v>146</v>
      </c>
      <c r="N168" s="85">
        <f t="shared" si="12"/>
        <v>0</v>
      </c>
      <c r="O168" s="61">
        <v>146</v>
      </c>
      <c r="P168" s="71">
        <v>0.26</v>
      </c>
      <c r="Q168" s="142">
        <v>16</v>
      </c>
      <c r="R168" s="142"/>
      <c r="S168" s="114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114">
        <v>0</v>
      </c>
      <c r="AB168" s="61">
        <v>0</v>
      </c>
      <c r="AC168" s="61">
        <v>0</v>
      </c>
      <c r="AD168" s="61">
        <v>0</v>
      </c>
      <c r="AE168" s="61">
        <v>90</v>
      </c>
      <c r="AF168" s="61">
        <v>68</v>
      </c>
      <c r="AG168" s="61">
        <v>670</v>
      </c>
      <c r="AH168" s="61">
        <v>4</v>
      </c>
      <c r="AI168" s="61">
        <v>29</v>
      </c>
      <c r="AJ168" s="114">
        <v>0</v>
      </c>
      <c r="AK168" s="61">
        <v>0</v>
      </c>
      <c r="AL168" s="116">
        <v>0</v>
      </c>
      <c r="AM168" s="61">
        <v>0</v>
      </c>
      <c r="AN168" s="117">
        <v>0</v>
      </c>
      <c r="AO168" s="118">
        <f t="shared" si="13"/>
        <v>91</v>
      </c>
      <c r="AP168" s="123">
        <f t="shared" si="14"/>
        <v>5.6875</v>
      </c>
    </row>
    <row r="169" spans="1:42" x14ac:dyDescent="0.2">
      <c r="A169" s="173" t="s">
        <v>389</v>
      </c>
      <c r="B169" s="45" t="s">
        <v>121</v>
      </c>
      <c r="C169" s="45" t="s">
        <v>188</v>
      </c>
      <c r="D169" s="45">
        <v>7</v>
      </c>
      <c r="E169" s="137"/>
      <c r="F169" s="47"/>
      <c r="G169" s="61">
        <v>63</v>
      </c>
      <c r="H169" s="85">
        <f t="shared" si="10"/>
        <v>0</v>
      </c>
      <c r="I169" s="61">
        <v>63</v>
      </c>
      <c r="J169" s="61">
        <v>51</v>
      </c>
      <c r="K169" s="85">
        <f t="shared" si="11"/>
        <v>0</v>
      </c>
      <c r="L169" s="61">
        <v>51</v>
      </c>
      <c r="M169" s="61">
        <v>74</v>
      </c>
      <c r="N169" s="85">
        <f t="shared" si="12"/>
        <v>0</v>
      </c>
      <c r="O169" s="61">
        <v>74</v>
      </c>
      <c r="P169" s="154">
        <v>0.94</v>
      </c>
      <c r="Q169" s="142">
        <v>16</v>
      </c>
      <c r="R169" s="142"/>
      <c r="S169" s="114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114">
        <v>0</v>
      </c>
      <c r="AB169" s="61">
        <v>0</v>
      </c>
      <c r="AC169" s="61">
        <v>0</v>
      </c>
      <c r="AD169" s="61">
        <v>0</v>
      </c>
      <c r="AE169" s="61">
        <v>63</v>
      </c>
      <c r="AF169" s="61">
        <v>35</v>
      </c>
      <c r="AG169" s="61">
        <v>549</v>
      </c>
      <c r="AH169" s="61">
        <v>6</v>
      </c>
      <c r="AI169" s="61">
        <v>29</v>
      </c>
      <c r="AJ169" s="114">
        <v>0</v>
      </c>
      <c r="AK169" s="61">
        <v>0</v>
      </c>
      <c r="AL169" s="116">
        <v>0</v>
      </c>
      <c r="AM169" s="61">
        <v>0</v>
      </c>
      <c r="AN169" s="117">
        <v>0</v>
      </c>
      <c r="AO169" s="118">
        <f t="shared" si="13"/>
        <v>90.9</v>
      </c>
      <c r="AP169" s="123">
        <f t="shared" si="14"/>
        <v>5.6812500000000004</v>
      </c>
    </row>
    <row r="170" spans="1:42" x14ac:dyDescent="0.2">
      <c r="A170" s="173" t="s">
        <v>358</v>
      </c>
      <c r="B170" s="45" t="s">
        <v>118</v>
      </c>
      <c r="C170" s="45" t="s">
        <v>182</v>
      </c>
      <c r="D170" s="45">
        <v>14</v>
      </c>
      <c r="E170" s="137" t="s">
        <v>444</v>
      </c>
      <c r="F170" s="47"/>
      <c r="G170" s="61">
        <v>137</v>
      </c>
      <c r="H170" s="85">
        <f t="shared" si="10"/>
        <v>0</v>
      </c>
      <c r="I170" s="61">
        <v>137</v>
      </c>
      <c r="J170" s="61">
        <v>160</v>
      </c>
      <c r="K170" s="85">
        <f t="shared" si="11"/>
        <v>0</v>
      </c>
      <c r="L170" s="61">
        <v>160</v>
      </c>
      <c r="M170" s="61">
        <v>123</v>
      </c>
      <c r="N170" s="85">
        <f t="shared" si="12"/>
        <v>0</v>
      </c>
      <c r="O170" s="61">
        <v>123</v>
      </c>
      <c r="P170" s="154">
        <v>0.31</v>
      </c>
      <c r="Q170" s="142">
        <v>11</v>
      </c>
      <c r="R170" s="142"/>
      <c r="S170" s="114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114">
        <v>48</v>
      </c>
      <c r="AB170" s="61">
        <v>212</v>
      </c>
      <c r="AC170" s="61">
        <v>2</v>
      </c>
      <c r="AD170" s="61">
        <v>14</v>
      </c>
      <c r="AE170" s="61">
        <v>53</v>
      </c>
      <c r="AF170" s="61">
        <v>43</v>
      </c>
      <c r="AG170" s="61">
        <v>397</v>
      </c>
      <c r="AH170" s="61">
        <v>2</v>
      </c>
      <c r="AI170" s="61">
        <v>15</v>
      </c>
      <c r="AJ170" s="114">
        <v>0</v>
      </c>
      <c r="AK170" s="61">
        <v>0</v>
      </c>
      <c r="AL170" s="116">
        <v>0</v>
      </c>
      <c r="AM170" s="61">
        <v>0</v>
      </c>
      <c r="AN170" s="117">
        <v>0</v>
      </c>
      <c r="AO170" s="118">
        <f t="shared" si="13"/>
        <v>84.9</v>
      </c>
      <c r="AP170" s="123">
        <f t="shared" si="14"/>
        <v>7.7181818181818187</v>
      </c>
    </row>
    <row r="171" spans="1:42" x14ac:dyDescent="0.2">
      <c r="A171" s="173" t="s">
        <v>274</v>
      </c>
      <c r="B171" s="45" t="s">
        <v>129</v>
      </c>
      <c r="C171" s="45" t="s">
        <v>183</v>
      </c>
      <c r="D171" s="45">
        <v>6</v>
      </c>
      <c r="E171" s="137"/>
      <c r="F171" s="47"/>
      <c r="G171" s="61">
        <v>86</v>
      </c>
      <c r="H171" s="85">
        <f t="shared" si="10"/>
        <v>0</v>
      </c>
      <c r="I171" s="61">
        <v>86</v>
      </c>
      <c r="J171" s="61">
        <v>79</v>
      </c>
      <c r="K171" s="85">
        <f t="shared" si="11"/>
        <v>0</v>
      </c>
      <c r="L171" s="61">
        <v>79</v>
      </c>
      <c r="M171" s="61">
        <v>82</v>
      </c>
      <c r="N171" s="85">
        <f t="shared" si="12"/>
        <v>0</v>
      </c>
      <c r="O171" s="61">
        <v>82</v>
      </c>
      <c r="P171" s="154">
        <v>0.98</v>
      </c>
      <c r="Q171" s="142">
        <v>12</v>
      </c>
      <c r="R171" s="142"/>
      <c r="S171" s="114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114">
        <v>0</v>
      </c>
      <c r="AB171" s="61">
        <v>0</v>
      </c>
      <c r="AC171" s="61">
        <v>0</v>
      </c>
      <c r="AD171" s="61">
        <v>0</v>
      </c>
      <c r="AE171" s="61">
        <v>84</v>
      </c>
      <c r="AF171" s="61">
        <v>61</v>
      </c>
      <c r="AG171" s="61">
        <v>583</v>
      </c>
      <c r="AH171" s="61">
        <v>4</v>
      </c>
      <c r="AI171" s="61">
        <v>32</v>
      </c>
      <c r="AJ171" s="114">
        <v>0</v>
      </c>
      <c r="AK171" s="61">
        <v>0</v>
      </c>
      <c r="AL171" s="116">
        <v>1</v>
      </c>
      <c r="AM171" s="61">
        <v>0</v>
      </c>
      <c r="AN171" s="117">
        <v>0</v>
      </c>
      <c r="AO171" s="118">
        <f t="shared" si="13"/>
        <v>84.3</v>
      </c>
      <c r="AP171" s="123">
        <f t="shared" si="14"/>
        <v>7.0249999999999995</v>
      </c>
    </row>
    <row r="172" spans="1:42" x14ac:dyDescent="0.2">
      <c r="A172" s="173" t="s">
        <v>292</v>
      </c>
      <c r="B172" s="45" t="s">
        <v>129</v>
      </c>
      <c r="C172" s="45" t="s">
        <v>112</v>
      </c>
      <c r="D172" s="45">
        <v>7</v>
      </c>
      <c r="E172" s="137"/>
      <c r="F172" s="47"/>
      <c r="G172" s="61">
        <v>134</v>
      </c>
      <c r="H172" s="85">
        <f t="shared" si="10"/>
        <v>0</v>
      </c>
      <c r="I172" s="61">
        <v>134</v>
      </c>
      <c r="J172" s="61">
        <v>146</v>
      </c>
      <c r="K172" s="85">
        <f t="shared" si="11"/>
        <v>0</v>
      </c>
      <c r="L172" s="61">
        <v>146</v>
      </c>
      <c r="M172" s="61">
        <v>152</v>
      </c>
      <c r="N172" s="85">
        <f t="shared" si="12"/>
        <v>0</v>
      </c>
      <c r="O172" s="61">
        <v>152</v>
      </c>
      <c r="P172" s="154">
        <v>0.54</v>
      </c>
      <c r="Q172" s="142">
        <v>15</v>
      </c>
      <c r="R172" s="142"/>
      <c r="S172" s="114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114">
        <v>0</v>
      </c>
      <c r="AB172" s="61">
        <v>0</v>
      </c>
      <c r="AC172" s="61">
        <v>0</v>
      </c>
      <c r="AD172" s="61">
        <v>0</v>
      </c>
      <c r="AE172" s="61">
        <v>85</v>
      </c>
      <c r="AF172" s="61">
        <v>61</v>
      </c>
      <c r="AG172" s="61">
        <v>560</v>
      </c>
      <c r="AH172" s="61">
        <v>5</v>
      </c>
      <c r="AI172" s="61">
        <v>33</v>
      </c>
      <c r="AJ172" s="114">
        <v>0</v>
      </c>
      <c r="AK172" s="61">
        <v>0</v>
      </c>
      <c r="AL172" s="116">
        <v>0</v>
      </c>
      <c r="AM172" s="61">
        <v>1</v>
      </c>
      <c r="AN172" s="117">
        <v>0</v>
      </c>
      <c r="AO172" s="118">
        <f t="shared" si="13"/>
        <v>86</v>
      </c>
      <c r="AP172" s="123">
        <f t="shared" si="14"/>
        <v>5.7333333333333334</v>
      </c>
    </row>
    <row r="173" spans="1:42" x14ac:dyDescent="0.2">
      <c r="A173" s="173" t="s">
        <v>337</v>
      </c>
      <c r="B173" s="45" t="s">
        <v>118</v>
      </c>
      <c r="C173" s="45" t="s">
        <v>179</v>
      </c>
      <c r="D173" s="45">
        <v>14</v>
      </c>
      <c r="E173" s="137"/>
      <c r="F173" s="47"/>
      <c r="G173" s="61">
        <v>103</v>
      </c>
      <c r="H173" s="85">
        <f t="shared" si="10"/>
        <v>0</v>
      </c>
      <c r="I173" s="61">
        <v>103</v>
      </c>
      <c r="J173" s="61">
        <v>139</v>
      </c>
      <c r="K173" s="85">
        <f t="shared" si="11"/>
        <v>0</v>
      </c>
      <c r="L173" s="61">
        <v>139</v>
      </c>
      <c r="M173" s="61">
        <v>106</v>
      </c>
      <c r="N173" s="85">
        <f t="shared" si="12"/>
        <v>0</v>
      </c>
      <c r="O173" s="61">
        <v>106</v>
      </c>
      <c r="P173" s="154">
        <v>0.65</v>
      </c>
      <c r="Q173" s="142">
        <v>17</v>
      </c>
      <c r="R173" s="142"/>
      <c r="S173" s="114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114">
        <v>56</v>
      </c>
      <c r="AB173" s="61">
        <v>276</v>
      </c>
      <c r="AC173" s="61">
        <v>2</v>
      </c>
      <c r="AD173" s="61">
        <v>15</v>
      </c>
      <c r="AE173" s="61">
        <v>57</v>
      </c>
      <c r="AF173" s="61">
        <v>40</v>
      </c>
      <c r="AG173" s="61">
        <v>310</v>
      </c>
      <c r="AH173" s="61">
        <v>1</v>
      </c>
      <c r="AI173" s="61">
        <v>15</v>
      </c>
      <c r="AJ173" s="114">
        <v>240</v>
      </c>
      <c r="AK173" s="61">
        <v>0</v>
      </c>
      <c r="AL173" s="116">
        <v>0</v>
      </c>
      <c r="AM173" s="61">
        <v>1</v>
      </c>
      <c r="AN173" s="117">
        <v>2</v>
      </c>
      <c r="AO173" s="118">
        <f t="shared" si="13"/>
        <v>72.599999999999994</v>
      </c>
      <c r="AP173" s="123">
        <f t="shared" si="14"/>
        <v>4.2705882352941176</v>
      </c>
    </row>
    <row r="174" spans="1:42" x14ac:dyDescent="0.2">
      <c r="A174" s="173" t="s">
        <v>362</v>
      </c>
      <c r="B174" s="45" t="s">
        <v>129</v>
      </c>
      <c r="C174" s="45" t="s">
        <v>116</v>
      </c>
      <c r="D174" s="45">
        <v>8</v>
      </c>
      <c r="E174" s="137" t="s">
        <v>448</v>
      </c>
      <c r="F174" s="47"/>
      <c r="G174" s="61">
        <v>324</v>
      </c>
      <c r="H174" s="85">
        <f t="shared" si="10"/>
        <v>0</v>
      </c>
      <c r="I174" s="61">
        <v>324</v>
      </c>
      <c r="J174" s="61">
        <v>400</v>
      </c>
      <c r="K174" s="85">
        <f t="shared" si="11"/>
        <v>0</v>
      </c>
      <c r="L174" s="61">
        <v>400</v>
      </c>
      <c r="M174" s="61">
        <v>400</v>
      </c>
      <c r="N174" s="85">
        <f t="shared" si="12"/>
        <v>0</v>
      </c>
      <c r="O174" s="61">
        <v>400</v>
      </c>
      <c r="P174" s="154">
        <v>0</v>
      </c>
      <c r="Q174" s="142">
        <v>16</v>
      </c>
      <c r="R174" s="142"/>
      <c r="S174" s="114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114">
        <v>0</v>
      </c>
      <c r="AB174" s="61">
        <v>0</v>
      </c>
      <c r="AC174" s="61">
        <v>0</v>
      </c>
      <c r="AD174" s="61">
        <v>0</v>
      </c>
      <c r="AE174" s="61">
        <v>83</v>
      </c>
      <c r="AF174" s="61">
        <v>48</v>
      </c>
      <c r="AG174" s="61">
        <v>564</v>
      </c>
      <c r="AH174" s="61">
        <v>4</v>
      </c>
      <c r="AI174" s="61">
        <v>31</v>
      </c>
      <c r="AJ174" s="114">
        <v>0</v>
      </c>
      <c r="AK174" s="61">
        <v>0</v>
      </c>
      <c r="AL174" s="116">
        <v>2</v>
      </c>
      <c r="AM174" s="61">
        <v>0</v>
      </c>
      <c r="AN174" s="117">
        <v>0</v>
      </c>
      <c r="AO174" s="118">
        <f t="shared" si="13"/>
        <v>84.4</v>
      </c>
      <c r="AP174" s="123">
        <f t="shared" si="14"/>
        <v>5.2750000000000004</v>
      </c>
    </row>
    <row r="175" spans="1:42" x14ac:dyDescent="0.2">
      <c r="A175" s="173" t="s">
        <v>324</v>
      </c>
      <c r="B175" s="45" t="s">
        <v>121</v>
      </c>
      <c r="C175" s="45" t="s">
        <v>14</v>
      </c>
      <c r="D175" s="45">
        <v>14</v>
      </c>
      <c r="E175" s="137"/>
      <c r="F175" s="47"/>
      <c r="G175" s="61">
        <v>155</v>
      </c>
      <c r="H175" s="85">
        <f t="shared" si="10"/>
        <v>0</v>
      </c>
      <c r="I175" s="61">
        <v>155</v>
      </c>
      <c r="J175" s="61">
        <v>151</v>
      </c>
      <c r="K175" s="85">
        <f t="shared" si="11"/>
        <v>0</v>
      </c>
      <c r="L175" s="61">
        <v>151</v>
      </c>
      <c r="M175" s="61">
        <v>129</v>
      </c>
      <c r="N175" s="85">
        <f t="shared" si="12"/>
        <v>0</v>
      </c>
      <c r="O175" s="61">
        <v>129</v>
      </c>
      <c r="P175" s="154">
        <v>0.36</v>
      </c>
      <c r="Q175" s="142">
        <v>12</v>
      </c>
      <c r="R175" s="142"/>
      <c r="S175" s="114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1</v>
      </c>
      <c r="Z175" s="61">
        <v>0</v>
      </c>
      <c r="AA175" s="114">
        <v>6</v>
      </c>
      <c r="AB175" s="61">
        <v>40</v>
      </c>
      <c r="AC175" s="61">
        <v>2</v>
      </c>
      <c r="AD175" s="61">
        <v>4</v>
      </c>
      <c r="AE175" s="61">
        <v>87</v>
      </c>
      <c r="AF175" s="61">
        <v>52</v>
      </c>
      <c r="AG175" s="61">
        <v>570</v>
      </c>
      <c r="AH175" s="61">
        <v>2</v>
      </c>
      <c r="AI175" s="61">
        <v>29</v>
      </c>
      <c r="AJ175" s="114">
        <v>0</v>
      </c>
      <c r="AK175" s="61">
        <v>0</v>
      </c>
      <c r="AL175" s="116">
        <v>0</v>
      </c>
      <c r="AM175" s="61">
        <v>3</v>
      </c>
      <c r="AN175" s="117">
        <v>2</v>
      </c>
      <c r="AO175" s="118">
        <f t="shared" si="13"/>
        <v>81</v>
      </c>
      <c r="AP175" s="123">
        <f t="shared" si="14"/>
        <v>6.75</v>
      </c>
    </row>
    <row r="176" spans="1:42" x14ac:dyDescent="0.2">
      <c r="A176" s="173" t="s">
        <v>296</v>
      </c>
      <c r="B176" s="45" t="s">
        <v>121</v>
      </c>
      <c r="C176" s="45" t="s">
        <v>112</v>
      </c>
      <c r="D176" s="45">
        <v>7</v>
      </c>
      <c r="E176" s="137" t="s">
        <v>448</v>
      </c>
      <c r="F176" s="47"/>
      <c r="G176" s="61">
        <v>225</v>
      </c>
      <c r="H176" s="85">
        <f t="shared" si="10"/>
        <v>0</v>
      </c>
      <c r="I176" s="61">
        <v>225</v>
      </c>
      <c r="J176" s="61">
        <v>400</v>
      </c>
      <c r="K176" s="85">
        <f t="shared" si="11"/>
        <v>0</v>
      </c>
      <c r="L176" s="61">
        <v>400</v>
      </c>
      <c r="M176" s="61">
        <v>400</v>
      </c>
      <c r="N176" s="85">
        <f t="shared" si="12"/>
        <v>0</v>
      </c>
      <c r="O176" s="61">
        <v>400</v>
      </c>
      <c r="P176" s="154">
        <v>0.14000000000000001</v>
      </c>
      <c r="Q176" s="142">
        <v>14</v>
      </c>
      <c r="R176" s="142"/>
      <c r="S176" s="114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114">
        <v>2</v>
      </c>
      <c r="AB176" s="61">
        <v>14</v>
      </c>
      <c r="AC176" s="61">
        <v>0</v>
      </c>
      <c r="AD176" s="61">
        <v>1</v>
      </c>
      <c r="AE176" s="61">
        <v>82</v>
      </c>
      <c r="AF176" s="61">
        <v>44</v>
      </c>
      <c r="AG176" s="61">
        <v>537</v>
      </c>
      <c r="AH176" s="61">
        <v>5</v>
      </c>
      <c r="AI176" s="61">
        <v>27</v>
      </c>
      <c r="AJ176" s="114">
        <v>0</v>
      </c>
      <c r="AK176" s="61">
        <v>0</v>
      </c>
      <c r="AL176" s="116">
        <v>0</v>
      </c>
      <c r="AM176" s="61">
        <v>0</v>
      </c>
      <c r="AN176" s="117">
        <v>0</v>
      </c>
      <c r="AO176" s="118">
        <f t="shared" si="13"/>
        <v>85.1</v>
      </c>
      <c r="AP176" s="123">
        <f t="shared" si="14"/>
        <v>6.0785714285714283</v>
      </c>
    </row>
    <row r="177" spans="1:42" x14ac:dyDescent="0.2">
      <c r="A177" s="173" t="s">
        <v>307</v>
      </c>
      <c r="B177" s="45" t="s">
        <v>121</v>
      </c>
      <c r="C177" s="45" t="s">
        <v>185</v>
      </c>
      <c r="D177" s="45">
        <v>13</v>
      </c>
      <c r="E177" s="137" t="s">
        <v>444</v>
      </c>
      <c r="F177" s="47"/>
      <c r="G177" s="61">
        <v>184</v>
      </c>
      <c r="H177" s="85">
        <f t="shared" si="10"/>
        <v>0</v>
      </c>
      <c r="I177" s="61">
        <v>184</v>
      </c>
      <c r="J177" s="61">
        <v>177</v>
      </c>
      <c r="K177" s="85">
        <f t="shared" si="11"/>
        <v>0</v>
      </c>
      <c r="L177" s="61">
        <v>177</v>
      </c>
      <c r="M177" s="61">
        <v>162</v>
      </c>
      <c r="N177" s="85">
        <f t="shared" si="12"/>
        <v>0</v>
      </c>
      <c r="O177" s="61">
        <v>162</v>
      </c>
      <c r="P177" s="154">
        <v>0.12</v>
      </c>
      <c r="Q177" s="142">
        <v>17</v>
      </c>
      <c r="R177" s="142"/>
      <c r="S177" s="114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114">
        <v>3</v>
      </c>
      <c r="AB177" s="61">
        <v>36</v>
      </c>
      <c r="AC177" s="61">
        <v>0</v>
      </c>
      <c r="AD177" s="61">
        <v>1</v>
      </c>
      <c r="AE177" s="61">
        <v>110</v>
      </c>
      <c r="AF177" s="61">
        <v>53</v>
      </c>
      <c r="AG177" s="61">
        <v>519</v>
      </c>
      <c r="AH177" s="61">
        <v>5</v>
      </c>
      <c r="AI177" s="61">
        <v>27</v>
      </c>
      <c r="AJ177" s="114">
        <v>0</v>
      </c>
      <c r="AK177" s="61">
        <v>0</v>
      </c>
      <c r="AL177" s="116">
        <v>0</v>
      </c>
      <c r="AM177" s="61">
        <v>0</v>
      </c>
      <c r="AN177" s="117">
        <v>0</v>
      </c>
      <c r="AO177" s="118">
        <f t="shared" si="13"/>
        <v>85.5</v>
      </c>
      <c r="AP177" s="123">
        <f t="shared" si="14"/>
        <v>5.0294117647058822</v>
      </c>
    </row>
    <row r="178" spans="1:42" x14ac:dyDescent="0.2">
      <c r="A178" s="173" t="s">
        <v>530</v>
      </c>
      <c r="B178" s="45" t="s">
        <v>127</v>
      </c>
      <c r="C178" s="45" t="s">
        <v>191</v>
      </c>
      <c r="D178" s="45">
        <v>13</v>
      </c>
      <c r="E178" s="137"/>
      <c r="F178" s="47"/>
      <c r="G178" s="61">
        <v>400</v>
      </c>
      <c r="H178" s="85">
        <f t="shared" si="10"/>
        <v>0</v>
      </c>
      <c r="I178" s="61">
        <v>400</v>
      </c>
      <c r="J178" s="61">
        <v>400</v>
      </c>
      <c r="K178" s="85">
        <f t="shared" si="11"/>
        <v>0</v>
      </c>
      <c r="L178" s="61">
        <v>400</v>
      </c>
      <c r="M178" s="61">
        <v>400</v>
      </c>
      <c r="N178" s="85">
        <f t="shared" si="12"/>
        <v>0</v>
      </c>
      <c r="O178" s="61">
        <v>400</v>
      </c>
      <c r="P178" s="154">
        <v>0</v>
      </c>
      <c r="Q178" s="142">
        <v>8</v>
      </c>
      <c r="R178" s="142"/>
      <c r="S178" s="114">
        <v>74</v>
      </c>
      <c r="T178" s="61">
        <v>25</v>
      </c>
      <c r="U178" s="61">
        <v>740</v>
      </c>
      <c r="V178" s="61">
        <v>3</v>
      </c>
      <c r="W178" s="61">
        <v>1</v>
      </c>
      <c r="X178" s="61">
        <v>0</v>
      </c>
      <c r="Y178" s="61">
        <v>6</v>
      </c>
      <c r="Z178" s="61">
        <v>39</v>
      </c>
      <c r="AA178" s="114">
        <v>22</v>
      </c>
      <c r="AB178" s="61">
        <v>37</v>
      </c>
      <c r="AC178" s="61">
        <v>0</v>
      </c>
      <c r="AD178" s="61">
        <v>6</v>
      </c>
      <c r="AE178" s="61">
        <v>0</v>
      </c>
      <c r="AF178" s="61">
        <v>0</v>
      </c>
      <c r="AG178" s="61">
        <v>0</v>
      </c>
      <c r="AH178" s="61">
        <v>0</v>
      </c>
      <c r="AI178" s="61">
        <v>0</v>
      </c>
      <c r="AJ178" s="114">
        <v>0</v>
      </c>
      <c r="AK178" s="61">
        <v>0</v>
      </c>
      <c r="AL178" s="116">
        <v>0</v>
      </c>
      <c r="AM178" s="61">
        <v>4</v>
      </c>
      <c r="AN178" s="117">
        <v>1</v>
      </c>
      <c r="AO178" s="118">
        <f t="shared" si="13"/>
        <v>42.300000000000004</v>
      </c>
      <c r="AP178" s="123">
        <f t="shared" si="14"/>
        <v>5.2875000000000005</v>
      </c>
    </row>
    <row r="179" spans="1:42" x14ac:dyDescent="0.2">
      <c r="A179" s="173" t="s">
        <v>145</v>
      </c>
      <c r="B179" s="45" t="s">
        <v>118</v>
      </c>
      <c r="C179" s="45" t="s">
        <v>223</v>
      </c>
      <c r="D179" s="45">
        <v>6</v>
      </c>
      <c r="E179" s="137" t="s">
        <v>448</v>
      </c>
      <c r="F179" s="47"/>
      <c r="G179" s="61">
        <v>279</v>
      </c>
      <c r="H179" s="85">
        <f t="shared" si="10"/>
        <v>0</v>
      </c>
      <c r="I179" s="61">
        <v>279</v>
      </c>
      <c r="J179" s="61">
        <v>400</v>
      </c>
      <c r="K179" s="85">
        <f t="shared" si="11"/>
        <v>0</v>
      </c>
      <c r="L179" s="61">
        <v>400</v>
      </c>
      <c r="M179" s="61">
        <v>400</v>
      </c>
      <c r="N179" s="85">
        <f t="shared" si="12"/>
        <v>0</v>
      </c>
      <c r="O179" s="61">
        <v>400</v>
      </c>
      <c r="P179" s="154">
        <v>0.03</v>
      </c>
      <c r="Q179" s="142">
        <v>12</v>
      </c>
      <c r="R179" s="142"/>
      <c r="S179" s="114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114">
        <v>63</v>
      </c>
      <c r="AB179" s="61">
        <v>254</v>
      </c>
      <c r="AC179" s="61">
        <v>2</v>
      </c>
      <c r="AD179" s="61">
        <v>15</v>
      </c>
      <c r="AE179" s="61">
        <v>40</v>
      </c>
      <c r="AF179" s="61">
        <v>30</v>
      </c>
      <c r="AG179" s="61">
        <v>291</v>
      </c>
      <c r="AH179" s="61">
        <v>1</v>
      </c>
      <c r="AI179" s="61">
        <v>12</v>
      </c>
      <c r="AJ179" s="114">
        <v>192</v>
      </c>
      <c r="AK179" s="61">
        <v>0</v>
      </c>
      <c r="AL179" s="116">
        <v>0</v>
      </c>
      <c r="AM179" s="61">
        <v>0</v>
      </c>
      <c r="AN179" s="117">
        <v>0</v>
      </c>
      <c r="AO179" s="118">
        <f t="shared" si="13"/>
        <v>72.5</v>
      </c>
      <c r="AP179" s="123">
        <f t="shared" si="14"/>
        <v>6.041666666666667</v>
      </c>
    </row>
    <row r="180" spans="1:42" x14ac:dyDescent="0.2">
      <c r="A180" s="173" t="s">
        <v>206</v>
      </c>
      <c r="B180" s="45" t="s">
        <v>129</v>
      </c>
      <c r="C180" s="45" t="s">
        <v>223</v>
      </c>
      <c r="D180" s="45">
        <v>6</v>
      </c>
      <c r="E180" s="137" t="s">
        <v>444</v>
      </c>
      <c r="F180" s="47"/>
      <c r="G180" s="61">
        <v>51</v>
      </c>
      <c r="H180" s="85">
        <f t="shared" si="10"/>
        <v>0</v>
      </c>
      <c r="I180" s="61">
        <v>51</v>
      </c>
      <c r="J180" s="61">
        <v>52</v>
      </c>
      <c r="K180" s="85">
        <f t="shared" si="11"/>
        <v>0</v>
      </c>
      <c r="L180" s="61">
        <v>52</v>
      </c>
      <c r="M180" s="61">
        <v>54</v>
      </c>
      <c r="N180" s="85">
        <f t="shared" si="12"/>
        <v>0</v>
      </c>
      <c r="O180" s="61">
        <v>54</v>
      </c>
      <c r="P180" s="154">
        <v>0.99</v>
      </c>
      <c r="Q180" s="142">
        <v>11</v>
      </c>
      <c r="R180" s="142"/>
      <c r="S180" s="114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114">
        <v>0</v>
      </c>
      <c r="AB180" s="61">
        <v>0</v>
      </c>
      <c r="AC180" s="61">
        <v>0</v>
      </c>
      <c r="AD180" s="61">
        <v>0</v>
      </c>
      <c r="AE180" s="61">
        <v>93</v>
      </c>
      <c r="AF180" s="61">
        <v>55</v>
      </c>
      <c r="AG180" s="61">
        <v>665</v>
      </c>
      <c r="AH180" s="61">
        <v>2</v>
      </c>
      <c r="AI180" s="61">
        <v>31</v>
      </c>
      <c r="AJ180" s="114">
        <v>0</v>
      </c>
      <c r="AK180" s="61">
        <v>0</v>
      </c>
      <c r="AL180" s="116">
        <v>0</v>
      </c>
      <c r="AM180" s="61">
        <v>0</v>
      </c>
      <c r="AN180" s="117">
        <v>0</v>
      </c>
      <c r="AO180" s="118">
        <f t="shared" si="13"/>
        <v>78.5</v>
      </c>
      <c r="AP180" s="123">
        <f t="shared" si="14"/>
        <v>7.1363636363636367</v>
      </c>
    </row>
    <row r="181" spans="1:42" x14ac:dyDescent="0.2">
      <c r="A181" s="173" t="s">
        <v>354</v>
      </c>
      <c r="B181" s="45" t="s">
        <v>121</v>
      </c>
      <c r="C181" s="45" t="s">
        <v>188</v>
      </c>
      <c r="D181" s="45">
        <v>7</v>
      </c>
      <c r="E181" s="137" t="s">
        <v>448</v>
      </c>
      <c r="F181" s="47"/>
      <c r="G181" s="61">
        <v>325</v>
      </c>
      <c r="H181" s="85">
        <f t="shared" si="10"/>
        <v>0</v>
      </c>
      <c r="I181" s="61">
        <v>325</v>
      </c>
      <c r="J181" s="61">
        <v>400</v>
      </c>
      <c r="K181" s="85">
        <f t="shared" si="11"/>
        <v>0</v>
      </c>
      <c r="L181" s="61">
        <v>400</v>
      </c>
      <c r="M181" s="61">
        <v>400</v>
      </c>
      <c r="N181" s="85">
        <f t="shared" si="12"/>
        <v>0</v>
      </c>
      <c r="O181" s="61">
        <v>400</v>
      </c>
      <c r="P181" s="154">
        <v>0.01</v>
      </c>
      <c r="Q181" s="142">
        <v>16</v>
      </c>
      <c r="R181" s="142"/>
      <c r="S181" s="114">
        <v>0</v>
      </c>
      <c r="T181" s="61">
        <v>1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114">
        <v>0</v>
      </c>
      <c r="AB181" s="61">
        <v>0</v>
      </c>
      <c r="AC181" s="61">
        <v>0</v>
      </c>
      <c r="AD181" s="61">
        <v>0</v>
      </c>
      <c r="AE181" s="61">
        <v>112</v>
      </c>
      <c r="AF181" s="61">
        <v>82</v>
      </c>
      <c r="AG181" s="61">
        <v>693</v>
      </c>
      <c r="AH181" s="61">
        <v>1</v>
      </c>
      <c r="AI181" s="61">
        <v>34</v>
      </c>
      <c r="AJ181" s="114">
        <v>0</v>
      </c>
      <c r="AK181" s="61">
        <v>0</v>
      </c>
      <c r="AL181" s="116">
        <v>1</v>
      </c>
      <c r="AM181" s="61">
        <v>1</v>
      </c>
      <c r="AN181" s="117">
        <v>0</v>
      </c>
      <c r="AO181" s="118">
        <f t="shared" si="13"/>
        <v>77.3</v>
      </c>
      <c r="AP181" s="123">
        <f t="shared" si="14"/>
        <v>4.8312499999999998</v>
      </c>
    </row>
    <row r="182" spans="1:42" x14ac:dyDescent="0.2">
      <c r="A182" s="173" t="s">
        <v>427</v>
      </c>
      <c r="B182" s="45" t="s">
        <v>121</v>
      </c>
      <c r="C182" s="45" t="s">
        <v>190</v>
      </c>
      <c r="D182" s="45">
        <v>10</v>
      </c>
      <c r="E182" s="137"/>
      <c r="F182" s="47"/>
      <c r="G182" s="61">
        <v>400</v>
      </c>
      <c r="H182" s="85">
        <f t="shared" si="10"/>
        <v>0</v>
      </c>
      <c r="I182" s="61">
        <v>400</v>
      </c>
      <c r="J182" s="61">
        <v>265</v>
      </c>
      <c r="K182" s="85">
        <f t="shared" si="11"/>
        <v>0</v>
      </c>
      <c r="L182" s="61">
        <v>265</v>
      </c>
      <c r="M182" s="61">
        <v>263</v>
      </c>
      <c r="N182" s="85">
        <f t="shared" si="12"/>
        <v>0</v>
      </c>
      <c r="O182" s="61">
        <v>263</v>
      </c>
      <c r="P182" s="154">
        <v>0.09</v>
      </c>
      <c r="Q182" s="142">
        <v>16</v>
      </c>
      <c r="R182" s="142"/>
      <c r="S182" s="114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114">
        <v>7</v>
      </c>
      <c r="AB182" s="61">
        <v>50</v>
      </c>
      <c r="AC182" s="61">
        <v>0</v>
      </c>
      <c r="AD182" s="61">
        <v>3</v>
      </c>
      <c r="AE182" s="61">
        <v>47</v>
      </c>
      <c r="AF182" s="61">
        <v>33</v>
      </c>
      <c r="AG182" s="61">
        <v>272</v>
      </c>
      <c r="AH182" s="61">
        <v>2</v>
      </c>
      <c r="AI182" s="61">
        <v>14</v>
      </c>
      <c r="AJ182" s="114">
        <v>1036</v>
      </c>
      <c r="AK182" s="61">
        <v>0</v>
      </c>
      <c r="AL182" s="116">
        <v>0</v>
      </c>
      <c r="AM182" s="61">
        <v>0</v>
      </c>
      <c r="AN182" s="117">
        <v>0</v>
      </c>
      <c r="AO182" s="118">
        <f t="shared" si="13"/>
        <v>44.2</v>
      </c>
      <c r="AP182" s="123">
        <f t="shared" si="14"/>
        <v>2.7625000000000002</v>
      </c>
    </row>
    <row r="183" spans="1:42" x14ac:dyDescent="0.2">
      <c r="A183" s="173" t="s">
        <v>120</v>
      </c>
      <c r="B183" s="45" t="s">
        <v>121</v>
      </c>
      <c r="C183" s="45" t="s">
        <v>19</v>
      </c>
      <c r="D183" s="45">
        <v>11</v>
      </c>
      <c r="E183" s="137" t="s">
        <v>448</v>
      </c>
      <c r="F183" s="47"/>
      <c r="G183" s="61">
        <v>319</v>
      </c>
      <c r="H183" s="85">
        <f t="shared" si="10"/>
        <v>0</v>
      </c>
      <c r="I183" s="61">
        <v>319</v>
      </c>
      <c r="J183" s="61">
        <v>400</v>
      </c>
      <c r="K183" s="85">
        <f t="shared" si="11"/>
        <v>0</v>
      </c>
      <c r="L183" s="61">
        <v>400</v>
      </c>
      <c r="M183" s="61">
        <v>400</v>
      </c>
      <c r="N183" s="85">
        <f t="shared" si="12"/>
        <v>0</v>
      </c>
      <c r="O183" s="61">
        <v>400</v>
      </c>
      <c r="P183" s="154">
        <v>0.01</v>
      </c>
      <c r="Q183" s="142">
        <v>7</v>
      </c>
      <c r="R183" s="142"/>
      <c r="S183" s="114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114">
        <v>1</v>
      </c>
      <c r="AB183" s="61">
        <v>6</v>
      </c>
      <c r="AC183" s="61">
        <v>0</v>
      </c>
      <c r="AD183" s="61">
        <v>0</v>
      </c>
      <c r="AE183" s="61">
        <v>62</v>
      </c>
      <c r="AF183" s="61">
        <v>42</v>
      </c>
      <c r="AG183" s="61">
        <v>545</v>
      </c>
      <c r="AH183" s="61">
        <v>4</v>
      </c>
      <c r="AI183" s="61">
        <v>29</v>
      </c>
      <c r="AJ183" s="114">
        <v>0</v>
      </c>
      <c r="AK183" s="61">
        <v>0</v>
      </c>
      <c r="AL183" s="116">
        <v>0</v>
      </c>
      <c r="AM183" s="61">
        <v>0</v>
      </c>
      <c r="AN183" s="117">
        <v>0</v>
      </c>
      <c r="AO183" s="118">
        <f t="shared" si="13"/>
        <v>79.099999999999994</v>
      </c>
      <c r="AP183" s="123">
        <f t="shared" si="14"/>
        <v>11.299999999999999</v>
      </c>
    </row>
    <row r="184" spans="1:42" x14ac:dyDescent="0.2">
      <c r="A184" s="173" t="s">
        <v>405</v>
      </c>
      <c r="B184" s="45" t="s">
        <v>121</v>
      </c>
      <c r="C184" s="45" t="s">
        <v>198</v>
      </c>
      <c r="D184" s="45">
        <v>9</v>
      </c>
      <c r="E184" s="137"/>
      <c r="F184" s="47"/>
      <c r="G184" s="61">
        <v>232</v>
      </c>
      <c r="H184" s="85">
        <f t="shared" si="10"/>
        <v>0</v>
      </c>
      <c r="I184" s="61">
        <v>232</v>
      </c>
      <c r="J184" s="61">
        <v>191</v>
      </c>
      <c r="K184" s="85">
        <f t="shared" si="11"/>
        <v>0</v>
      </c>
      <c r="L184" s="61">
        <v>191</v>
      </c>
      <c r="M184" s="61">
        <v>191</v>
      </c>
      <c r="N184" s="85">
        <f t="shared" si="12"/>
        <v>0</v>
      </c>
      <c r="O184" s="61">
        <v>191</v>
      </c>
      <c r="P184" s="154">
        <v>0.04</v>
      </c>
      <c r="Q184" s="142">
        <v>14</v>
      </c>
      <c r="R184" s="142"/>
      <c r="S184" s="114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114">
        <v>0</v>
      </c>
      <c r="AB184" s="61">
        <v>0</v>
      </c>
      <c r="AC184" s="61">
        <v>0</v>
      </c>
      <c r="AD184" s="61">
        <v>0</v>
      </c>
      <c r="AE184" s="61">
        <v>58</v>
      </c>
      <c r="AF184" s="61">
        <v>34</v>
      </c>
      <c r="AG184" s="61">
        <v>597</v>
      </c>
      <c r="AH184" s="61">
        <v>3</v>
      </c>
      <c r="AI184" s="61">
        <v>26</v>
      </c>
      <c r="AJ184" s="114">
        <v>95</v>
      </c>
      <c r="AK184" s="61">
        <v>0</v>
      </c>
      <c r="AL184" s="116">
        <v>0</v>
      </c>
      <c r="AM184" s="61">
        <v>1</v>
      </c>
      <c r="AN184" s="117">
        <v>1</v>
      </c>
      <c r="AO184" s="118">
        <f t="shared" si="13"/>
        <v>75.7</v>
      </c>
      <c r="AP184" s="123">
        <f t="shared" si="14"/>
        <v>5.4071428571428575</v>
      </c>
    </row>
    <row r="185" spans="1:42" x14ac:dyDescent="0.2">
      <c r="A185" s="173" t="s">
        <v>214</v>
      </c>
      <c r="B185" s="45" t="s">
        <v>127</v>
      </c>
      <c r="C185" s="45" t="s">
        <v>199</v>
      </c>
      <c r="D185" s="45">
        <v>9</v>
      </c>
      <c r="E185" s="137"/>
      <c r="F185" s="47"/>
      <c r="G185" s="61">
        <v>400</v>
      </c>
      <c r="H185" s="85">
        <f t="shared" si="10"/>
        <v>0</v>
      </c>
      <c r="I185" s="61">
        <v>400</v>
      </c>
      <c r="J185" s="61">
        <v>400</v>
      </c>
      <c r="K185" s="85">
        <f t="shared" si="11"/>
        <v>0</v>
      </c>
      <c r="L185" s="61">
        <v>400</v>
      </c>
      <c r="M185" s="61">
        <v>400</v>
      </c>
      <c r="N185" s="85">
        <f t="shared" si="12"/>
        <v>0</v>
      </c>
      <c r="O185" s="61">
        <v>400</v>
      </c>
      <c r="P185" s="154">
        <v>0</v>
      </c>
      <c r="Q185" s="142">
        <v>4</v>
      </c>
      <c r="R185" s="142"/>
      <c r="S185" s="114">
        <v>57</v>
      </c>
      <c r="T185" s="61">
        <v>28</v>
      </c>
      <c r="U185" s="61">
        <v>638</v>
      </c>
      <c r="V185" s="61">
        <v>5</v>
      </c>
      <c r="W185" s="61">
        <v>2</v>
      </c>
      <c r="X185" s="61">
        <v>0</v>
      </c>
      <c r="Y185" s="61">
        <v>3</v>
      </c>
      <c r="Z185" s="61">
        <v>39</v>
      </c>
      <c r="AA185" s="114">
        <v>9</v>
      </c>
      <c r="AB185" s="61">
        <v>28</v>
      </c>
      <c r="AC185" s="61">
        <v>0</v>
      </c>
      <c r="AD185" s="61">
        <v>1</v>
      </c>
      <c r="AE185" s="61">
        <v>0</v>
      </c>
      <c r="AF185" s="61">
        <v>0</v>
      </c>
      <c r="AG185" s="61">
        <v>0</v>
      </c>
      <c r="AH185" s="61">
        <v>0</v>
      </c>
      <c r="AI185" s="61">
        <v>0</v>
      </c>
      <c r="AJ185" s="114">
        <v>0</v>
      </c>
      <c r="AK185" s="61">
        <v>0</v>
      </c>
      <c r="AL185" s="116">
        <v>1</v>
      </c>
      <c r="AM185" s="61">
        <v>2</v>
      </c>
      <c r="AN185" s="117">
        <v>0</v>
      </c>
      <c r="AO185" s="118">
        <f t="shared" si="13"/>
        <v>48.319999999999993</v>
      </c>
      <c r="AP185" s="123">
        <f t="shared" si="14"/>
        <v>12.079999999999998</v>
      </c>
    </row>
    <row r="186" spans="1:42" x14ac:dyDescent="0.2">
      <c r="A186" s="173" t="s">
        <v>419</v>
      </c>
      <c r="B186" s="45" t="s">
        <v>121</v>
      </c>
      <c r="C186" s="45" t="s">
        <v>192</v>
      </c>
      <c r="D186" s="45">
        <v>7</v>
      </c>
      <c r="E186" s="137"/>
      <c r="F186" s="47"/>
      <c r="G186" s="61">
        <v>400</v>
      </c>
      <c r="H186" s="85">
        <f t="shared" si="10"/>
        <v>0</v>
      </c>
      <c r="I186" s="61">
        <v>400</v>
      </c>
      <c r="J186" s="61">
        <v>251</v>
      </c>
      <c r="K186" s="85">
        <f t="shared" si="11"/>
        <v>0</v>
      </c>
      <c r="L186" s="61">
        <v>251</v>
      </c>
      <c r="M186" s="61">
        <v>247</v>
      </c>
      <c r="N186" s="85">
        <f t="shared" si="12"/>
        <v>0</v>
      </c>
      <c r="O186" s="61">
        <v>247</v>
      </c>
      <c r="P186" s="154">
        <v>0.01</v>
      </c>
      <c r="Q186" s="142">
        <v>17</v>
      </c>
      <c r="R186" s="142"/>
      <c r="S186" s="114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114">
        <v>1</v>
      </c>
      <c r="AB186" s="61">
        <v>3</v>
      </c>
      <c r="AC186" s="61">
        <v>0</v>
      </c>
      <c r="AD186" s="61">
        <v>0</v>
      </c>
      <c r="AE186" s="61">
        <v>62</v>
      </c>
      <c r="AF186" s="61">
        <v>43</v>
      </c>
      <c r="AG186" s="61">
        <v>647</v>
      </c>
      <c r="AH186" s="61">
        <v>1</v>
      </c>
      <c r="AI186" s="61">
        <v>25</v>
      </c>
      <c r="AJ186" s="114">
        <v>138</v>
      </c>
      <c r="AK186" s="61">
        <v>0</v>
      </c>
      <c r="AL186" s="116">
        <v>1</v>
      </c>
      <c r="AM186" s="61">
        <v>0</v>
      </c>
      <c r="AN186" s="117">
        <v>0</v>
      </c>
      <c r="AO186" s="118">
        <f t="shared" si="13"/>
        <v>73</v>
      </c>
      <c r="AP186" s="123">
        <f t="shared" si="14"/>
        <v>4.2941176470588234</v>
      </c>
    </row>
    <row r="187" spans="1:42" x14ac:dyDescent="0.2">
      <c r="A187" s="173" t="s">
        <v>202</v>
      </c>
      <c r="B187" s="45" t="s">
        <v>118</v>
      </c>
      <c r="C187" s="45" t="s">
        <v>16</v>
      </c>
      <c r="D187" s="45">
        <v>8</v>
      </c>
      <c r="E187" s="137"/>
      <c r="F187" s="47"/>
      <c r="G187" s="61">
        <v>203</v>
      </c>
      <c r="H187" s="85">
        <f t="shared" si="10"/>
        <v>0</v>
      </c>
      <c r="I187" s="61">
        <v>203</v>
      </c>
      <c r="J187" s="61">
        <v>188</v>
      </c>
      <c r="K187" s="85">
        <f t="shared" si="11"/>
        <v>0</v>
      </c>
      <c r="L187" s="61">
        <v>188</v>
      </c>
      <c r="M187" s="61">
        <v>194</v>
      </c>
      <c r="N187" s="85">
        <f t="shared" si="12"/>
        <v>0</v>
      </c>
      <c r="O187" s="61">
        <v>194</v>
      </c>
      <c r="P187" s="154">
        <v>0.24</v>
      </c>
      <c r="Q187" s="142">
        <v>16</v>
      </c>
      <c r="R187" s="142"/>
      <c r="S187" s="114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114">
        <v>101</v>
      </c>
      <c r="AB187" s="61">
        <v>428</v>
      </c>
      <c r="AC187" s="61">
        <v>4</v>
      </c>
      <c r="AD187" s="61">
        <v>25</v>
      </c>
      <c r="AE187" s="61">
        <v>13</v>
      </c>
      <c r="AF187" s="61">
        <v>10</v>
      </c>
      <c r="AG187" s="61">
        <v>64</v>
      </c>
      <c r="AH187" s="61">
        <v>0</v>
      </c>
      <c r="AI187" s="61">
        <v>2</v>
      </c>
      <c r="AJ187" s="114">
        <v>0</v>
      </c>
      <c r="AK187" s="61">
        <v>0</v>
      </c>
      <c r="AL187" s="116">
        <v>0</v>
      </c>
      <c r="AM187" s="61">
        <v>2</v>
      </c>
      <c r="AN187" s="117">
        <v>2</v>
      </c>
      <c r="AO187" s="118">
        <f t="shared" si="13"/>
        <v>69.2</v>
      </c>
      <c r="AP187" s="123">
        <f t="shared" si="14"/>
        <v>4.3250000000000002</v>
      </c>
    </row>
    <row r="188" spans="1:42" x14ac:dyDescent="0.2">
      <c r="A188" s="173" t="s">
        <v>531</v>
      </c>
      <c r="B188" s="45" t="s">
        <v>118</v>
      </c>
      <c r="C188" s="45" t="s">
        <v>223</v>
      </c>
      <c r="D188" s="45">
        <v>6</v>
      </c>
      <c r="E188" s="137"/>
      <c r="F188" s="47"/>
      <c r="G188" s="61">
        <v>400</v>
      </c>
      <c r="H188" s="85">
        <f t="shared" si="10"/>
        <v>0</v>
      </c>
      <c r="I188" s="61">
        <v>400</v>
      </c>
      <c r="J188" s="61">
        <v>271</v>
      </c>
      <c r="K188" s="85">
        <f t="shared" si="11"/>
        <v>0</v>
      </c>
      <c r="L188" s="61">
        <v>271</v>
      </c>
      <c r="M188" s="61">
        <v>256</v>
      </c>
      <c r="N188" s="85">
        <f t="shared" si="12"/>
        <v>0</v>
      </c>
      <c r="O188" s="61">
        <v>256</v>
      </c>
      <c r="P188" s="154">
        <v>0.04</v>
      </c>
      <c r="Q188" s="142">
        <v>17</v>
      </c>
      <c r="R188" s="142"/>
      <c r="S188" s="114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114">
        <v>51</v>
      </c>
      <c r="AB188" s="61">
        <v>166</v>
      </c>
      <c r="AC188" s="61">
        <v>0</v>
      </c>
      <c r="AD188" s="61">
        <v>8</v>
      </c>
      <c r="AE188" s="61">
        <v>53</v>
      </c>
      <c r="AF188" s="61">
        <v>38</v>
      </c>
      <c r="AG188" s="61">
        <v>289</v>
      </c>
      <c r="AH188" s="61">
        <v>1</v>
      </c>
      <c r="AI188" s="61">
        <v>13</v>
      </c>
      <c r="AJ188" s="114">
        <v>646</v>
      </c>
      <c r="AK188" s="61">
        <v>0</v>
      </c>
      <c r="AL188" s="116">
        <v>0</v>
      </c>
      <c r="AM188" s="61">
        <v>0</v>
      </c>
      <c r="AN188" s="117">
        <v>0</v>
      </c>
      <c r="AO188" s="118">
        <f t="shared" si="13"/>
        <v>51.5</v>
      </c>
      <c r="AP188" s="123">
        <f t="shared" si="14"/>
        <v>3.0294117647058822</v>
      </c>
    </row>
    <row r="189" spans="1:42" x14ac:dyDescent="0.2">
      <c r="A189" s="173" t="s">
        <v>502</v>
      </c>
      <c r="B189" s="45" t="s">
        <v>129</v>
      </c>
      <c r="C189" s="45" t="s">
        <v>12</v>
      </c>
      <c r="D189" s="45">
        <v>10</v>
      </c>
      <c r="E189" s="137"/>
      <c r="F189" s="47"/>
      <c r="G189" s="61">
        <v>280</v>
      </c>
      <c r="H189" s="85">
        <f t="shared" si="10"/>
        <v>0</v>
      </c>
      <c r="I189" s="61">
        <v>280</v>
      </c>
      <c r="J189" s="61">
        <v>232</v>
      </c>
      <c r="K189" s="85">
        <f t="shared" si="11"/>
        <v>0</v>
      </c>
      <c r="L189" s="61">
        <v>232</v>
      </c>
      <c r="M189" s="61">
        <v>231</v>
      </c>
      <c r="N189" s="85">
        <f t="shared" si="12"/>
        <v>0</v>
      </c>
      <c r="O189" s="61">
        <v>231</v>
      </c>
      <c r="P189" s="154">
        <v>0.02</v>
      </c>
      <c r="Q189" s="142">
        <v>16</v>
      </c>
      <c r="R189" s="142"/>
      <c r="S189" s="114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114">
        <v>0</v>
      </c>
      <c r="AB189" s="61">
        <v>0</v>
      </c>
      <c r="AC189" s="61">
        <v>0</v>
      </c>
      <c r="AD189" s="61">
        <v>0</v>
      </c>
      <c r="AE189" s="61">
        <v>63</v>
      </c>
      <c r="AF189" s="61">
        <v>49</v>
      </c>
      <c r="AG189" s="61">
        <v>493</v>
      </c>
      <c r="AH189" s="61">
        <v>5</v>
      </c>
      <c r="AI189" s="61">
        <v>24</v>
      </c>
      <c r="AJ189" s="114">
        <v>0</v>
      </c>
      <c r="AK189" s="61">
        <v>0</v>
      </c>
      <c r="AL189" s="116">
        <v>0</v>
      </c>
      <c r="AM189" s="61">
        <v>0</v>
      </c>
      <c r="AN189" s="117">
        <v>0</v>
      </c>
      <c r="AO189" s="118">
        <f t="shared" si="13"/>
        <v>79.3</v>
      </c>
      <c r="AP189" s="123">
        <f t="shared" si="14"/>
        <v>4.9562499999999998</v>
      </c>
    </row>
    <row r="190" spans="1:42" x14ac:dyDescent="0.2">
      <c r="A190" s="173" t="s">
        <v>402</v>
      </c>
      <c r="B190" s="45" t="s">
        <v>118</v>
      </c>
      <c r="C190" s="45" t="s">
        <v>183</v>
      </c>
      <c r="D190" s="45">
        <v>6</v>
      </c>
      <c r="E190" s="137"/>
      <c r="F190" s="47"/>
      <c r="G190" s="61">
        <v>400</v>
      </c>
      <c r="H190" s="85">
        <f t="shared" si="10"/>
        <v>0</v>
      </c>
      <c r="I190" s="61">
        <v>400</v>
      </c>
      <c r="J190" s="61">
        <v>268</v>
      </c>
      <c r="K190" s="85">
        <f t="shared" si="11"/>
        <v>0</v>
      </c>
      <c r="L190" s="61">
        <v>268</v>
      </c>
      <c r="M190" s="61">
        <v>270</v>
      </c>
      <c r="N190" s="85">
        <f t="shared" si="12"/>
        <v>0</v>
      </c>
      <c r="O190" s="61">
        <v>270</v>
      </c>
      <c r="P190" s="154">
        <v>0</v>
      </c>
      <c r="Q190" s="142">
        <v>14</v>
      </c>
      <c r="R190" s="142"/>
      <c r="S190" s="114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114">
        <v>68</v>
      </c>
      <c r="AB190" s="61">
        <v>364</v>
      </c>
      <c r="AC190" s="61">
        <v>2</v>
      </c>
      <c r="AD190" s="61">
        <v>18</v>
      </c>
      <c r="AE190" s="61">
        <v>25</v>
      </c>
      <c r="AF190" s="61">
        <v>22</v>
      </c>
      <c r="AG190" s="61">
        <v>178</v>
      </c>
      <c r="AH190" s="61">
        <v>0</v>
      </c>
      <c r="AI190" s="61">
        <v>8</v>
      </c>
      <c r="AJ190" s="114">
        <v>0</v>
      </c>
      <c r="AK190" s="61">
        <v>0</v>
      </c>
      <c r="AL190" s="116">
        <v>0</v>
      </c>
      <c r="AM190" s="61">
        <v>1</v>
      </c>
      <c r="AN190" s="117">
        <v>1</v>
      </c>
      <c r="AO190" s="118">
        <f t="shared" si="13"/>
        <v>64.2</v>
      </c>
      <c r="AP190" s="123">
        <f t="shared" si="14"/>
        <v>4.5857142857142863</v>
      </c>
    </row>
    <row r="191" spans="1:42" x14ac:dyDescent="0.2">
      <c r="A191" s="173" t="s">
        <v>512</v>
      </c>
      <c r="B191" s="45" t="s">
        <v>129</v>
      </c>
      <c r="C191" s="45" t="s">
        <v>12</v>
      </c>
      <c r="D191" s="45">
        <v>10</v>
      </c>
      <c r="E191" s="137"/>
      <c r="F191" s="47"/>
      <c r="G191" s="61">
        <v>329</v>
      </c>
      <c r="H191" s="85">
        <f t="shared" si="10"/>
        <v>0</v>
      </c>
      <c r="I191" s="61">
        <v>329</v>
      </c>
      <c r="J191" s="61">
        <v>264</v>
      </c>
      <c r="K191" s="85">
        <f t="shared" si="11"/>
        <v>0</v>
      </c>
      <c r="L191" s="61">
        <v>264</v>
      </c>
      <c r="M191" s="61">
        <v>264</v>
      </c>
      <c r="N191" s="85">
        <f t="shared" si="12"/>
        <v>0</v>
      </c>
      <c r="O191" s="61">
        <v>264</v>
      </c>
      <c r="P191" s="154">
        <v>0.02</v>
      </c>
      <c r="Q191" s="142">
        <v>17</v>
      </c>
      <c r="R191" s="142"/>
      <c r="S191" s="114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114">
        <v>0</v>
      </c>
      <c r="AB191" s="61">
        <v>0</v>
      </c>
      <c r="AC191" s="61">
        <v>0</v>
      </c>
      <c r="AD191" s="61">
        <v>0</v>
      </c>
      <c r="AE191" s="61">
        <v>87</v>
      </c>
      <c r="AF191" s="61">
        <v>61</v>
      </c>
      <c r="AG191" s="61">
        <v>593</v>
      </c>
      <c r="AH191" s="61">
        <v>3</v>
      </c>
      <c r="AI191" s="61">
        <v>26</v>
      </c>
      <c r="AJ191" s="114">
        <v>0</v>
      </c>
      <c r="AK191" s="61">
        <v>0</v>
      </c>
      <c r="AL191" s="116">
        <v>0</v>
      </c>
      <c r="AM191" s="61">
        <v>1</v>
      </c>
      <c r="AN191" s="117">
        <v>0</v>
      </c>
      <c r="AO191" s="118">
        <f t="shared" si="13"/>
        <v>77.3</v>
      </c>
      <c r="AP191" s="123">
        <f t="shared" si="14"/>
        <v>4.5470588235294116</v>
      </c>
    </row>
    <row r="192" spans="1:42" x14ac:dyDescent="0.2">
      <c r="A192" s="173" t="s">
        <v>236</v>
      </c>
      <c r="B192" s="45" t="s">
        <v>121</v>
      </c>
      <c r="C192" s="45" t="s">
        <v>180</v>
      </c>
      <c r="D192" s="45">
        <v>14</v>
      </c>
      <c r="E192" s="137"/>
      <c r="F192" s="47"/>
      <c r="G192" s="61">
        <v>269</v>
      </c>
      <c r="H192" s="85">
        <f t="shared" si="10"/>
        <v>0</v>
      </c>
      <c r="I192" s="61">
        <v>269</v>
      </c>
      <c r="J192" s="61">
        <v>226</v>
      </c>
      <c r="K192" s="85">
        <f t="shared" si="11"/>
        <v>0</v>
      </c>
      <c r="L192" s="61">
        <v>226</v>
      </c>
      <c r="M192" s="61">
        <v>224</v>
      </c>
      <c r="N192" s="85">
        <f t="shared" si="12"/>
        <v>0</v>
      </c>
      <c r="O192" s="61">
        <v>224</v>
      </c>
      <c r="P192" s="154">
        <v>0.01</v>
      </c>
      <c r="Q192" s="142">
        <v>16</v>
      </c>
      <c r="R192" s="142"/>
      <c r="S192" s="114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114">
        <v>1</v>
      </c>
      <c r="AB192" s="61">
        <v>0</v>
      </c>
      <c r="AC192" s="61">
        <v>0</v>
      </c>
      <c r="AD192" s="61">
        <v>0</v>
      </c>
      <c r="AE192" s="61">
        <v>59</v>
      </c>
      <c r="AF192" s="61">
        <v>34</v>
      </c>
      <c r="AG192" s="61">
        <v>571</v>
      </c>
      <c r="AH192" s="61">
        <v>3</v>
      </c>
      <c r="AI192" s="61">
        <v>26</v>
      </c>
      <c r="AJ192" s="114">
        <v>0</v>
      </c>
      <c r="AK192" s="61">
        <v>0</v>
      </c>
      <c r="AL192" s="116">
        <v>0</v>
      </c>
      <c r="AM192" s="61">
        <v>1</v>
      </c>
      <c r="AN192" s="117">
        <v>0</v>
      </c>
      <c r="AO192" s="118">
        <f t="shared" si="13"/>
        <v>75.099999999999994</v>
      </c>
      <c r="AP192" s="123">
        <f t="shared" si="14"/>
        <v>4.6937499999999996</v>
      </c>
    </row>
    <row r="193" spans="1:42" x14ac:dyDescent="0.2">
      <c r="A193" s="173" t="s">
        <v>336</v>
      </c>
      <c r="B193" s="45" t="s">
        <v>121</v>
      </c>
      <c r="C193" s="45" t="s">
        <v>189</v>
      </c>
      <c r="D193" s="45">
        <v>11</v>
      </c>
      <c r="E193" s="137"/>
      <c r="F193" s="47"/>
      <c r="G193" s="61">
        <v>260</v>
      </c>
      <c r="H193" s="85">
        <f t="shared" si="10"/>
        <v>0</v>
      </c>
      <c r="I193" s="61">
        <v>260</v>
      </c>
      <c r="J193" s="61">
        <v>216</v>
      </c>
      <c r="K193" s="85">
        <f t="shared" si="11"/>
        <v>0</v>
      </c>
      <c r="L193" s="61">
        <v>216</v>
      </c>
      <c r="M193" s="61">
        <v>210</v>
      </c>
      <c r="N193" s="85">
        <f t="shared" si="12"/>
        <v>0</v>
      </c>
      <c r="O193" s="61">
        <v>210</v>
      </c>
      <c r="P193" s="154">
        <v>0.02</v>
      </c>
      <c r="Q193" s="142">
        <v>16</v>
      </c>
      <c r="R193" s="142"/>
      <c r="S193" s="114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114">
        <v>11</v>
      </c>
      <c r="AB193" s="61">
        <v>41</v>
      </c>
      <c r="AC193" s="61">
        <v>0</v>
      </c>
      <c r="AD193" s="61">
        <v>2</v>
      </c>
      <c r="AE193" s="61">
        <v>100</v>
      </c>
      <c r="AF193" s="61">
        <v>63</v>
      </c>
      <c r="AG193" s="61">
        <v>619</v>
      </c>
      <c r="AH193" s="61">
        <v>0</v>
      </c>
      <c r="AI193" s="61">
        <v>30</v>
      </c>
      <c r="AJ193" s="114">
        <v>0</v>
      </c>
      <c r="AK193" s="61">
        <v>0</v>
      </c>
      <c r="AL193" s="116">
        <v>0</v>
      </c>
      <c r="AM193" s="61">
        <v>1</v>
      </c>
      <c r="AN193" s="117">
        <v>1</v>
      </c>
      <c r="AO193" s="118">
        <f t="shared" si="13"/>
        <v>64</v>
      </c>
      <c r="AP193" s="123">
        <f t="shared" si="14"/>
        <v>4</v>
      </c>
    </row>
    <row r="194" spans="1:42" x14ac:dyDescent="0.2">
      <c r="A194" s="173" t="s">
        <v>513</v>
      </c>
      <c r="B194" s="45" t="s">
        <v>118</v>
      </c>
      <c r="C194" s="45" t="s">
        <v>192</v>
      </c>
      <c r="D194" s="45">
        <v>7</v>
      </c>
      <c r="E194" s="137" t="s">
        <v>448</v>
      </c>
      <c r="F194" s="47"/>
      <c r="G194" s="61">
        <v>330</v>
      </c>
      <c r="H194" s="85">
        <f t="shared" si="10"/>
        <v>0</v>
      </c>
      <c r="I194" s="61">
        <v>330</v>
      </c>
      <c r="J194" s="61">
        <v>400</v>
      </c>
      <c r="K194" s="85">
        <f t="shared" si="11"/>
        <v>0</v>
      </c>
      <c r="L194" s="61">
        <v>400</v>
      </c>
      <c r="M194" s="61">
        <v>400</v>
      </c>
      <c r="N194" s="85">
        <f t="shared" si="12"/>
        <v>0</v>
      </c>
      <c r="O194" s="61">
        <v>400</v>
      </c>
      <c r="P194" s="154">
        <v>0</v>
      </c>
      <c r="Q194" s="142">
        <v>7</v>
      </c>
      <c r="R194" s="142"/>
      <c r="S194" s="114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114">
        <v>86</v>
      </c>
      <c r="AB194" s="61">
        <v>406</v>
      </c>
      <c r="AC194" s="61">
        <v>3</v>
      </c>
      <c r="AD194" s="61">
        <v>24</v>
      </c>
      <c r="AE194" s="61">
        <v>5</v>
      </c>
      <c r="AF194" s="61">
        <v>2</v>
      </c>
      <c r="AG194" s="61">
        <v>19</v>
      </c>
      <c r="AH194" s="61">
        <v>0</v>
      </c>
      <c r="AI194" s="61">
        <v>2</v>
      </c>
      <c r="AJ194" s="114">
        <v>0</v>
      </c>
      <c r="AK194" s="61">
        <v>0</v>
      </c>
      <c r="AL194" s="116">
        <v>0</v>
      </c>
      <c r="AM194" s="61">
        <v>0</v>
      </c>
      <c r="AN194" s="117">
        <v>0</v>
      </c>
      <c r="AO194" s="118">
        <f t="shared" si="13"/>
        <v>60.5</v>
      </c>
      <c r="AP194" s="123">
        <f t="shared" si="14"/>
        <v>8.6428571428571423</v>
      </c>
    </row>
    <row r="195" spans="1:42" x14ac:dyDescent="0.2">
      <c r="A195" s="173" t="s">
        <v>357</v>
      </c>
      <c r="B195" s="45" t="s">
        <v>129</v>
      </c>
      <c r="C195" s="45" t="s">
        <v>116</v>
      </c>
      <c r="D195" s="45">
        <v>8</v>
      </c>
      <c r="E195" s="137"/>
      <c r="F195" s="47"/>
      <c r="G195" s="61">
        <v>153</v>
      </c>
      <c r="H195" s="85">
        <f t="shared" si="10"/>
        <v>0</v>
      </c>
      <c r="I195" s="61">
        <v>153</v>
      </c>
      <c r="J195" s="61">
        <v>148</v>
      </c>
      <c r="K195" s="85">
        <f t="shared" si="11"/>
        <v>0</v>
      </c>
      <c r="L195" s="61">
        <v>148</v>
      </c>
      <c r="M195" s="61">
        <v>153</v>
      </c>
      <c r="N195" s="85">
        <f t="shared" si="12"/>
        <v>0</v>
      </c>
      <c r="O195" s="61">
        <v>153</v>
      </c>
      <c r="P195" s="71">
        <v>0.23</v>
      </c>
      <c r="Q195" s="142">
        <v>15</v>
      </c>
      <c r="R195" s="142"/>
      <c r="S195" s="114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114">
        <v>3</v>
      </c>
      <c r="AB195" s="61">
        <v>20</v>
      </c>
      <c r="AC195" s="61">
        <v>0</v>
      </c>
      <c r="AD195" s="61">
        <v>2</v>
      </c>
      <c r="AE195" s="61">
        <v>63</v>
      </c>
      <c r="AF195" s="61">
        <v>48</v>
      </c>
      <c r="AG195" s="61">
        <v>478</v>
      </c>
      <c r="AH195" s="61">
        <v>4</v>
      </c>
      <c r="AI195" s="61">
        <v>26</v>
      </c>
      <c r="AJ195" s="114">
        <v>0</v>
      </c>
      <c r="AK195" s="61">
        <v>0</v>
      </c>
      <c r="AL195" s="116">
        <v>0</v>
      </c>
      <c r="AM195" s="61">
        <v>2</v>
      </c>
      <c r="AN195" s="117">
        <v>2</v>
      </c>
      <c r="AO195" s="118">
        <f t="shared" si="13"/>
        <v>69.8</v>
      </c>
      <c r="AP195" s="123">
        <f t="shared" si="14"/>
        <v>4.6533333333333333</v>
      </c>
    </row>
    <row r="196" spans="1:42" x14ac:dyDescent="0.2">
      <c r="A196" s="173" t="s">
        <v>441</v>
      </c>
      <c r="B196" s="45" t="s">
        <v>118</v>
      </c>
      <c r="C196" s="45" t="s">
        <v>181</v>
      </c>
      <c r="D196" s="45">
        <v>11</v>
      </c>
      <c r="E196" s="137"/>
      <c r="F196" s="47"/>
      <c r="G196" s="61">
        <v>400</v>
      </c>
      <c r="H196" s="85">
        <f t="shared" si="10"/>
        <v>0</v>
      </c>
      <c r="I196" s="61">
        <v>400</v>
      </c>
      <c r="J196" s="61">
        <v>317</v>
      </c>
      <c r="K196" s="85">
        <f t="shared" si="11"/>
        <v>0</v>
      </c>
      <c r="L196" s="61">
        <v>317</v>
      </c>
      <c r="M196" s="61">
        <v>304</v>
      </c>
      <c r="N196" s="85">
        <f t="shared" si="12"/>
        <v>0</v>
      </c>
      <c r="O196" s="61">
        <v>304</v>
      </c>
      <c r="P196" s="154">
        <v>0.01</v>
      </c>
      <c r="Q196" s="142">
        <v>17</v>
      </c>
      <c r="R196" s="142"/>
      <c r="S196" s="114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114">
        <v>33</v>
      </c>
      <c r="AB196" s="61">
        <v>138</v>
      </c>
      <c r="AC196" s="61">
        <v>2</v>
      </c>
      <c r="AD196" s="61">
        <v>10</v>
      </c>
      <c r="AE196" s="61">
        <v>23</v>
      </c>
      <c r="AF196" s="61">
        <v>21</v>
      </c>
      <c r="AG196" s="61">
        <v>133</v>
      </c>
      <c r="AH196" s="61">
        <v>0</v>
      </c>
      <c r="AI196" s="61">
        <v>4</v>
      </c>
      <c r="AJ196" s="114">
        <v>764</v>
      </c>
      <c r="AK196" s="61">
        <v>0</v>
      </c>
      <c r="AL196" s="116">
        <v>0</v>
      </c>
      <c r="AM196" s="61">
        <v>1</v>
      </c>
      <c r="AN196" s="117">
        <v>0</v>
      </c>
      <c r="AO196" s="118">
        <f t="shared" si="13"/>
        <v>39.1</v>
      </c>
      <c r="AP196" s="123">
        <f t="shared" si="14"/>
        <v>2.3000000000000003</v>
      </c>
    </row>
    <row r="197" spans="1:42" x14ac:dyDescent="0.2">
      <c r="A197" s="173" t="s">
        <v>377</v>
      </c>
      <c r="B197" s="45" t="s">
        <v>121</v>
      </c>
      <c r="C197" s="45" t="s">
        <v>191</v>
      </c>
      <c r="D197" s="45">
        <v>13</v>
      </c>
      <c r="E197" s="137"/>
      <c r="F197" s="47"/>
      <c r="G197" s="61">
        <v>158</v>
      </c>
      <c r="H197" s="85">
        <f t="shared" ref="H197:H260" si="15">I197-G197</f>
        <v>0</v>
      </c>
      <c r="I197" s="61">
        <v>158</v>
      </c>
      <c r="J197" s="61">
        <v>152</v>
      </c>
      <c r="K197" s="85">
        <f t="shared" ref="K197:K260" si="16">L197-J197</f>
        <v>0</v>
      </c>
      <c r="L197" s="61">
        <v>152</v>
      </c>
      <c r="M197" s="61">
        <v>130</v>
      </c>
      <c r="N197" s="85">
        <f t="shared" ref="N197:N260" si="17">O197-M197</f>
        <v>0</v>
      </c>
      <c r="O197" s="61">
        <v>130</v>
      </c>
      <c r="P197" s="154">
        <v>0.28999999999999998</v>
      </c>
      <c r="Q197" s="142">
        <v>14</v>
      </c>
      <c r="R197" s="142"/>
      <c r="S197" s="114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114">
        <v>18</v>
      </c>
      <c r="AB197" s="61">
        <v>76</v>
      </c>
      <c r="AC197" s="61">
        <v>0</v>
      </c>
      <c r="AD197" s="61">
        <v>2</v>
      </c>
      <c r="AE197" s="61">
        <v>64</v>
      </c>
      <c r="AF197" s="61">
        <v>54</v>
      </c>
      <c r="AG197" s="61">
        <v>435</v>
      </c>
      <c r="AH197" s="61">
        <v>1</v>
      </c>
      <c r="AI197" s="61">
        <v>18</v>
      </c>
      <c r="AJ197" s="114">
        <v>462</v>
      </c>
      <c r="AK197" s="61">
        <v>0</v>
      </c>
      <c r="AL197" s="116">
        <v>0</v>
      </c>
      <c r="AM197" s="61">
        <v>1</v>
      </c>
      <c r="AN197" s="117">
        <v>1</v>
      </c>
      <c r="AO197" s="118">
        <f t="shared" ref="AO197:AO260" si="18">IFERROR($S197*$S$2+$T197*$T$2+IF($U$2=0,0,$U197/$U$2)+$V197*$V$2+$W197*$W$2+$X197*$X$2+$Y197*$Y$2+$AA197*$AA$2+IF($AB$2=0,0,$AB197/$AB$2)+$AC$2*$AC197+$AF197*$AF$2+IF($AG$2=0,0,$AG197/$AG$2)+$AH197*$AH$2+IF($AJ$2=0,0,$AJ197/$AJ$2)+$AK197*$AK$2+$AL197*$AL$2+$AM197*$AM$2+$AN197*$AN$2,0)</f>
        <v>55.1</v>
      </c>
      <c r="AP197" s="123">
        <f t="shared" ref="AP197:AP260" si="19">IFERROR($AO197/$Q197,"-")</f>
        <v>3.9357142857142859</v>
      </c>
    </row>
    <row r="198" spans="1:42" x14ac:dyDescent="0.2">
      <c r="A198" s="173" t="s">
        <v>351</v>
      </c>
      <c r="B198" s="45" t="s">
        <v>121</v>
      </c>
      <c r="C198" s="45" t="s">
        <v>13</v>
      </c>
      <c r="D198" s="45">
        <v>10</v>
      </c>
      <c r="E198" s="137"/>
      <c r="F198" s="47"/>
      <c r="G198" s="61">
        <v>135</v>
      </c>
      <c r="H198" s="85">
        <f t="shared" si="15"/>
        <v>0</v>
      </c>
      <c r="I198" s="61">
        <v>135</v>
      </c>
      <c r="J198" s="61">
        <v>140</v>
      </c>
      <c r="K198" s="85">
        <f t="shared" si="16"/>
        <v>0</v>
      </c>
      <c r="L198" s="61">
        <v>140</v>
      </c>
      <c r="M198" s="61">
        <v>128</v>
      </c>
      <c r="N198" s="85">
        <f t="shared" si="17"/>
        <v>0</v>
      </c>
      <c r="O198" s="61">
        <v>128</v>
      </c>
      <c r="P198" s="154">
        <v>0.42</v>
      </c>
      <c r="Q198" s="142">
        <v>10</v>
      </c>
      <c r="R198" s="142"/>
      <c r="S198" s="114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114">
        <v>0</v>
      </c>
      <c r="AB198" s="61">
        <v>0</v>
      </c>
      <c r="AC198" s="61">
        <v>0</v>
      </c>
      <c r="AD198" s="61">
        <v>0</v>
      </c>
      <c r="AE198" s="61">
        <v>73</v>
      </c>
      <c r="AF198" s="61">
        <v>40</v>
      </c>
      <c r="AG198" s="61">
        <v>515</v>
      </c>
      <c r="AH198" s="61">
        <v>2</v>
      </c>
      <c r="AI198" s="61">
        <v>29</v>
      </c>
      <c r="AJ198" s="114">
        <v>0</v>
      </c>
      <c r="AK198" s="61">
        <v>0</v>
      </c>
      <c r="AL198" s="116">
        <v>0</v>
      </c>
      <c r="AM198" s="61">
        <v>0</v>
      </c>
      <c r="AN198" s="117">
        <v>0</v>
      </c>
      <c r="AO198" s="118">
        <f t="shared" si="18"/>
        <v>63.5</v>
      </c>
      <c r="AP198" s="123">
        <f t="shared" si="19"/>
        <v>6.35</v>
      </c>
    </row>
    <row r="199" spans="1:42" x14ac:dyDescent="0.2">
      <c r="A199" s="173" t="s">
        <v>523</v>
      </c>
      <c r="B199" s="45" t="s">
        <v>121</v>
      </c>
      <c r="C199" s="45" t="s">
        <v>189</v>
      </c>
      <c r="D199" s="45">
        <v>11</v>
      </c>
      <c r="E199" s="137"/>
      <c r="F199" s="47"/>
      <c r="G199" s="61">
        <v>400</v>
      </c>
      <c r="H199" s="85">
        <f t="shared" si="15"/>
        <v>0</v>
      </c>
      <c r="I199" s="61">
        <v>400</v>
      </c>
      <c r="J199" s="61">
        <v>370</v>
      </c>
      <c r="K199" s="85">
        <f t="shared" si="16"/>
        <v>0</v>
      </c>
      <c r="L199" s="61">
        <v>370</v>
      </c>
      <c r="M199" s="61">
        <v>367</v>
      </c>
      <c r="N199" s="85">
        <f t="shared" si="17"/>
        <v>0</v>
      </c>
      <c r="O199" s="61">
        <v>367</v>
      </c>
      <c r="P199" s="154">
        <v>0</v>
      </c>
      <c r="Q199" s="142">
        <v>10</v>
      </c>
      <c r="R199" s="142"/>
      <c r="S199" s="114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114">
        <v>7</v>
      </c>
      <c r="AB199" s="61">
        <v>111</v>
      </c>
      <c r="AC199" s="61">
        <v>1</v>
      </c>
      <c r="AD199" s="61">
        <v>3</v>
      </c>
      <c r="AE199" s="61">
        <v>39</v>
      </c>
      <c r="AF199" s="61">
        <v>24</v>
      </c>
      <c r="AG199" s="61">
        <v>229</v>
      </c>
      <c r="AH199" s="61">
        <v>1</v>
      </c>
      <c r="AI199" s="61">
        <v>14</v>
      </c>
      <c r="AJ199" s="114">
        <v>599</v>
      </c>
      <c r="AK199" s="61">
        <v>1</v>
      </c>
      <c r="AL199" s="116">
        <v>0</v>
      </c>
      <c r="AM199" s="61">
        <v>0</v>
      </c>
      <c r="AN199" s="117">
        <v>0</v>
      </c>
      <c r="AO199" s="118">
        <f t="shared" si="18"/>
        <v>52</v>
      </c>
      <c r="AP199" s="123">
        <f t="shared" si="19"/>
        <v>5.2</v>
      </c>
    </row>
    <row r="200" spans="1:42" x14ac:dyDescent="0.2">
      <c r="A200" s="173" t="s">
        <v>532</v>
      </c>
      <c r="B200" s="45" t="s">
        <v>121</v>
      </c>
      <c r="C200" s="45" t="s">
        <v>186</v>
      </c>
      <c r="D200" s="45">
        <v>6</v>
      </c>
      <c r="E200" s="137"/>
      <c r="F200" s="47"/>
      <c r="G200" s="61">
        <v>400</v>
      </c>
      <c r="H200" s="85">
        <f t="shared" si="15"/>
        <v>0</v>
      </c>
      <c r="I200" s="61">
        <v>400</v>
      </c>
      <c r="J200" s="61">
        <v>262</v>
      </c>
      <c r="K200" s="85">
        <f t="shared" si="16"/>
        <v>0</v>
      </c>
      <c r="L200" s="61">
        <v>262</v>
      </c>
      <c r="M200" s="61">
        <v>258</v>
      </c>
      <c r="N200" s="85">
        <f t="shared" si="17"/>
        <v>0</v>
      </c>
      <c r="O200" s="61">
        <v>258</v>
      </c>
      <c r="P200" s="154">
        <v>0.01</v>
      </c>
      <c r="Q200" s="142">
        <v>16</v>
      </c>
      <c r="R200" s="142"/>
      <c r="S200" s="114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114">
        <v>0</v>
      </c>
      <c r="AB200" s="61">
        <v>0</v>
      </c>
      <c r="AC200" s="61">
        <v>0</v>
      </c>
      <c r="AD200" s="61">
        <v>0</v>
      </c>
      <c r="AE200" s="61">
        <v>57</v>
      </c>
      <c r="AF200" s="61">
        <v>38</v>
      </c>
      <c r="AG200" s="61">
        <v>476</v>
      </c>
      <c r="AH200" s="61">
        <v>4</v>
      </c>
      <c r="AI200" s="61">
        <v>23</v>
      </c>
      <c r="AJ200" s="114">
        <v>0</v>
      </c>
      <c r="AK200" s="61">
        <v>0</v>
      </c>
      <c r="AL200" s="116">
        <v>0</v>
      </c>
      <c r="AM200" s="61">
        <v>1</v>
      </c>
      <c r="AN200" s="117">
        <v>1</v>
      </c>
      <c r="AO200" s="118">
        <f t="shared" si="18"/>
        <v>69.599999999999994</v>
      </c>
      <c r="AP200" s="123">
        <f t="shared" si="19"/>
        <v>4.3499999999999996</v>
      </c>
    </row>
    <row r="201" spans="1:42" x14ac:dyDescent="0.2">
      <c r="A201" s="173" t="s">
        <v>323</v>
      </c>
      <c r="B201" s="45" t="s">
        <v>121</v>
      </c>
      <c r="C201" s="45" t="s">
        <v>12</v>
      </c>
      <c r="D201" s="45">
        <v>10</v>
      </c>
      <c r="E201" s="137"/>
      <c r="F201" s="47"/>
      <c r="G201" s="61">
        <v>180</v>
      </c>
      <c r="H201" s="85">
        <f t="shared" si="15"/>
        <v>0</v>
      </c>
      <c r="I201" s="61">
        <v>180</v>
      </c>
      <c r="J201" s="61">
        <v>164</v>
      </c>
      <c r="K201" s="85">
        <f t="shared" si="16"/>
        <v>0</v>
      </c>
      <c r="L201" s="61">
        <v>164</v>
      </c>
      <c r="M201" s="61">
        <v>159</v>
      </c>
      <c r="N201" s="85">
        <f t="shared" si="17"/>
        <v>0</v>
      </c>
      <c r="O201" s="61">
        <v>159</v>
      </c>
      <c r="P201" s="154">
        <v>0.1</v>
      </c>
      <c r="Q201" s="142">
        <v>9</v>
      </c>
      <c r="R201" s="142"/>
      <c r="S201" s="114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114">
        <v>0</v>
      </c>
      <c r="AB201" s="61">
        <v>0</v>
      </c>
      <c r="AC201" s="61">
        <v>0</v>
      </c>
      <c r="AD201" s="61">
        <v>0</v>
      </c>
      <c r="AE201" s="61">
        <v>59</v>
      </c>
      <c r="AF201" s="61">
        <v>34</v>
      </c>
      <c r="AG201" s="61">
        <v>492</v>
      </c>
      <c r="AH201" s="61">
        <v>4</v>
      </c>
      <c r="AI201" s="61">
        <v>23</v>
      </c>
      <c r="AJ201" s="114">
        <v>0</v>
      </c>
      <c r="AK201" s="61">
        <v>0</v>
      </c>
      <c r="AL201" s="116">
        <v>0</v>
      </c>
      <c r="AM201" s="61">
        <v>2</v>
      </c>
      <c r="AN201" s="117">
        <v>1</v>
      </c>
      <c r="AO201" s="118">
        <f t="shared" si="18"/>
        <v>71.2</v>
      </c>
      <c r="AP201" s="123">
        <f t="shared" si="19"/>
        <v>7.9111111111111114</v>
      </c>
    </row>
    <row r="202" spans="1:42" x14ac:dyDescent="0.2">
      <c r="A202" s="173" t="s">
        <v>533</v>
      </c>
      <c r="B202" s="45" t="s">
        <v>121</v>
      </c>
      <c r="C202" s="45" t="s">
        <v>11</v>
      </c>
      <c r="D202" s="45">
        <v>9</v>
      </c>
      <c r="E202" s="137"/>
      <c r="F202" s="47"/>
      <c r="G202" s="61">
        <v>400</v>
      </c>
      <c r="H202" s="85">
        <f t="shared" si="15"/>
        <v>0</v>
      </c>
      <c r="I202" s="61">
        <v>400</v>
      </c>
      <c r="J202" s="61">
        <v>400</v>
      </c>
      <c r="K202" s="85">
        <f t="shared" si="16"/>
        <v>0</v>
      </c>
      <c r="L202" s="61">
        <v>400</v>
      </c>
      <c r="M202" s="61">
        <v>400</v>
      </c>
      <c r="N202" s="85">
        <f t="shared" si="17"/>
        <v>0</v>
      </c>
      <c r="O202" s="61">
        <v>400</v>
      </c>
      <c r="P202" s="154">
        <v>0</v>
      </c>
      <c r="Q202" s="142">
        <v>16</v>
      </c>
      <c r="R202" s="142"/>
      <c r="S202" s="114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114">
        <v>2</v>
      </c>
      <c r="AB202" s="61">
        <v>15</v>
      </c>
      <c r="AC202" s="61">
        <v>0</v>
      </c>
      <c r="AD202" s="61">
        <v>0</v>
      </c>
      <c r="AE202" s="61">
        <v>66</v>
      </c>
      <c r="AF202" s="61">
        <v>39</v>
      </c>
      <c r="AG202" s="61">
        <v>277</v>
      </c>
      <c r="AH202" s="61">
        <v>0</v>
      </c>
      <c r="AI202" s="61">
        <v>18</v>
      </c>
      <c r="AJ202" s="114">
        <v>1143</v>
      </c>
      <c r="AK202" s="61">
        <v>0</v>
      </c>
      <c r="AL202" s="116">
        <v>0</v>
      </c>
      <c r="AM202" s="61">
        <v>1</v>
      </c>
      <c r="AN202" s="117">
        <v>1</v>
      </c>
      <c r="AO202" s="118">
        <f t="shared" si="18"/>
        <v>27.2</v>
      </c>
      <c r="AP202" s="123">
        <f t="shared" si="19"/>
        <v>1.7</v>
      </c>
    </row>
    <row r="203" spans="1:42" x14ac:dyDescent="0.2">
      <c r="A203" s="173" t="s">
        <v>364</v>
      </c>
      <c r="B203" s="45" t="s">
        <v>129</v>
      </c>
      <c r="C203" s="45" t="s">
        <v>195</v>
      </c>
      <c r="D203" s="45">
        <v>14</v>
      </c>
      <c r="E203" s="137"/>
      <c r="F203" s="47"/>
      <c r="G203" s="61">
        <v>116</v>
      </c>
      <c r="H203" s="85">
        <f t="shared" si="15"/>
        <v>0</v>
      </c>
      <c r="I203" s="61">
        <v>116</v>
      </c>
      <c r="J203" s="61">
        <v>112</v>
      </c>
      <c r="K203" s="85">
        <f t="shared" si="16"/>
        <v>0</v>
      </c>
      <c r="L203" s="61">
        <v>112</v>
      </c>
      <c r="M203" s="61">
        <v>108</v>
      </c>
      <c r="N203" s="85">
        <f t="shared" si="17"/>
        <v>0</v>
      </c>
      <c r="O203" s="61">
        <v>108</v>
      </c>
      <c r="P203" s="154">
        <v>0.79</v>
      </c>
      <c r="Q203" s="142">
        <v>17</v>
      </c>
      <c r="R203" s="142"/>
      <c r="S203" s="114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114">
        <v>1</v>
      </c>
      <c r="AB203" s="61">
        <v>0</v>
      </c>
      <c r="AC203" s="61">
        <v>0</v>
      </c>
      <c r="AD203" s="61">
        <v>0</v>
      </c>
      <c r="AE203" s="61">
        <v>93</v>
      </c>
      <c r="AF203" s="61">
        <v>60</v>
      </c>
      <c r="AG203" s="61">
        <v>612</v>
      </c>
      <c r="AH203" s="61">
        <v>0</v>
      </c>
      <c r="AI203" s="61">
        <v>29</v>
      </c>
      <c r="AJ203" s="114">
        <v>0</v>
      </c>
      <c r="AK203" s="61">
        <v>0</v>
      </c>
      <c r="AL203" s="116">
        <v>0</v>
      </c>
      <c r="AM203" s="61">
        <v>0</v>
      </c>
      <c r="AN203" s="117">
        <v>0</v>
      </c>
      <c r="AO203" s="118">
        <f t="shared" si="18"/>
        <v>61.2</v>
      </c>
      <c r="AP203" s="123">
        <f t="shared" si="19"/>
        <v>3.6</v>
      </c>
    </row>
    <row r="204" spans="1:42" x14ac:dyDescent="0.2">
      <c r="A204" s="173" t="s">
        <v>437</v>
      </c>
      <c r="B204" s="45" t="s">
        <v>129</v>
      </c>
      <c r="C204" s="45" t="s">
        <v>198</v>
      </c>
      <c r="D204" s="45">
        <v>9</v>
      </c>
      <c r="E204" s="137"/>
      <c r="F204" s="47"/>
      <c r="G204" s="61">
        <v>128</v>
      </c>
      <c r="H204" s="85">
        <f t="shared" si="15"/>
        <v>0</v>
      </c>
      <c r="I204" s="61">
        <v>128</v>
      </c>
      <c r="J204" s="61">
        <v>131</v>
      </c>
      <c r="K204" s="85">
        <f t="shared" si="16"/>
        <v>0</v>
      </c>
      <c r="L204" s="61">
        <v>131</v>
      </c>
      <c r="M204" s="61">
        <v>142</v>
      </c>
      <c r="N204" s="85">
        <f t="shared" si="17"/>
        <v>0</v>
      </c>
      <c r="O204" s="61">
        <v>142</v>
      </c>
      <c r="P204" s="154">
        <v>0.63</v>
      </c>
      <c r="Q204" s="142">
        <v>16</v>
      </c>
      <c r="R204" s="142"/>
      <c r="S204" s="114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114">
        <v>1</v>
      </c>
      <c r="AB204" s="61">
        <v>1</v>
      </c>
      <c r="AC204" s="61">
        <v>0</v>
      </c>
      <c r="AD204" s="61">
        <v>0</v>
      </c>
      <c r="AE204" s="61">
        <v>53</v>
      </c>
      <c r="AF204" s="61">
        <v>36</v>
      </c>
      <c r="AG204" s="61">
        <v>475</v>
      </c>
      <c r="AH204" s="61">
        <v>4</v>
      </c>
      <c r="AI204" s="61">
        <v>17</v>
      </c>
      <c r="AJ204" s="114">
        <v>0</v>
      </c>
      <c r="AK204" s="61">
        <v>0</v>
      </c>
      <c r="AL204" s="116">
        <v>0</v>
      </c>
      <c r="AM204" s="61">
        <v>0</v>
      </c>
      <c r="AN204" s="117">
        <v>0</v>
      </c>
      <c r="AO204" s="118">
        <f t="shared" si="18"/>
        <v>71.599999999999994</v>
      </c>
      <c r="AP204" s="123">
        <f t="shared" si="19"/>
        <v>4.4749999999999996</v>
      </c>
    </row>
    <row r="205" spans="1:42" x14ac:dyDescent="0.2">
      <c r="A205" s="173" t="s">
        <v>148</v>
      </c>
      <c r="B205" s="45" t="s">
        <v>121</v>
      </c>
      <c r="C205" s="45" t="s">
        <v>13</v>
      </c>
      <c r="D205" s="45">
        <v>10</v>
      </c>
      <c r="E205" s="137"/>
      <c r="F205" s="47"/>
      <c r="G205" s="61">
        <v>273</v>
      </c>
      <c r="H205" s="85">
        <f t="shared" si="15"/>
        <v>0</v>
      </c>
      <c r="I205" s="61">
        <v>273</v>
      </c>
      <c r="J205" s="61">
        <v>235</v>
      </c>
      <c r="K205" s="85">
        <f t="shared" si="16"/>
        <v>0</v>
      </c>
      <c r="L205" s="61">
        <v>235</v>
      </c>
      <c r="M205" s="61">
        <v>230</v>
      </c>
      <c r="N205" s="85">
        <f t="shared" si="17"/>
        <v>0</v>
      </c>
      <c r="O205" s="61">
        <v>230</v>
      </c>
      <c r="P205" s="154">
        <v>0.02</v>
      </c>
      <c r="Q205" s="142">
        <v>15</v>
      </c>
      <c r="R205" s="142"/>
      <c r="S205" s="114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114">
        <v>3</v>
      </c>
      <c r="AB205" s="61">
        <v>11</v>
      </c>
      <c r="AC205" s="61">
        <v>0</v>
      </c>
      <c r="AD205" s="61">
        <v>0</v>
      </c>
      <c r="AE205" s="61">
        <v>64</v>
      </c>
      <c r="AF205" s="61">
        <v>37</v>
      </c>
      <c r="AG205" s="61">
        <v>473</v>
      </c>
      <c r="AH205" s="61">
        <v>3</v>
      </c>
      <c r="AI205" s="61">
        <v>23</v>
      </c>
      <c r="AJ205" s="114">
        <v>0</v>
      </c>
      <c r="AK205" s="61">
        <v>0</v>
      </c>
      <c r="AL205" s="116">
        <v>0</v>
      </c>
      <c r="AM205" s="61">
        <v>0</v>
      </c>
      <c r="AN205" s="117">
        <v>0</v>
      </c>
      <c r="AO205" s="118">
        <f t="shared" si="18"/>
        <v>66.400000000000006</v>
      </c>
      <c r="AP205" s="123">
        <f t="shared" si="19"/>
        <v>4.4266666666666667</v>
      </c>
    </row>
    <row r="206" spans="1:42" x14ac:dyDescent="0.2">
      <c r="A206" s="173" t="s">
        <v>498</v>
      </c>
      <c r="B206" s="45" t="s">
        <v>121</v>
      </c>
      <c r="C206" s="45" t="s">
        <v>189</v>
      </c>
      <c r="D206" s="45">
        <v>11</v>
      </c>
      <c r="E206" s="137"/>
      <c r="F206" s="47"/>
      <c r="G206" s="61">
        <v>270</v>
      </c>
      <c r="H206" s="85">
        <f t="shared" si="15"/>
        <v>0</v>
      </c>
      <c r="I206" s="61">
        <v>270</v>
      </c>
      <c r="J206" s="61">
        <v>218</v>
      </c>
      <c r="K206" s="85">
        <f t="shared" si="16"/>
        <v>0</v>
      </c>
      <c r="L206" s="61">
        <v>218</v>
      </c>
      <c r="M206" s="61">
        <v>213</v>
      </c>
      <c r="N206" s="85">
        <f t="shared" si="17"/>
        <v>0</v>
      </c>
      <c r="O206" s="61">
        <v>213</v>
      </c>
      <c r="P206" s="154">
        <v>0.01</v>
      </c>
      <c r="Q206" s="142">
        <v>17</v>
      </c>
      <c r="R206" s="142"/>
      <c r="S206" s="114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114">
        <v>2</v>
      </c>
      <c r="AB206" s="61">
        <v>3</v>
      </c>
      <c r="AC206" s="61">
        <v>0</v>
      </c>
      <c r="AD206" s="61">
        <v>0</v>
      </c>
      <c r="AE206" s="61">
        <v>70</v>
      </c>
      <c r="AF206" s="61">
        <v>47</v>
      </c>
      <c r="AG206" s="61">
        <v>546</v>
      </c>
      <c r="AH206" s="61">
        <v>1</v>
      </c>
      <c r="AI206" s="61">
        <v>29</v>
      </c>
      <c r="AJ206" s="114">
        <v>0</v>
      </c>
      <c r="AK206" s="61">
        <v>0</v>
      </c>
      <c r="AL206" s="116">
        <v>0</v>
      </c>
      <c r="AM206" s="61">
        <v>1</v>
      </c>
      <c r="AN206" s="117">
        <v>1</v>
      </c>
      <c r="AO206" s="118">
        <f t="shared" si="18"/>
        <v>58.9</v>
      </c>
      <c r="AP206" s="123">
        <f t="shared" si="19"/>
        <v>3.4647058823529413</v>
      </c>
    </row>
    <row r="207" spans="1:42" x14ac:dyDescent="0.2">
      <c r="A207" s="173" t="s">
        <v>421</v>
      </c>
      <c r="B207" s="45" t="s">
        <v>121</v>
      </c>
      <c r="C207" s="45" t="s">
        <v>116</v>
      </c>
      <c r="D207" s="45">
        <v>8</v>
      </c>
      <c r="E207" s="137"/>
      <c r="F207" s="47"/>
      <c r="G207" s="61">
        <v>400</v>
      </c>
      <c r="H207" s="85">
        <f t="shared" si="15"/>
        <v>0</v>
      </c>
      <c r="I207" s="61">
        <v>400</v>
      </c>
      <c r="J207" s="61">
        <v>292</v>
      </c>
      <c r="K207" s="85">
        <f t="shared" si="16"/>
        <v>0</v>
      </c>
      <c r="L207" s="61">
        <v>292</v>
      </c>
      <c r="M207" s="61">
        <v>291</v>
      </c>
      <c r="N207" s="85">
        <f t="shared" si="17"/>
        <v>0</v>
      </c>
      <c r="O207" s="61">
        <v>291</v>
      </c>
      <c r="P207" s="154">
        <v>0</v>
      </c>
      <c r="Q207" s="142">
        <v>16</v>
      </c>
      <c r="R207" s="142"/>
      <c r="S207" s="114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114">
        <v>7</v>
      </c>
      <c r="AB207" s="61">
        <v>34</v>
      </c>
      <c r="AC207" s="61">
        <v>0</v>
      </c>
      <c r="AD207" s="61">
        <v>2</v>
      </c>
      <c r="AE207" s="61">
        <v>48</v>
      </c>
      <c r="AF207" s="61">
        <v>31</v>
      </c>
      <c r="AG207" s="61">
        <v>448</v>
      </c>
      <c r="AH207" s="61">
        <v>3</v>
      </c>
      <c r="AI207" s="61">
        <v>21</v>
      </c>
      <c r="AJ207" s="114">
        <v>32</v>
      </c>
      <c r="AK207" s="61">
        <v>0</v>
      </c>
      <c r="AL207" s="116">
        <v>0</v>
      </c>
      <c r="AM207" s="61">
        <v>1</v>
      </c>
      <c r="AN207" s="117">
        <v>0</v>
      </c>
      <c r="AO207" s="118">
        <f t="shared" si="18"/>
        <v>66.199999999999989</v>
      </c>
      <c r="AP207" s="123">
        <f t="shared" si="19"/>
        <v>4.1374999999999993</v>
      </c>
    </row>
    <row r="208" spans="1:42" x14ac:dyDescent="0.2">
      <c r="A208" s="173" t="s">
        <v>534</v>
      </c>
      <c r="B208" s="45" t="s">
        <v>121</v>
      </c>
      <c r="C208" s="45" t="s">
        <v>180</v>
      </c>
      <c r="D208" s="45">
        <v>14</v>
      </c>
      <c r="E208" s="137"/>
      <c r="F208" s="47"/>
      <c r="G208" s="61">
        <v>400</v>
      </c>
      <c r="H208" s="85">
        <f t="shared" si="15"/>
        <v>0</v>
      </c>
      <c r="I208" s="61">
        <v>400</v>
      </c>
      <c r="J208" s="61">
        <v>304</v>
      </c>
      <c r="K208" s="85">
        <f t="shared" si="16"/>
        <v>0</v>
      </c>
      <c r="L208" s="61">
        <v>304</v>
      </c>
      <c r="M208" s="61">
        <v>303</v>
      </c>
      <c r="N208" s="85">
        <f t="shared" si="17"/>
        <v>0</v>
      </c>
      <c r="O208" s="61">
        <v>303</v>
      </c>
      <c r="P208" s="154">
        <v>0</v>
      </c>
      <c r="Q208" s="142">
        <v>17</v>
      </c>
      <c r="R208" s="142"/>
      <c r="S208" s="114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114">
        <v>1</v>
      </c>
      <c r="AB208" s="61">
        <v>2</v>
      </c>
      <c r="AC208" s="61">
        <v>0</v>
      </c>
      <c r="AD208" s="61">
        <v>1</v>
      </c>
      <c r="AE208" s="61">
        <v>53</v>
      </c>
      <c r="AF208" s="61">
        <v>31</v>
      </c>
      <c r="AG208" s="61">
        <v>406</v>
      </c>
      <c r="AH208" s="61">
        <v>3</v>
      </c>
      <c r="AI208" s="61">
        <v>22</v>
      </c>
      <c r="AJ208" s="114">
        <v>77</v>
      </c>
      <c r="AK208" s="61">
        <v>0</v>
      </c>
      <c r="AL208" s="116">
        <v>0</v>
      </c>
      <c r="AM208" s="61">
        <v>0</v>
      </c>
      <c r="AN208" s="117">
        <v>0</v>
      </c>
      <c r="AO208" s="118">
        <f t="shared" si="18"/>
        <v>58.800000000000004</v>
      </c>
      <c r="AP208" s="123">
        <f t="shared" si="19"/>
        <v>3.4588235294117649</v>
      </c>
    </row>
    <row r="209" spans="1:42" x14ac:dyDescent="0.2">
      <c r="A209" s="173" t="s">
        <v>488</v>
      </c>
      <c r="B209" s="45" t="s">
        <v>118</v>
      </c>
      <c r="C209" s="45" t="s">
        <v>186</v>
      </c>
      <c r="D209" s="45">
        <v>6</v>
      </c>
      <c r="E209" s="137"/>
      <c r="F209" s="47"/>
      <c r="G209" s="61">
        <v>206</v>
      </c>
      <c r="H209" s="85">
        <f t="shared" si="15"/>
        <v>0</v>
      </c>
      <c r="I209" s="61">
        <v>206</v>
      </c>
      <c r="J209" s="61">
        <v>269</v>
      </c>
      <c r="K209" s="85">
        <f t="shared" si="16"/>
        <v>0</v>
      </c>
      <c r="L209" s="61">
        <v>269</v>
      </c>
      <c r="M209" s="61">
        <v>255</v>
      </c>
      <c r="N209" s="85">
        <f t="shared" si="17"/>
        <v>0</v>
      </c>
      <c r="O209" s="61">
        <v>255</v>
      </c>
      <c r="P209" s="154">
        <v>0.04</v>
      </c>
      <c r="Q209" s="142">
        <v>8</v>
      </c>
      <c r="R209" s="142"/>
      <c r="S209" s="114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114">
        <v>56</v>
      </c>
      <c r="AB209" s="61">
        <v>350</v>
      </c>
      <c r="AC209" s="61">
        <v>2</v>
      </c>
      <c r="AD209" s="61">
        <v>15</v>
      </c>
      <c r="AE209" s="61">
        <v>26</v>
      </c>
      <c r="AF209" s="61">
        <v>19</v>
      </c>
      <c r="AG209" s="61">
        <v>87</v>
      </c>
      <c r="AH209" s="61">
        <v>0</v>
      </c>
      <c r="AI209" s="61">
        <v>7</v>
      </c>
      <c r="AJ209" s="114">
        <v>177</v>
      </c>
      <c r="AK209" s="61">
        <v>0</v>
      </c>
      <c r="AL209" s="116">
        <v>0</v>
      </c>
      <c r="AM209" s="61">
        <v>2</v>
      </c>
      <c r="AN209" s="117">
        <v>1</v>
      </c>
      <c r="AO209" s="118">
        <f t="shared" si="18"/>
        <v>53.7</v>
      </c>
      <c r="AP209" s="123">
        <f t="shared" si="19"/>
        <v>6.7125000000000004</v>
      </c>
    </row>
    <row r="210" spans="1:42" x14ac:dyDescent="0.2">
      <c r="A210" s="173" t="s">
        <v>425</v>
      </c>
      <c r="B210" s="45" t="s">
        <v>118</v>
      </c>
      <c r="C210" s="45" t="s">
        <v>187</v>
      </c>
      <c r="D210" s="45">
        <v>10</v>
      </c>
      <c r="E210" s="137"/>
      <c r="F210" s="47"/>
      <c r="G210" s="61">
        <v>163</v>
      </c>
      <c r="H210" s="85">
        <f t="shared" si="15"/>
        <v>0</v>
      </c>
      <c r="I210" s="61">
        <v>163</v>
      </c>
      <c r="J210" s="61">
        <v>207</v>
      </c>
      <c r="K210" s="85">
        <f t="shared" si="16"/>
        <v>0</v>
      </c>
      <c r="L210" s="61">
        <v>207</v>
      </c>
      <c r="M210" s="61">
        <v>188</v>
      </c>
      <c r="N210" s="85">
        <f t="shared" si="17"/>
        <v>0</v>
      </c>
      <c r="O210" s="61">
        <v>188</v>
      </c>
      <c r="P210" s="154">
        <v>0.06</v>
      </c>
      <c r="Q210" s="142">
        <v>16</v>
      </c>
      <c r="R210" s="142"/>
      <c r="S210" s="114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114">
        <v>55</v>
      </c>
      <c r="AB210" s="61">
        <v>246</v>
      </c>
      <c r="AC210" s="61">
        <v>1</v>
      </c>
      <c r="AD210" s="61">
        <v>11</v>
      </c>
      <c r="AE210" s="61">
        <v>31</v>
      </c>
      <c r="AF210" s="61">
        <v>27</v>
      </c>
      <c r="AG210" s="61">
        <v>196</v>
      </c>
      <c r="AH210" s="61">
        <v>1</v>
      </c>
      <c r="AI210" s="61">
        <v>9</v>
      </c>
      <c r="AJ210" s="114">
        <v>0</v>
      </c>
      <c r="AK210" s="61">
        <v>0</v>
      </c>
      <c r="AL210" s="116">
        <v>0</v>
      </c>
      <c r="AM210" s="61">
        <v>0</v>
      </c>
      <c r="AN210" s="117">
        <v>0</v>
      </c>
      <c r="AO210" s="118">
        <f t="shared" si="18"/>
        <v>56.2</v>
      </c>
      <c r="AP210" s="123">
        <f t="shared" si="19"/>
        <v>3.5125000000000002</v>
      </c>
    </row>
    <row r="211" spans="1:42" x14ac:dyDescent="0.2">
      <c r="A211" s="173" t="s">
        <v>136</v>
      </c>
      <c r="B211" s="45" t="s">
        <v>121</v>
      </c>
      <c r="C211" s="45" t="s">
        <v>15</v>
      </c>
      <c r="D211" s="45">
        <v>14</v>
      </c>
      <c r="E211" s="137"/>
      <c r="F211" s="47"/>
      <c r="G211" s="61">
        <v>266</v>
      </c>
      <c r="H211" s="85">
        <f t="shared" si="15"/>
        <v>0</v>
      </c>
      <c r="I211" s="61">
        <v>266</v>
      </c>
      <c r="J211" s="61">
        <v>228</v>
      </c>
      <c r="K211" s="85">
        <f t="shared" si="16"/>
        <v>0</v>
      </c>
      <c r="L211" s="61">
        <v>228</v>
      </c>
      <c r="M211" s="61">
        <v>222</v>
      </c>
      <c r="N211" s="85">
        <f t="shared" si="17"/>
        <v>0</v>
      </c>
      <c r="O211" s="61">
        <v>222</v>
      </c>
      <c r="P211" s="154">
        <v>0.04</v>
      </c>
      <c r="Q211" s="142">
        <v>12</v>
      </c>
      <c r="R211" s="142"/>
      <c r="S211" s="114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114">
        <v>1</v>
      </c>
      <c r="AB211" s="61">
        <v>1</v>
      </c>
      <c r="AC211" s="61">
        <v>0</v>
      </c>
      <c r="AD211" s="61">
        <v>0</v>
      </c>
      <c r="AE211" s="61">
        <v>39</v>
      </c>
      <c r="AF211" s="61">
        <v>28</v>
      </c>
      <c r="AG211" s="61">
        <v>375</v>
      </c>
      <c r="AH211" s="61">
        <v>5</v>
      </c>
      <c r="AI211" s="61">
        <v>21</v>
      </c>
      <c r="AJ211" s="114">
        <v>0</v>
      </c>
      <c r="AK211" s="61">
        <v>0</v>
      </c>
      <c r="AL211" s="116">
        <v>0</v>
      </c>
      <c r="AM211" s="61">
        <v>0</v>
      </c>
      <c r="AN211" s="117">
        <v>1</v>
      </c>
      <c r="AO211" s="118">
        <f t="shared" si="18"/>
        <v>65.599999999999994</v>
      </c>
      <c r="AP211" s="123">
        <f t="shared" si="19"/>
        <v>5.4666666666666659</v>
      </c>
    </row>
    <row r="212" spans="1:42" x14ac:dyDescent="0.2">
      <c r="A212" s="173" t="s">
        <v>370</v>
      </c>
      <c r="B212" s="45" t="s">
        <v>121</v>
      </c>
      <c r="C212" s="45" t="s">
        <v>190</v>
      </c>
      <c r="D212" s="45">
        <v>10</v>
      </c>
      <c r="E212" s="137"/>
      <c r="F212" s="47"/>
      <c r="G212" s="61">
        <v>67</v>
      </c>
      <c r="H212" s="85">
        <f t="shared" si="15"/>
        <v>0</v>
      </c>
      <c r="I212" s="61">
        <v>67</v>
      </c>
      <c r="J212" s="61">
        <v>62</v>
      </c>
      <c r="K212" s="85">
        <f t="shared" si="16"/>
        <v>0</v>
      </c>
      <c r="L212" s="61">
        <v>62</v>
      </c>
      <c r="M212" s="61">
        <v>60</v>
      </c>
      <c r="N212" s="85">
        <f t="shared" si="17"/>
        <v>0</v>
      </c>
      <c r="O212" s="61">
        <v>60</v>
      </c>
      <c r="P212" s="154">
        <v>0.92</v>
      </c>
      <c r="Q212" s="142">
        <v>12</v>
      </c>
      <c r="R212" s="142"/>
      <c r="S212" s="114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114">
        <v>0</v>
      </c>
      <c r="AB212" s="61">
        <v>0</v>
      </c>
      <c r="AC212" s="61">
        <v>0</v>
      </c>
      <c r="AD212" s="61">
        <v>0</v>
      </c>
      <c r="AE212" s="61">
        <v>68</v>
      </c>
      <c r="AF212" s="61">
        <v>46</v>
      </c>
      <c r="AG212" s="61">
        <v>515</v>
      </c>
      <c r="AH212" s="61">
        <v>1</v>
      </c>
      <c r="AI212" s="61">
        <v>29</v>
      </c>
      <c r="AJ212" s="114">
        <v>0</v>
      </c>
      <c r="AK212" s="61">
        <v>0</v>
      </c>
      <c r="AL212" s="116">
        <v>0</v>
      </c>
      <c r="AM212" s="61">
        <v>0</v>
      </c>
      <c r="AN212" s="117">
        <v>0</v>
      </c>
      <c r="AO212" s="118">
        <f t="shared" si="18"/>
        <v>57.5</v>
      </c>
      <c r="AP212" s="123">
        <f t="shared" si="19"/>
        <v>4.791666666666667</v>
      </c>
    </row>
    <row r="213" spans="1:42" x14ac:dyDescent="0.2">
      <c r="A213" s="173" t="s">
        <v>352</v>
      </c>
      <c r="B213" s="45" t="s">
        <v>121</v>
      </c>
      <c r="C213" s="45" t="s">
        <v>188</v>
      </c>
      <c r="D213" s="45">
        <v>7</v>
      </c>
      <c r="E213" s="137"/>
      <c r="F213" s="47"/>
      <c r="G213" s="61">
        <v>256</v>
      </c>
      <c r="H213" s="85">
        <f t="shared" si="15"/>
        <v>0</v>
      </c>
      <c r="I213" s="61">
        <v>256</v>
      </c>
      <c r="J213" s="61">
        <v>200</v>
      </c>
      <c r="K213" s="85">
        <f t="shared" si="16"/>
        <v>0</v>
      </c>
      <c r="L213" s="61">
        <v>200</v>
      </c>
      <c r="M213" s="61">
        <v>183</v>
      </c>
      <c r="N213" s="85">
        <f t="shared" si="17"/>
        <v>0</v>
      </c>
      <c r="O213" s="61">
        <v>183</v>
      </c>
      <c r="P213" s="154">
        <v>0.05</v>
      </c>
      <c r="Q213" s="142">
        <v>12</v>
      </c>
      <c r="R213" s="142"/>
      <c r="S213" s="114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1</v>
      </c>
      <c r="Z213" s="61">
        <v>0</v>
      </c>
      <c r="AA213" s="114">
        <v>0</v>
      </c>
      <c r="AB213" s="61">
        <v>0</v>
      </c>
      <c r="AC213" s="61">
        <v>0</v>
      </c>
      <c r="AD213" s="61">
        <v>0</v>
      </c>
      <c r="AE213" s="61">
        <v>71</v>
      </c>
      <c r="AF213" s="61">
        <v>51</v>
      </c>
      <c r="AG213" s="61">
        <v>447</v>
      </c>
      <c r="AH213" s="61">
        <v>2</v>
      </c>
      <c r="AI213" s="61">
        <v>23</v>
      </c>
      <c r="AJ213" s="114">
        <v>0</v>
      </c>
      <c r="AK213" s="61">
        <v>0</v>
      </c>
      <c r="AL213" s="116">
        <v>2</v>
      </c>
      <c r="AM213" s="61">
        <v>1</v>
      </c>
      <c r="AN213" s="117">
        <v>1</v>
      </c>
      <c r="AO213" s="118">
        <f t="shared" si="18"/>
        <v>58.7</v>
      </c>
      <c r="AP213" s="123">
        <f t="shared" si="19"/>
        <v>4.8916666666666666</v>
      </c>
    </row>
    <row r="214" spans="1:42" x14ac:dyDescent="0.2">
      <c r="A214" s="173" t="s">
        <v>363</v>
      </c>
      <c r="B214" s="45" t="s">
        <v>121</v>
      </c>
      <c r="C214" s="45" t="s">
        <v>192</v>
      </c>
      <c r="D214" s="45">
        <v>7</v>
      </c>
      <c r="E214" s="137"/>
      <c r="F214" s="47"/>
      <c r="G214" s="61">
        <v>303</v>
      </c>
      <c r="H214" s="85">
        <f t="shared" si="15"/>
        <v>0</v>
      </c>
      <c r="I214" s="61">
        <v>303</v>
      </c>
      <c r="J214" s="61">
        <v>267</v>
      </c>
      <c r="K214" s="85">
        <f t="shared" si="16"/>
        <v>0</v>
      </c>
      <c r="L214" s="61">
        <v>267</v>
      </c>
      <c r="M214" s="61">
        <v>252</v>
      </c>
      <c r="N214" s="85">
        <f t="shared" si="17"/>
        <v>0</v>
      </c>
      <c r="O214" s="61">
        <v>252</v>
      </c>
      <c r="P214" s="154">
        <v>0.01</v>
      </c>
      <c r="Q214" s="142">
        <v>17</v>
      </c>
      <c r="R214" s="142"/>
      <c r="S214" s="114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114">
        <v>10</v>
      </c>
      <c r="AB214" s="61">
        <v>32</v>
      </c>
      <c r="AC214" s="61">
        <v>0</v>
      </c>
      <c r="AD214" s="61">
        <v>3</v>
      </c>
      <c r="AE214" s="61">
        <v>57</v>
      </c>
      <c r="AF214" s="61">
        <v>33</v>
      </c>
      <c r="AG214" s="61">
        <v>299</v>
      </c>
      <c r="AH214" s="61">
        <v>2</v>
      </c>
      <c r="AI214" s="61">
        <v>13</v>
      </c>
      <c r="AJ214" s="114">
        <v>482</v>
      </c>
      <c r="AK214" s="61">
        <v>0</v>
      </c>
      <c r="AL214" s="116">
        <v>0</v>
      </c>
      <c r="AM214" s="61">
        <v>0</v>
      </c>
      <c r="AN214" s="117">
        <v>0</v>
      </c>
      <c r="AO214" s="118">
        <f t="shared" si="18"/>
        <v>45.1</v>
      </c>
      <c r="AP214" s="123">
        <f t="shared" si="19"/>
        <v>2.6529411764705881</v>
      </c>
    </row>
    <row r="215" spans="1:42" x14ac:dyDescent="0.2">
      <c r="A215" s="173" t="s">
        <v>374</v>
      </c>
      <c r="B215" s="45" t="s">
        <v>118</v>
      </c>
      <c r="C215" s="45" t="s">
        <v>12</v>
      </c>
      <c r="D215" s="45">
        <v>10</v>
      </c>
      <c r="E215" s="137"/>
      <c r="F215" s="47"/>
      <c r="G215" s="61">
        <v>400</v>
      </c>
      <c r="H215" s="85">
        <f t="shared" si="15"/>
        <v>0</v>
      </c>
      <c r="I215" s="61">
        <v>400</v>
      </c>
      <c r="J215" s="61">
        <v>279</v>
      </c>
      <c r="K215" s="85">
        <f t="shared" si="16"/>
        <v>0</v>
      </c>
      <c r="L215" s="61">
        <v>279</v>
      </c>
      <c r="M215" s="61">
        <v>286</v>
      </c>
      <c r="N215" s="85">
        <f t="shared" si="17"/>
        <v>0</v>
      </c>
      <c r="O215" s="61">
        <v>286</v>
      </c>
      <c r="P215" s="154">
        <v>0</v>
      </c>
      <c r="Q215" s="142">
        <v>11</v>
      </c>
      <c r="R215" s="142"/>
      <c r="S215" s="114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114">
        <v>84</v>
      </c>
      <c r="AB215" s="61">
        <v>356</v>
      </c>
      <c r="AC215" s="61">
        <v>0</v>
      </c>
      <c r="AD215" s="61">
        <v>19</v>
      </c>
      <c r="AE215" s="61">
        <v>16</v>
      </c>
      <c r="AF215" s="61">
        <v>11</v>
      </c>
      <c r="AG215" s="61">
        <v>49</v>
      </c>
      <c r="AH215" s="61">
        <v>0</v>
      </c>
      <c r="AI215" s="61">
        <v>2</v>
      </c>
      <c r="AJ215" s="114">
        <v>317</v>
      </c>
      <c r="AK215" s="61">
        <v>0</v>
      </c>
      <c r="AL215" s="116">
        <v>0</v>
      </c>
      <c r="AM215" s="61">
        <v>0</v>
      </c>
      <c r="AN215" s="117">
        <v>0</v>
      </c>
      <c r="AO215" s="118">
        <f t="shared" si="18"/>
        <v>40.5</v>
      </c>
      <c r="AP215" s="123">
        <f t="shared" si="19"/>
        <v>3.6818181818181817</v>
      </c>
    </row>
    <row r="216" spans="1:42" x14ac:dyDescent="0.2">
      <c r="A216" s="173" t="s">
        <v>535</v>
      </c>
      <c r="B216" s="45" t="s">
        <v>121</v>
      </c>
      <c r="C216" s="45" t="s">
        <v>181</v>
      </c>
      <c r="D216" s="45">
        <v>11</v>
      </c>
      <c r="E216" s="137"/>
      <c r="F216" s="47"/>
      <c r="G216" s="61">
        <v>400</v>
      </c>
      <c r="H216" s="85">
        <f t="shared" si="15"/>
        <v>0</v>
      </c>
      <c r="I216" s="61">
        <v>400</v>
      </c>
      <c r="J216" s="61">
        <v>374</v>
      </c>
      <c r="K216" s="85">
        <f t="shared" si="16"/>
        <v>0</v>
      </c>
      <c r="L216" s="61">
        <v>374</v>
      </c>
      <c r="M216" s="61">
        <v>352</v>
      </c>
      <c r="N216" s="85">
        <f t="shared" si="17"/>
        <v>0</v>
      </c>
      <c r="O216" s="61">
        <v>352</v>
      </c>
      <c r="P216" s="154">
        <v>0</v>
      </c>
      <c r="Q216" s="142">
        <v>17</v>
      </c>
      <c r="R216" s="142"/>
      <c r="S216" s="114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114">
        <v>5</v>
      </c>
      <c r="AB216" s="61">
        <v>32</v>
      </c>
      <c r="AC216" s="61">
        <v>0</v>
      </c>
      <c r="AD216" s="61">
        <v>2</v>
      </c>
      <c r="AE216" s="61">
        <v>40</v>
      </c>
      <c r="AF216" s="61">
        <v>25</v>
      </c>
      <c r="AG216" s="61">
        <v>343</v>
      </c>
      <c r="AH216" s="61">
        <v>4</v>
      </c>
      <c r="AI216" s="61">
        <v>12</v>
      </c>
      <c r="AJ216" s="114">
        <v>189</v>
      </c>
      <c r="AK216" s="61">
        <v>0</v>
      </c>
      <c r="AL216" s="116">
        <v>0</v>
      </c>
      <c r="AM216" s="61">
        <v>0</v>
      </c>
      <c r="AN216" s="117">
        <v>0</v>
      </c>
      <c r="AO216" s="118">
        <f t="shared" si="18"/>
        <v>61.5</v>
      </c>
      <c r="AP216" s="123">
        <f t="shared" si="19"/>
        <v>3.6176470588235294</v>
      </c>
    </row>
    <row r="217" spans="1:42" x14ac:dyDescent="0.2">
      <c r="A217" s="173" t="s">
        <v>293</v>
      </c>
      <c r="B217" s="45" t="s">
        <v>118</v>
      </c>
      <c r="C217" s="45" t="s">
        <v>188</v>
      </c>
      <c r="D217" s="45">
        <v>7</v>
      </c>
      <c r="E217" s="137"/>
      <c r="F217" s="47"/>
      <c r="G217" s="61">
        <v>323</v>
      </c>
      <c r="H217" s="85">
        <f t="shared" si="15"/>
        <v>0</v>
      </c>
      <c r="I217" s="61">
        <v>323</v>
      </c>
      <c r="J217" s="61">
        <v>400</v>
      </c>
      <c r="K217" s="85">
        <f t="shared" si="16"/>
        <v>0</v>
      </c>
      <c r="L217" s="61">
        <v>400</v>
      </c>
      <c r="M217" s="61">
        <v>400</v>
      </c>
      <c r="N217" s="85">
        <f t="shared" si="17"/>
        <v>0</v>
      </c>
      <c r="O217" s="61">
        <v>400</v>
      </c>
      <c r="P217" s="154">
        <v>0</v>
      </c>
      <c r="Q217" s="142">
        <v>5</v>
      </c>
      <c r="R217" s="142"/>
      <c r="S217" s="114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114">
        <v>71</v>
      </c>
      <c r="AB217" s="61">
        <v>330</v>
      </c>
      <c r="AC217" s="61">
        <v>3</v>
      </c>
      <c r="AD217" s="61">
        <v>18</v>
      </c>
      <c r="AE217" s="61">
        <v>5</v>
      </c>
      <c r="AF217" s="61">
        <v>4</v>
      </c>
      <c r="AG217" s="61">
        <v>41</v>
      </c>
      <c r="AH217" s="61">
        <v>0</v>
      </c>
      <c r="AI217" s="61">
        <v>3</v>
      </c>
      <c r="AJ217" s="114">
        <v>0</v>
      </c>
      <c r="AK217" s="61">
        <v>0</v>
      </c>
      <c r="AL217" s="116">
        <v>0</v>
      </c>
      <c r="AM217" s="61">
        <v>0</v>
      </c>
      <c r="AN217" s="117">
        <v>0</v>
      </c>
      <c r="AO217" s="118">
        <f t="shared" si="18"/>
        <v>55.1</v>
      </c>
      <c r="AP217" s="123">
        <f t="shared" si="19"/>
        <v>11.02</v>
      </c>
    </row>
    <row r="218" spans="1:42" x14ac:dyDescent="0.2">
      <c r="A218" s="173" t="s">
        <v>536</v>
      </c>
      <c r="B218" s="45" t="s">
        <v>127</v>
      </c>
      <c r="C218" s="45" t="s">
        <v>188</v>
      </c>
      <c r="D218" s="45">
        <v>7</v>
      </c>
      <c r="E218" s="137"/>
      <c r="F218" s="47"/>
      <c r="G218" s="61">
        <v>400</v>
      </c>
      <c r="H218" s="85">
        <f t="shared" si="15"/>
        <v>0</v>
      </c>
      <c r="I218" s="61">
        <v>400</v>
      </c>
      <c r="J218" s="61">
        <v>400</v>
      </c>
      <c r="K218" s="85">
        <f t="shared" si="16"/>
        <v>0</v>
      </c>
      <c r="L218" s="61">
        <v>400</v>
      </c>
      <c r="M218" s="61">
        <v>400</v>
      </c>
      <c r="N218" s="85">
        <f t="shared" si="17"/>
        <v>0</v>
      </c>
      <c r="O218" s="61">
        <v>400</v>
      </c>
      <c r="P218" s="71">
        <v>0</v>
      </c>
      <c r="Q218" s="142">
        <v>7</v>
      </c>
      <c r="R218" s="142"/>
      <c r="S218" s="114">
        <v>47</v>
      </c>
      <c r="T218" s="61">
        <v>25</v>
      </c>
      <c r="U218" s="61">
        <v>462</v>
      </c>
      <c r="V218" s="61">
        <v>3</v>
      </c>
      <c r="W218" s="61">
        <v>1</v>
      </c>
      <c r="X218" s="61">
        <v>0</v>
      </c>
      <c r="Y218" s="61">
        <v>5</v>
      </c>
      <c r="Z218" s="61">
        <v>25</v>
      </c>
      <c r="AA218" s="114">
        <v>12</v>
      </c>
      <c r="AB218" s="61">
        <v>22</v>
      </c>
      <c r="AC218" s="61">
        <v>0</v>
      </c>
      <c r="AD218" s="61">
        <v>6</v>
      </c>
      <c r="AE218" s="61">
        <v>0</v>
      </c>
      <c r="AF218" s="61">
        <v>0</v>
      </c>
      <c r="AG218" s="61">
        <v>0</v>
      </c>
      <c r="AH218" s="61">
        <v>0</v>
      </c>
      <c r="AI218" s="61">
        <v>0</v>
      </c>
      <c r="AJ218" s="114">
        <v>0</v>
      </c>
      <c r="AK218" s="61">
        <v>0</v>
      </c>
      <c r="AL218" s="116">
        <v>0</v>
      </c>
      <c r="AM218" s="61">
        <v>1</v>
      </c>
      <c r="AN218" s="117">
        <v>1</v>
      </c>
      <c r="AO218" s="118">
        <f t="shared" si="18"/>
        <v>29.68</v>
      </c>
      <c r="AP218" s="123">
        <f t="shared" si="19"/>
        <v>4.24</v>
      </c>
    </row>
    <row r="219" spans="1:42" x14ac:dyDescent="0.2">
      <c r="A219" s="173" t="s">
        <v>442</v>
      </c>
      <c r="B219" s="45" t="s">
        <v>127</v>
      </c>
      <c r="C219" s="45" t="s">
        <v>192</v>
      </c>
      <c r="D219" s="45">
        <v>7</v>
      </c>
      <c r="E219" s="137"/>
      <c r="F219" s="47"/>
      <c r="G219" s="61">
        <v>400</v>
      </c>
      <c r="H219" s="85">
        <f t="shared" si="15"/>
        <v>0</v>
      </c>
      <c r="I219" s="61">
        <v>400</v>
      </c>
      <c r="J219" s="61">
        <v>381</v>
      </c>
      <c r="K219" s="85">
        <f t="shared" si="16"/>
        <v>0</v>
      </c>
      <c r="L219" s="61">
        <v>381</v>
      </c>
      <c r="M219" s="61">
        <v>400</v>
      </c>
      <c r="N219" s="85">
        <f t="shared" si="17"/>
        <v>0</v>
      </c>
      <c r="O219" s="61">
        <v>400</v>
      </c>
      <c r="P219" s="154">
        <v>0</v>
      </c>
      <c r="Q219" s="142">
        <v>4</v>
      </c>
      <c r="R219" s="142"/>
      <c r="S219" s="114">
        <v>41</v>
      </c>
      <c r="T219" s="61">
        <v>19</v>
      </c>
      <c r="U219" s="61">
        <v>439</v>
      </c>
      <c r="V219" s="61">
        <v>4</v>
      </c>
      <c r="W219" s="61">
        <v>1</v>
      </c>
      <c r="X219" s="61">
        <v>0</v>
      </c>
      <c r="Y219" s="61">
        <v>5</v>
      </c>
      <c r="Z219" s="61">
        <v>24</v>
      </c>
      <c r="AA219" s="114">
        <v>9</v>
      </c>
      <c r="AB219" s="61">
        <v>21</v>
      </c>
      <c r="AC219" s="61">
        <v>0</v>
      </c>
      <c r="AD219" s="61">
        <v>2</v>
      </c>
      <c r="AE219" s="61">
        <v>0</v>
      </c>
      <c r="AF219" s="61">
        <v>0</v>
      </c>
      <c r="AG219" s="61">
        <v>0</v>
      </c>
      <c r="AH219" s="61">
        <v>0</v>
      </c>
      <c r="AI219" s="61">
        <v>0</v>
      </c>
      <c r="AJ219" s="114">
        <v>0</v>
      </c>
      <c r="AK219" s="61">
        <v>0</v>
      </c>
      <c r="AL219" s="116">
        <v>0</v>
      </c>
      <c r="AM219" s="61">
        <v>1</v>
      </c>
      <c r="AN219" s="117">
        <v>0</v>
      </c>
      <c r="AO219" s="118">
        <f t="shared" si="18"/>
        <v>34.660000000000004</v>
      </c>
      <c r="AP219" s="123">
        <f t="shared" si="19"/>
        <v>8.6650000000000009</v>
      </c>
    </row>
    <row r="220" spans="1:42" x14ac:dyDescent="0.2">
      <c r="A220" s="173" t="s">
        <v>309</v>
      </c>
      <c r="B220" s="45" t="s">
        <v>121</v>
      </c>
      <c r="C220" s="45" t="s">
        <v>17</v>
      </c>
      <c r="D220" s="45">
        <v>9</v>
      </c>
      <c r="E220" s="137"/>
      <c r="F220" s="47"/>
      <c r="G220" s="61">
        <v>157</v>
      </c>
      <c r="H220" s="85">
        <f t="shared" si="15"/>
        <v>0</v>
      </c>
      <c r="I220" s="61">
        <v>157</v>
      </c>
      <c r="J220" s="61">
        <v>147</v>
      </c>
      <c r="K220" s="85">
        <f t="shared" si="16"/>
        <v>0</v>
      </c>
      <c r="L220" s="61">
        <v>147</v>
      </c>
      <c r="M220" s="61">
        <v>145</v>
      </c>
      <c r="N220" s="85">
        <f t="shared" si="17"/>
        <v>0</v>
      </c>
      <c r="O220" s="61">
        <v>145</v>
      </c>
      <c r="P220" s="154">
        <v>0.33</v>
      </c>
      <c r="Q220" s="142">
        <v>14</v>
      </c>
      <c r="R220" s="142"/>
      <c r="S220" s="114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114">
        <v>0</v>
      </c>
      <c r="AB220" s="61">
        <v>0</v>
      </c>
      <c r="AC220" s="61">
        <v>0</v>
      </c>
      <c r="AD220" s="61">
        <v>0</v>
      </c>
      <c r="AE220" s="61">
        <v>76</v>
      </c>
      <c r="AF220" s="61">
        <v>37</v>
      </c>
      <c r="AG220" s="61">
        <v>521</v>
      </c>
      <c r="AH220" s="61">
        <v>0</v>
      </c>
      <c r="AI220" s="61">
        <v>27</v>
      </c>
      <c r="AJ220" s="114">
        <v>0</v>
      </c>
      <c r="AK220" s="61">
        <v>0</v>
      </c>
      <c r="AL220" s="116">
        <v>0</v>
      </c>
      <c r="AM220" s="61">
        <v>0</v>
      </c>
      <c r="AN220" s="117">
        <v>0</v>
      </c>
      <c r="AO220" s="118">
        <f t="shared" si="18"/>
        <v>52.1</v>
      </c>
      <c r="AP220" s="123">
        <f t="shared" si="19"/>
        <v>3.7214285714285715</v>
      </c>
    </row>
    <row r="221" spans="1:42" x14ac:dyDescent="0.2">
      <c r="A221" s="173" t="s">
        <v>476</v>
      </c>
      <c r="B221" s="45" t="s">
        <v>121</v>
      </c>
      <c r="C221" s="45" t="s">
        <v>188</v>
      </c>
      <c r="D221" s="45">
        <v>7</v>
      </c>
      <c r="E221" s="137"/>
      <c r="F221" s="47"/>
      <c r="G221" s="61">
        <v>159</v>
      </c>
      <c r="H221" s="85">
        <f t="shared" si="15"/>
        <v>0</v>
      </c>
      <c r="I221" s="61">
        <v>159</v>
      </c>
      <c r="J221" s="61">
        <v>201</v>
      </c>
      <c r="K221" s="85">
        <f t="shared" si="16"/>
        <v>0</v>
      </c>
      <c r="L221" s="61">
        <v>201</v>
      </c>
      <c r="M221" s="61">
        <v>187</v>
      </c>
      <c r="N221" s="85">
        <f t="shared" si="17"/>
        <v>0</v>
      </c>
      <c r="O221" s="61">
        <v>187</v>
      </c>
      <c r="P221" s="154">
        <v>0.37</v>
      </c>
      <c r="Q221" s="142">
        <v>15</v>
      </c>
      <c r="R221" s="142"/>
      <c r="S221" s="114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114">
        <v>9</v>
      </c>
      <c r="AB221" s="61">
        <v>47</v>
      </c>
      <c r="AC221" s="61">
        <v>1</v>
      </c>
      <c r="AD221" s="61">
        <v>4</v>
      </c>
      <c r="AE221" s="61">
        <v>26</v>
      </c>
      <c r="AF221" s="61">
        <v>20</v>
      </c>
      <c r="AG221" s="61">
        <v>178</v>
      </c>
      <c r="AH221" s="61">
        <v>1</v>
      </c>
      <c r="AI221" s="61">
        <v>13</v>
      </c>
      <c r="AJ221" s="114">
        <v>731</v>
      </c>
      <c r="AK221" s="61">
        <v>0</v>
      </c>
      <c r="AL221" s="116">
        <v>0</v>
      </c>
      <c r="AM221" s="61">
        <v>0</v>
      </c>
      <c r="AN221" s="117">
        <v>1</v>
      </c>
      <c r="AO221" s="118">
        <f t="shared" si="18"/>
        <v>32.5</v>
      </c>
      <c r="AP221" s="123">
        <f t="shared" si="19"/>
        <v>2.1666666666666665</v>
      </c>
    </row>
    <row r="222" spans="1:42" x14ac:dyDescent="0.2">
      <c r="A222" s="173" t="s">
        <v>404</v>
      </c>
      <c r="B222" s="45" t="s">
        <v>121</v>
      </c>
      <c r="C222" s="45" t="s">
        <v>116</v>
      </c>
      <c r="D222" s="45">
        <v>8</v>
      </c>
      <c r="E222" s="137"/>
      <c r="F222" s="47"/>
      <c r="G222" s="61">
        <v>220</v>
      </c>
      <c r="H222" s="85">
        <f t="shared" si="15"/>
        <v>0</v>
      </c>
      <c r="I222" s="61">
        <v>220</v>
      </c>
      <c r="J222" s="61">
        <v>171</v>
      </c>
      <c r="K222" s="85">
        <f t="shared" si="16"/>
        <v>0</v>
      </c>
      <c r="L222" s="61">
        <v>171</v>
      </c>
      <c r="M222" s="61">
        <v>161</v>
      </c>
      <c r="N222" s="85">
        <f t="shared" si="17"/>
        <v>0</v>
      </c>
      <c r="O222" s="61">
        <v>161</v>
      </c>
      <c r="P222" s="154">
        <v>0.13</v>
      </c>
      <c r="Q222" s="142">
        <v>17</v>
      </c>
      <c r="R222" s="142"/>
      <c r="S222" s="114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114">
        <v>1</v>
      </c>
      <c r="AB222" s="61">
        <v>6</v>
      </c>
      <c r="AC222" s="61">
        <v>0</v>
      </c>
      <c r="AD222" s="61">
        <v>0</v>
      </c>
      <c r="AE222" s="61">
        <v>49</v>
      </c>
      <c r="AF222" s="61">
        <v>33</v>
      </c>
      <c r="AG222" s="61">
        <v>353</v>
      </c>
      <c r="AH222" s="61">
        <v>4</v>
      </c>
      <c r="AI222" s="61">
        <v>18</v>
      </c>
      <c r="AJ222" s="114">
        <v>0</v>
      </c>
      <c r="AK222" s="61">
        <v>0</v>
      </c>
      <c r="AL222" s="116">
        <v>0</v>
      </c>
      <c r="AM222" s="61">
        <v>0</v>
      </c>
      <c r="AN222" s="117">
        <v>0</v>
      </c>
      <c r="AO222" s="118">
        <f t="shared" si="18"/>
        <v>59.9</v>
      </c>
      <c r="AP222" s="123">
        <f t="shared" si="19"/>
        <v>3.5235294117647058</v>
      </c>
    </row>
    <row r="223" spans="1:42" x14ac:dyDescent="0.2">
      <c r="A223" s="173" t="s">
        <v>335</v>
      </c>
      <c r="B223" s="45" t="s">
        <v>121</v>
      </c>
      <c r="C223" s="45" t="s">
        <v>184</v>
      </c>
      <c r="D223" s="45">
        <v>9</v>
      </c>
      <c r="E223" s="137" t="s">
        <v>494</v>
      </c>
      <c r="F223" s="47"/>
      <c r="G223" s="61">
        <v>234</v>
      </c>
      <c r="H223" s="85">
        <f t="shared" si="15"/>
        <v>0</v>
      </c>
      <c r="I223" s="61">
        <v>234</v>
      </c>
      <c r="J223" s="61">
        <v>132</v>
      </c>
      <c r="K223" s="85">
        <f t="shared" si="16"/>
        <v>0</v>
      </c>
      <c r="L223" s="61">
        <v>132</v>
      </c>
      <c r="M223" s="61">
        <v>137</v>
      </c>
      <c r="N223" s="85">
        <f t="shared" si="17"/>
        <v>0</v>
      </c>
      <c r="O223" s="61">
        <v>137</v>
      </c>
      <c r="P223" s="154">
        <v>0.4</v>
      </c>
      <c r="Q223" s="142">
        <v>9</v>
      </c>
      <c r="R223" s="142"/>
      <c r="S223" s="114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114">
        <v>0</v>
      </c>
      <c r="AB223" s="61">
        <v>0</v>
      </c>
      <c r="AC223" s="61">
        <v>0</v>
      </c>
      <c r="AD223" s="61">
        <v>0</v>
      </c>
      <c r="AE223" s="61">
        <v>62</v>
      </c>
      <c r="AF223" s="61">
        <v>35</v>
      </c>
      <c r="AG223" s="61">
        <v>445</v>
      </c>
      <c r="AH223" s="61">
        <v>2</v>
      </c>
      <c r="AI223" s="61">
        <v>23</v>
      </c>
      <c r="AJ223" s="114">
        <v>0</v>
      </c>
      <c r="AK223" s="61">
        <v>0</v>
      </c>
      <c r="AL223" s="116">
        <v>0</v>
      </c>
      <c r="AM223" s="61">
        <v>0</v>
      </c>
      <c r="AN223" s="117">
        <v>0</v>
      </c>
      <c r="AO223" s="118">
        <f t="shared" si="18"/>
        <v>56.5</v>
      </c>
      <c r="AP223" s="123">
        <f t="shared" si="19"/>
        <v>6.2777777777777777</v>
      </c>
    </row>
    <row r="224" spans="1:42" x14ac:dyDescent="0.2">
      <c r="A224" s="173" t="s">
        <v>207</v>
      </c>
      <c r="B224" s="45" t="s">
        <v>121</v>
      </c>
      <c r="C224" s="45" t="s">
        <v>16</v>
      </c>
      <c r="D224" s="45">
        <v>8</v>
      </c>
      <c r="E224" s="137" t="s">
        <v>444</v>
      </c>
      <c r="F224" s="47"/>
      <c r="G224" s="61">
        <v>138</v>
      </c>
      <c r="H224" s="85">
        <f t="shared" si="15"/>
        <v>0</v>
      </c>
      <c r="I224" s="61">
        <v>138</v>
      </c>
      <c r="J224" s="61">
        <v>125</v>
      </c>
      <c r="K224" s="85">
        <f t="shared" si="16"/>
        <v>0</v>
      </c>
      <c r="L224" s="61">
        <v>125</v>
      </c>
      <c r="M224" s="61">
        <v>134</v>
      </c>
      <c r="N224" s="85">
        <f t="shared" si="17"/>
        <v>0</v>
      </c>
      <c r="O224" s="61">
        <v>134</v>
      </c>
      <c r="P224" s="154">
        <v>0.52</v>
      </c>
      <c r="Q224" s="142">
        <v>11</v>
      </c>
      <c r="R224" s="142"/>
      <c r="S224" s="114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114">
        <v>0</v>
      </c>
      <c r="AB224" s="61">
        <v>0</v>
      </c>
      <c r="AC224" s="61">
        <v>0</v>
      </c>
      <c r="AD224" s="61">
        <v>0</v>
      </c>
      <c r="AE224" s="61">
        <v>55</v>
      </c>
      <c r="AF224" s="61">
        <v>26</v>
      </c>
      <c r="AG224" s="61">
        <v>430</v>
      </c>
      <c r="AH224" s="61">
        <v>3</v>
      </c>
      <c r="AI224" s="61">
        <v>18</v>
      </c>
      <c r="AJ224" s="114">
        <v>0</v>
      </c>
      <c r="AK224" s="61">
        <v>0</v>
      </c>
      <c r="AL224" s="116">
        <v>0</v>
      </c>
      <c r="AM224" s="61">
        <v>0</v>
      </c>
      <c r="AN224" s="117">
        <v>0</v>
      </c>
      <c r="AO224" s="118">
        <f t="shared" si="18"/>
        <v>61</v>
      </c>
      <c r="AP224" s="123">
        <f t="shared" si="19"/>
        <v>5.5454545454545459</v>
      </c>
    </row>
    <row r="225" spans="1:42" x14ac:dyDescent="0.2">
      <c r="A225" s="173" t="s">
        <v>537</v>
      </c>
      <c r="B225" s="45" t="s">
        <v>121</v>
      </c>
      <c r="C225" s="45" t="s">
        <v>223</v>
      </c>
      <c r="D225" s="45">
        <v>6</v>
      </c>
      <c r="E225" s="137"/>
      <c r="F225" s="47"/>
      <c r="G225" s="61">
        <v>400</v>
      </c>
      <c r="H225" s="85">
        <f t="shared" si="15"/>
        <v>0</v>
      </c>
      <c r="I225" s="61">
        <v>400</v>
      </c>
      <c r="J225" s="61">
        <v>400</v>
      </c>
      <c r="K225" s="85">
        <f t="shared" si="16"/>
        <v>0</v>
      </c>
      <c r="L225" s="61">
        <v>400</v>
      </c>
      <c r="M225" s="61">
        <v>400</v>
      </c>
      <c r="N225" s="85">
        <f t="shared" si="17"/>
        <v>0</v>
      </c>
      <c r="O225" s="61">
        <v>400</v>
      </c>
      <c r="P225" s="154">
        <v>0</v>
      </c>
      <c r="Q225" s="142">
        <v>15</v>
      </c>
      <c r="R225" s="142"/>
      <c r="S225" s="114">
        <v>0</v>
      </c>
      <c r="T225" s="61">
        <v>1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114">
        <v>0</v>
      </c>
      <c r="AB225" s="61">
        <v>0</v>
      </c>
      <c r="AC225" s="61">
        <v>0</v>
      </c>
      <c r="AD225" s="61">
        <v>0</v>
      </c>
      <c r="AE225" s="61">
        <v>51</v>
      </c>
      <c r="AF225" s="61">
        <v>28</v>
      </c>
      <c r="AG225" s="61">
        <v>449</v>
      </c>
      <c r="AH225" s="61">
        <v>1</v>
      </c>
      <c r="AI225" s="61">
        <v>20</v>
      </c>
      <c r="AJ225" s="114">
        <v>140</v>
      </c>
      <c r="AK225" s="61">
        <v>0</v>
      </c>
      <c r="AL225" s="116">
        <v>0</v>
      </c>
      <c r="AM225" s="61">
        <v>0</v>
      </c>
      <c r="AN225" s="117">
        <v>0</v>
      </c>
      <c r="AO225" s="118">
        <f t="shared" si="18"/>
        <v>50.9</v>
      </c>
      <c r="AP225" s="123">
        <f t="shared" si="19"/>
        <v>3.3933333333333331</v>
      </c>
    </row>
    <row r="226" spans="1:42" x14ac:dyDescent="0.2">
      <c r="A226" s="173" t="s">
        <v>501</v>
      </c>
      <c r="B226" s="45" t="s">
        <v>129</v>
      </c>
      <c r="C226" s="45" t="s">
        <v>223</v>
      </c>
      <c r="D226" s="45">
        <v>6</v>
      </c>
      <c r="E226" s="137"/>
      <c r="F226" s="47"/>
      <c r="G226" s="61">
        <v>277</v>
      </c>
      <c r="H226" s="85">
        <f t="shared" si="15"/>
        <v>0</v>
      </c>
      <c r="I226" s="61">
        <v>277</v>
      </c>
      <c r="J226" s="61">
        <v>294</v>
      </c>
      <c r="K226" s="85">
        <f t="shared" si="16"/>
        <v>0</v>
      </c>
      <c r="L226" s="61">
        <v>294</v>
      </c>
      <c r="M226" s="61">
        <v>298</v>
      </c>
      <c r="N226" s="85">
        <f t="shared" si="17"/>
        <v>0</v>
      </c>
      <c r="O226" s="61">
        <v>298</v>
      </c>
      <c r="P226" s="71">
        <v>0.01</v>
      </c>
      <c r="Q226" s="142">
        <v>17</v>
      </c>
      <c r="R226" s="142"/>
      <c r="S226" s="114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114">
        <v>0</v>
      </c>
      <c r="AB226" s="61">
        <v>0</v>
      </c>
      <c r="AC226" s="61">
        <v>0</v>
      </c>
      <c r="AD226" s="61">
        <v>0</v>
      </c>
      <c r="AE226" s="61">
        <v>44</v>
      </c>
      <c r="AF226" s="61">
        <v>30</v>
      </c>
      <c r="AG226" s="61">
        <v>373</v>
      </c>
      <c r="AH226" s="61">
        <v>3</v>
      </c>
      <c r="AI226" s="61">
        <v>16</v>
      </c>
      <c r="AJ226" s="114">
        <v>0</v>
      </c>
      <c r="AK226" s="61">
        <v>0</v>
      </c>
      <c r="AL226" s="116">
        <v>0</v>
      </c>
      <c r="AM226" s="61">
        <v>1</v>
      </c>
      <c r="AN226" s="117">
        <v>0</v>
      </c>
      <c r="AO226" s="118">
        <f t="shared" si="18"/>
        <v>55.3</v>
      </c>
      <c r="AP226" s="123">
        <f t="shared" si="19"/>
        <v>3.2529411764705882</v>
      </c>
    </row>
    <row r="227" spans="1:42" x14ac:dyDescent="0.2">
      <c r="A227" s="173" t="s">
        <v>341</v>
      </c>
      <c r="B227" s="45" t="s">
        <v>129</v>
      </c>
      <c r="C227" s="45" t="s">
        <v>189</v>
      </c>
      <c r="D227" s="45">
        <v>11</v>
      </c>
      <c r="E227" s="137"/>
      <c r="F227" s="47"/>
      <c r="G227" s="61">
        <v>150</v>
      </c>
      <c r="H227" s="85">
        <f t="shared" si="15"/>
        <v>0</v>
      </c>
      <c r="I227" s="61">
        <v>150</v>
      </c>
      <c r="J227" s="61">
        <v>159</v>
      </c>
      <c r="K227" s="85">
        <f t="shared" si="16"/>
        <v>0</v>
      </c>
      <c r="L227" s="61">
        <v>159</v>
      </c>
      <c r="M227" s="61">
        <v>158</v>
      </c>
      <c r="N227" s="85">
        <f t="shared" si="17"/>
        <v>0</v>
      </c>
      <c r="O227" s="61">
        <v>158</v>
      </c>
      <c r="P227" s="71">
        <v>0.21</v>
      </c>
      <c r="Q227" s="142">
        <v>15</v>
      </c>
      <c r="R227" s="142"/>
      <c r="S227" s="114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114">
        <v>1</v>
      </c>
      <c r="AB227" s="61">
        <v>-3</v>
      </c>
      <c r="AC227" s="61">
        <v>0</v>
      </c>
      <c r="AD227" s="61">
        <v>0</v>
      </c>
      <c r="AE227" s="61">
        <v>73</v>
      </c>
      <c r="AF227" s="61">
        <v>46</v>
      </c>
      <c r="AG227" s="61">
        <v>408</v>
      </c>
      <c r="AH227" s="61">
        <v>3</v>
      </c>
      <c r="AI227" s="61">
        <v>21</v>
      </c>
      <c r="AJ227" s="114">
        <v>0</v>
      </c>
      <c r="AK227" s="61">
        <v>0</v>
      </c>
      <c r="AL227" s="116">
        <v>0</v>
      </c>
      <c r="AM227" s="61">
        <v>1</v>
      </c>
      <c r="AN227" s="117">
        <v>1</v>
      </c>
      <c r="AO227" s="118">
        <f t="shared" si="18"/>
        <v>56.5</v>
      </c>
      <c r="AP227" s="123">
        <f t="shared" si="19"/>
        <v>3.7666666666666666</v>
      </c>
    </row>
    <row r="228" spans="1:42" x14ac:dyDescent="0.2">
      <c r="A228" s="173" t="s">
        <v>538</v>
      </c>
      <c r="B228" s="45" t="s">
        <v>118</v>
      </c>
      <c r="C228" s="45" t="s">
        <v>181</v>
      </c>
      <c r="D228" s="45">
        <v>11</v>
      </c>
      <c r="E228" s="137"/>
      <c r="F228" s="47"/>
      <c r="G228" s="61">
        <v>400</v>
      </c>
      <c r="H228" s="85">
        <f t="shared" si="15"/>
        <v>0</v>
      </c>
      <c r="I228" s="61">
        <v>400</v>
      </c>
      <c r="J228" s="61">
        <v>331</v>
      </c>
      <c r="K228" s="85">
        <f t="shared" si="16"/>
        <v>0</v>
      </c>
      <c r="L228" s="61">
        <v>331</v>
      </c>
      <c r="M228" s="61">
        <v>311</v>
      </c>
      <c r="N228" s="85">
        <f t="shared" si="17"/>
        <v>0</v>
      </c>
      <c r="O228" s="61">
        <v>311</v>
      </c>
      <c r="P228" s="154">
        <v>0.01</v>
      </c>
      <c r="Q228" s="142">
        <v>14</v>
      </c>
      <c r="R228" s="142"/>
      <c r="S228" s="114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114">
        <v>21</v>
      </c>
      <c r="AB228" s="61">
        <v>177</v>
      </c>
      <c r="AC228" s="61">
        <v>1</v>
      </c>
      <c r="AD228" s="61">
        <v>7</v>
      </c>
      <c r="AE228" s="61">
        <v>20</v>
      </c>
      <c r="AF228" s="61">
        <v>16</v>
      </c>
      <c r="AG228" s="61">
        <v>161</v>
      </c>
      <c r="AH228" s="61">
        <v>0</v>
      </c>
      <c r="AI228" s="61">
        <v>8</v>
      </c>
      <c r="AJ228" s="114">
        <v>44</v>
      </c>
      <c r="AK228" s="61">
        <v>1</v>
      </c>
      <c r="AL228" s="116">
        <v>0</v>
      </c>
      <c r="AM228" s="61">
        <v>0</v>
      </c>
      <c r="AN228" s="117">
        <v>0</v>
      </c>
      <c r="AO228" s="118">
        <f t="shared" si="18"/>
        <v>45.8</v>
      </c>
      <c r="AP228" s="123">
        <f t="shared" si="19"/>
        <v>3.2714285714285714</v>
      </c>
    </row>
    <row r="229" spans="1:42" x14ac:dyDescent="0.2">
      <c r="A229" s="173" t="s">
        <v>142</v>
      </c>
      <c r="B229" s="45" t="s">
        <v>121</v>
      </c>
      <c r="C229" s="45" t="s">
        <v>14</v>
      </c>
      <c r="D229" s="45">
        <v>14</v>
      </c>
      <c r="E229" s="137" t="s">
        <v>444</v>
      </c>
      <c r="F229" s="47"/>
      <c r="G229" s="61">
        <v>276</v>
      </c>
      <c r="H229" s="85">
        <f t="shared" si="15"/>
        <v>0</v>
      </c>
      <c r="I229" s="61">
        <v>276</v>
      </c>
      <c r="J229" s="61">
        <v>254</v>
      </c>
      <c r="K229" s="85">
        <f t="shared" si="16"/>
        <v>0</v>
      </c>
      <c r="L229" s="61">
        <v>254</v>
      </c>
      <c r="M229" s="61">
        <v>245</v>
      </c>
      <c r="N229" s="85">
        <f t="shared" si="17"/>
        <v>0</v>
      </c>
      <c r="O229" s="61">
        <v>245</v>
      </c>
      <c r="P229" s="71">
        <v>0</v>
      </c>
      <c r="Q229" s="142">
        <v>11</v>
      </c>
      <c r="R229" s="142"/>
      <c r="S229" s="114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114">
        <v>0</v>
      </c>
      <c r="AB229" s="61">
        <v>0</v>
      </c>
      <c r="AC229" s="61">
        <v>0</v>
      </c>
      <c r="AD229" s="61">
        <v>0</v>
      </c>
      <c r="AE229" s="61">
        <v>50</v>
      </c>
      <c r="AF229" s="61">
        <v>32</v>
      </c>
      <c r="AG229" s="61">
        <v>377</v>
      </c>
      <c r="AH229" s="61">
        <v>3</v>
      </c>
      <c r="AI229" s="61">
        <v>18</v>
      </c>
      <c r="AJ229" s="114">
        <v>0</v>
      </c>
      <c r="AK229" s="61">
        <v>0</v>
      </c>
      <c r="AL229" s="116">
        <v>0</v>
      </c>
      <c r="AM229" s="61">
        <v>1</v>
      </c>
      <c r="AN229" s="117">
        <v>0</v>
      </c>
      <c r="AO229" s="118">
        <f t="shared" si="18"/>
        <v>55.7</v>
      </c>
      <c r="AP229" s="123">
        <f t="shared" si="19"/>
        <v>5.0636363636363635</v>
      </c>
    </row>
    <row r="230" spans="1:42" x14ac:dyDescent="0.2">
      <c r="A230" s="173" t="s">
        <v>539</v>
      </c>
      <c r="B230" s="45" t="s">
        <v>121</v>
      </c>
      <c r="C230" s="45" t="s">
        <v>179</v>
      </c>
      <c r="D230" s="45">
        <v>14</v>
      </c>
      <c r="E230" s="137"/>
      <c r="F230" s="47"/>
      <c r="G230" s="61">
        <v>400</v>
      </c>
      <c r="H230" s="85">
        <f t="shared" si="15"/>
        <v>0</v>
      </c>
      <c r="I230" s="61">
        <v>400</v>
      </c>
      <c r="J230" s="61">
        <v>338</v>
      </c>
      <c r="K230" s="85">
        <f t="shared" si="16"/>
        <v>0</v>
      </c>
      <c r="L230" s="61">
        <v>338</v>
      </c>
      <c r="M230" s="61">
        <v>337</v>
      </c>
      <c r="N230" s="85">
        <f t="shared" si="17"/>
        <v>0</v>
      </c>
      <c r="O230" s="61">
        <v>337</v>
      </c>
      <c r="P230" s="154">
        <v>0</v>
      </c>
      <c r="Q230" s="142">
        <v>17</v>
      </c>
      <c r="R230" s="142"/>
      <c r="S230" s="114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114">
        <v>3</v>
      </c>
      <c r="AB230" s="61">
        <v>32</v>
      </c>
      <c r="AC230" s="61">
        <v>0</v>
      </c>
      <c r="AD230" s="61">
        <v>1</v>
      </c>
      <c r="AE230" s="61">
        <v>22</v>
      </c>
      <c r="AF230" s="61">
        <v>13</v>
      </c>
      <c r="AG230" s="61">
        <v>173</v>
      </c>
      <c r="AH230" s="61">
        <v>2</v>
      </c>
      <c r="AI230" s="61">
        <v>9</v>
      </c>
      <c r="AJ230" s="114">
        <v>206</v>
      </c>
      <c r="AK230" s="61">
        <v>0</v>
      </c>
      <c r="AL230" s="116">
        <v>0</v>
      </c>
      <c r="AM230" s="61">
        <v>0</v>
      </c>
      <c r="AN230" s="117">
        <v>0</v>
      </c>
      <c r="AO230" s="118">
        <f t="shared" si="18"/>
        <v>32.5</v>
      </c>
      <c r="AP230" s="123">
        <f t="shared" si="19"/>
        <v>1.911764705882353</v>
      </c>
    </row>
    <row r="231" spans="1:42" x14ac:dyDescent="0.2">
      <c r="A231" s="173" t="s">
        <v>424</v>
      </c>
      <c r="B231" s="45" t="s">
        <v>121</v>
      </c>
      <c r="C231" s="45" t="s">
        <v>183</v>
      </c>
      <c r="D231" s="45">
        <v>6</v>
      </c>
      <c r="E231" s="137"/>
      <c r="F231" s="47"/>
      <c r="G231" s="61">
        <v>289</v>
      </c>
      <c r="H231" s="85">
        <f t="shared" si="15"/>
        <v>0</v>
      </c>
      <c r="I231" s="61">
        <v>289</v>
      </c>
      <c r="J231" s="61">
        <v>248</v>
      </c>
      <c r="K231" s="85">
        <f t="shared" si="16"/>
        <v>0</v>
      </c>
      <c r="L231" s="61">
        <v>248</v>
      </c>
      <c r="M231" s="61">
        <v>246</v>
      </c>
      <c r="N231" s="85">
        <f t="shared" si="17"/>
        <v>0</v>
      </c>
      <c r="O231" s="61">
        <v>246</v>
      </c>
      <c r="P231" s="154">
        <v>0</v>
      </c>
      <c r="Q231" s="142">
        <v>12</v>
      </c>
      <c r="R231" s="142"/>
      <c r="S231" s="114">
        <v>0</v>
      </c>
      <c r="T231" s="61">
        <v>0</v>
      </c>
      <c r="U231" s="61">
        <v>0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114">
        <v>0</v>
      </c>
      <c r="AB231" s="61">
        <v>0</v>
      </c>
      <c r="AC231" s="61">
        <v>0</v>
      </c>
      <c r="AD231" s="61">
        <v>0</v>
      </c>
      <c r="AE231" s="61">
        <v>49</v>
      </c>
      <c r="AF231" s="61">
        <v>29</v>
      </c>
      <c r="AG231" s="61">
        <v>396</v>
      </c>
      <c r="AH231" s="61">
        <v>2</v>
      </c>
      <c r="AI231" s="61">
        <v>21</v>
      </c>
      <c r="AJ231" s="114">
        <v>0</v>
      </c>
      <c r="AK231" s="61">
        <v>0</v>
      </c>
      <c r="AL231" s="116">
        <v>0</v>
      </c>
      <c r="AM231" s="61">
        <v>0</v>
      </c>
      <c r="AN231" s="117">
        <v>0</v>
      </c>
      <c r="AO231" s="118">
        <f t="shared" si="18"/>
        <v>51.6</v>
      </c>
      <c r="AP231" s="123">
        <f t="shared" si="19"/>
        <v>4.3</v>
      </c>
    </row>
    <row r="232" spans="1:42" x14ac:dyDescent="0.2">
      <c r="A232" s="173" t="s">
        <v>344</v>
      </c>
      <c r="B232" s="45" t="s">
        <v>129</v>
      </c>
      <c r="C232" s="45" t="s">
        <v>186</v>
      </c>
      <c r="D232" s="45">
        <v>6</v>
      </c>
      <c r="E232" s="137"/>
      <c r="F232" s="47"/>
      <c r="G232" s="61">
        <v>147</v>
      </c>
      <c r="H232" s="85">
        <f t="shared" si="15"/>
        <v>0</v>
      </c>
      <c r="I232" s="61">
        <v>147</v>
      </c>
      <c r="J232" s="61">
        <v>162</v>
      </c>
      <c r="K232" s="85">
        <f t="shared" si="16"/>
        <v>0</v>
      </c>
      <c r="L232" s="61">
        <v>162</v>
      </c>
      <c r="M232" s="61">
        <v>160</v>
      </c>
      <c r="N232" s="85">
        <f t="shared" si="17"/>
        <v>0</v>
      </c>
      <c r="O232" s="61">
        <v>160</v>
      </c>
      <c r="P232" s="154">
        <v>0.31</v>
      </c>
      <c r="Q232" s="142">
        <v>16</v>
      </c>
      <c r="R232" s="142"/>
      <c r="S232" s="114">
        <v>0</v>
      </c>
      <c r="T232" s="61">
        <v>0</v>
      </c>
      <c r="U232" s="61">
        <v>0</v>
      </c>
      <c r="V232" s="61">
        <v>0</v>
      </c>
      <c r="W232" s="61">
        <v>0</v>
      </c>
      <c r="X232" s="61">
        <v>0</v>
      </c>
      <c r="Y232" s="61">
        <v>0</v>
      </c>
      <c r="Z232" s="61">
        <v>0</v>
      </c>
      <c r="AA232" s="114">
        <v>0</v>
      </c>
      <c r="AB232" s="61">
        <v>0</v>
      </c>
      <c r="AC232" s="61">
        <v>0</v>
      </c>
      <c r="AD232" s="61">
        <v>0</v>
      </c>
      <c r="AE232" s="61">
        <v>61</v>
      </c>
      <c r="AF232" s="61">
        <v>38</v>
      </c>
      <c r="AG232" s="61">
        <v>345</v>
      </c>
      <c r="AH232" s="61">
        <v>3</v>
      </c>
      <c r="AI232" s="61">
        <v>18</v>
      </c>
      <c r="AJ232" s="114">
        <v>0</v>
      </c>
      <c r="AK232" s="61">
        <v>0</v>
      </c>
      <c r="AL232" s="116">
        <v>1</v>
      </c>
      <c r="AM232" s="61">
        <v>0</v>
      </c>
      <c r="AN232" s="117">
        <v>0</v>
      </c>
      <c r="AO232" s="118">
        <f t="shared" si="18"/>
        <v>54.5</v>
      </c>
      <c r="AP232" s="123">
        <f t="shared" si="19"/>
        <v>3.40625</v>
      </c>
    </row>
    <row r="233" spans="1:42" x14ac:dyDescent="0.2">
      <c r="A233" s="173" t="s">
        <v>293</v>
      </c>
      <c r="B233" s="45" t="s">
        <v>118</v>
      </c>
      <c r="C233" s="45" t="s">
        <v>197</v>
      </c>
      <c r="D233" s="45">
        <v>6</v>
      </c>
      <c r="E233" s="137" t="s">
        <v>448</v>
      </c>
      <c r="F233" s="47"/>
      <c r="G233" s="61">
        <v>348</v>
      </c>
      <c r="H233" s="85">
        <f t="shared" si="15"/>
        <v>0</v>
      </c>
      <c r="I233" s="61">
        <v>348</v>
      </c>
      <c r="J233" s="61">
        <v>400</v>
      </c>
      <c r="K233" s="85">
        <f t="shared" si="16"/>
        <v>0</v>
      </c>
      <c r="L233" s="61">
        <v>400</v>
      </c>
      <c r="M233" s="61">
        <v>400</v>
      </c>
      <c r="N233" s="85">
        <f t="shared" si="17"/>
        <v>0</v>
      </c>
      <c r="O233" s="61">
        <v>400</v>
      </c>
      <c r="P233" s="154">
        <v>0</v>
      </c>
      <c r="Q233" s="142">
        <v>13</v>
      </c>
      <c r="R233" s="142"/>
      <c r="S233" s="114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114">
        <v>67</v>
      </c>
      <c r="AB233" s="61">
        <v>228</v>
      </c>
      <c r="AC233" s="61">
        <v>0</v>
      </c>
      <c r="AD233" s="61">
        <v>7</v>
      </c>
      <c r="AE233" s="61">
        <v>42</v>
      </c>
      <c r="AF233" s="61">
        <v>32</v>
      </c>
      <c r="AG233" s="61">
        <v>225</v>
      </c>
      <c r="AH233" s="61">
        <v>1</v>
      </c>
      <c r="AI233" s="61">
        <v>11</v>
      </c>
      <c r="AJ233" s="114">
        <v>0</v>
      </c>
      <c r="AK233" s="61">
        <v>0</v>
      </c>
      <c r="AL233" s="116">
        <v>0</v>
      </c>
      <c r="AM233" s="61">
        <v>1</v>
      </c>
      <c r="AN233" s="117">
        <v>1</v>
      </c>
      <c r="AO233" s="118">
        <f t="shared" si="18"/>
        <v>49.3</v>
      </c>
      <c r="AP233" s="123">
        <f t="shared" si="19"/>
        <v>3.7923076923076922</v>
      </c>
    </row>
    <row r="234" spans="1:42" x14ac:dyDescent="0.2">
      <c r="A234" s="173" t="s">
        <v>411</v>
      </c>
      <c r="B234" s="45" t="s">
        <v>121</v>
      </c>
      <c r="C234" s="45" t="s">
        <v>197</v>
      </c>
      <c r="D234" s="45">
        <v>6</v>
      </c>
      <c r="E234" s="137"/>
      <c r="F234" s="47"/>
      <c r="G234" s="61">
        <v>144</v>
      </c>
      <c r="H234" s="85">
        <f t="shared" si="15"/>
        <v>0</v>
      </c>
      <c r="I234" s="61">
        <v>144</v>
      </c>
      <c r="J234" s="61">
        <v>161</v>
      </c>
      <c r="K234" s="85">
        <f t="shared" si="16"/>
        <v>0</v>
      </c>
      <c r="L234" s="61">
        <v>161</v>
      </c>
      <c r="M234" s="61">
        <v>155</v>
      </c>
      <c r="N234" s="85">
        <f t="shared" si="17"/>
        <v>0</v>
      </c>
      <c r="O234" s="61">
        <v>155</v>
      </c>
      <c r="P234" s="154">
        <v>0.22</v>
      </c>
      <c r="Q234" s="142">
        <v>14</v>
      </c>
      <c r="R234" s="142"/>
      <c r="S234" s="114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114">
        <v>0</v>
      </c>
      <c r="AB234" s="61">
        <v>0</v>
      </c>
      <c r="AC234" s="61">
        <v>0</v>
      </c>
      <c r="AD234" s="61">
        <v>0</v>
      </c>
      <c r="AE234" s="61">
        <v>60</v>
      </c>
      <c r="AF234" s="61">
        <v>33</v>
      </c>
      <c r="AG234" s="61">
        <v>446</v>
      </c>
      <c r="AH234" s="61">
        <v>1</v>
      </c>
      <c r="AI234" s="61">
        <v>22</v>
      </c>
      <c r="AJ234" s="114">
        <v>0</v>
      </c>
      <c r="AK234" s="61">
        <v>0</v>
      </c>
      <c r="AL234" s="116">
        <v>0</v>
      </c>
      <c r="AM234" s="61">
        <v>0</v>
      </c>
      <c r="AN234" s="117">
        <v>0</v>
      </c>
      <c r="AO234" s="118">
        <f t="shared" si="18"/>
        <v>50.6</v>
      </c>
      <c r="AP234" s="123">
        <f t="shared" si="19"/>
        <v>3.6142857142857143</v>
      </c>
    </row>
    <row r="235" spans="1:42" x14ac:dyDescent="0.2">
      <c r="A235" s="173" t="s">
        <v>428</v>
      </c>
      <c r="B235" s="45" t="s">
        <v>121</v>
      </c>
      <c r="C235" s="45" t="s">
        <v>192</v>
      </c>
      <c r="D235" s="45">
        <v>7</v>
      </c>
      <c r="E235" s="137"/>
      <c r="F235" s="47"/>
      <c r="G235" s="61">
        <v>400</v>
      </c>
      <c r="H235" s="85">
        <f t="shared" si="15"/>
        <v>0</v>
      </c>
      <c r="I235" s="61">
        <v>400</v>
      </c>
      <c r="J235" s="61">
        <v>343</v>
      </c>
      <c r="K235" s="85">
        <f t="shared" si="16"/>
        <v>0</v>
      </c>
      <c r="L235" s="61">
        <v>343</v>
      </c>
      <c r="M235" s="61">
        <v>340</v>
      </c>
      <c r="N235" s="85">
        <f t="shared" si="17"/>
        <v>0</v>
      </c>
      <c r="O235" s="61">
        <v>340</v>
      </c>
      <c r="P235" s="154">
        <v>0</v>
      </c>
      <c r="Q235" s="142">
        <v>16</v>
      </c>
      <c r="R235" s="142"/>
      <c r="S235" s="114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114">
        <v>2</v>
      </c>
      <c r="AB235" s="61">
        <v>21</v>
      </c>
      <c r="AC235" s="61">
        <v>0</v>
      </c>
      <c r="AD235" s="61">
        <v>0</v>
      </c>
      <c r="AE235" s="61">
        <v>69</v>
      </c>
      <c r="AF235" s="61">
        <v>38</v>
      </c>
      <c r="AG235" s="61">
        <v>384</v>
      </c>
      <c r="AH235" s="61">
        <v>3</v>
      </c>
      <c r="AI235" s="61">
        <v>15</v>
      </c>
      <c r="AJ235" s="114">
        <v>14</v>
      </c>
      <c r="AK235" s="61">
        <v>0</v>
      </c>
      <c r="AL235" s="116">
        <v>0</v>
      </c>
      <c r="AM235" s="61">
        <v>1</v>
      </c>
      <c r="AN235" s="117">
        <v>1</v>
      </c>
      <c r="AO235" s="118">
        <f t="shared" si="18"/>
        <v>56.5</v>
      </c>
      <c r="AP235" s="123">
        <f t="shared" si="19"/>
        <v>3.53125</v>
      </c>
    </row>
    <row r="236" spans="1:42" x14ac:dyDescent="0.2">
      <c r="A236" s="173" t="s">
        <v>540</v>
      </c>
      <c r="B236" s="45" t="s">
        <v>121</v>
      </c>
      <c r="C236" s="45" t="s">
        <v>11</v>
      </c>
      <c r="D236" s="45">
        <v>9</v>
      </c>
      <c r="E236" s="137"/>
      <c r="F236" s="47"/>
      <c r="G236" s="61">
        <v>400</v>
      </c>
      <c r="H236" s="85">
        <f t="shared" si="15"/>
        <v>0</v>
      </c>
      <c r="I236" s="61">
        <v>400</v>
      </c>
      <c r="J236" s="61">
        <v>323</v>
      </c>
      <c r="K236" s="85">
        <f t="shared" si="16"/>
        <v>0</v>
      </c>
      <c r="L236" s="61">
        <v>323</v>
      </c>
      <c r="M236" s="61">
        <v>318</v>
      </c>
      <c r="N236" s="85">
        <f t="shared" si="17"/>
        <v>0</v>
      </c>
      <c r="O236" s="61">
        <v>318</v>
      </c>
      <c r="P236" s="71">
        <v>0</v>
      </c>
      <c r="Q236" s="142">
        <v>16</v>
      </c>
      <c r="R236" s="142"/>
      <c r="S236" s="114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0</v>
      </c>
      <c r="Y236" s="61">
        <v>0</v>
      </c>
      <c r="Z236" s="61">
        <v>0</v>
      </c>
      <c r="AA236" s="114">
        <v>0</v>
      </c>
      <c r="AB236" s="61">
        <v>0</v>
      </c>
      <c r="AC236" s="61">
        <v>0</v>
      </c>
      <c r="AD236" s="61">
        <v>0</v>
      </c>
      <c r="AE236" s="61">
        <v>38</v>
      </c>
      <c r="AF236" s="61">
        <v>24</v>
      </c>
      <c r="AG236" s="61">
        <v>282</v>
      </c>
      <c r="AH236" s="61">
        <v>5</v>
      </c>
      <c r="AI236" s="61">
        <v>15</v>
      </c>
      <c r="AJ236" s="114">
        <v>0</v>
      </c>
      <c r="AK236" s="61">
        <v>0</v>
      </c>
      <c r="AL236" s="116">
        <v>0</v>
      </c>
      <c r="AM236" s="61">
        <v>1</v>
      </c>
      <c r="AN236" s="117">
        <v>0</v>
      </c>
      <c r="AO236" s="118">
        <f t="shared" si="18"/>
        <v>58.2</v>
      </c>
      <c r="AP236" s="123">
        <f t="shared" si="19"/>
        <v>3.6375000000000002</v>
      </c>
    </row>
    <row r="237" spans="1:42" x14ac:dyDescent="0.2">
      <c r="A237" s="173" t="s">
        <v>280</v>
      </c>
      <c r="B237" s="45" t="s">
        <v>121</v>
      </c>
      <c r="C237" s="45" t="s">
        <v>112</v>
      </c>
      <c r="D237" s="45">
        <v>7</v>
      </c>
      <c r="E237" s="137"/>
      <c r="F237" s="47"/>
      <c r="G237" s="61">
        <v>40</v>
      </c>
      <c r="H237" s="85">
        <f t="shared" si="15"/>
        <v>0</v>
      </c>
      <c r="I237" s="61">
        <v>40</v>
      </c>
      <c r="J237" s="61">
        <v>54</v>
      </c>
      <c r="K237" s="85">
        <f t="shared" si="16"/>
        <v>0</v>
      </c>
      <c r="L237" s="61">
        <v>54</v>
      </c>
      <c r="M237" s="61">
        <v>47</v>
      </c>
      <c r="N237" s="85">
        <f t="shared" si="17"/>
        <v>0</v>
      </c>
      <c r="O237" s="61">
        <v>47</v>
      </c>
      <c r="P237" s="71">
        <v>0.97</v>
      </c>
      <c r="Q237" s="142">
        <v>12</v>
      </c>
      <c r="R237" s="142"/>
      <c r="S237" s="114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0</v>
      </c>
      <c r="Y237" s="61">
        <v>0</v>
      </c>
      <c r="Z237" s="61">
        <v>0</v>
      </c>
      <c r="AA237" s="114">
        <v>0</v>
      </c>
      <c r="AB237" s="61">
        <v>0</v>
      </c>
      <c r="AC237" s="61">
        <v>0</v>
      </c>
      <c r="AD237" s="61">
        <v>0</v>
      </c>
      <c r="AE237" s="61">
        <v>66</v>
      </c>
      <c r="AF237" s="61">
        <v>38</v>
      </c>
      <c r="AG237" s="61">
        <v>410</v>
      </c>
      <c r="AH237" s="61">
        <v>1</v>
      </c>
      <c r="AI237" s="61">
        <v>22</v>
      </c>
      <c r="AJ237" s="114">
        <v>0</v>
      </c>
      <c r="AK237" s="61">
        <v>0</v>
      </c>
      <c r="AL237" s="116">
        <v>1</v>
      </c>
      <c r="AM237" s="61">
        <v>0</v>
      </c>
      <c r="AN237" s="117">
        <v>0</v>
      </c>
      <c r="AO237" s="118">
        <f t="shared" si="18"/>
        <v>49</v>
      </c>
      <c r="AP237" s="123">
        <f t="shared" si="19"/>
        <v>4.083333333333333</v>
      </c>
    </row>
    <row r="238" spans="1:42" x14ac:dyDescent="0.2">
      <c r="A238" s="173" t="s">
        <v>526</v>
      </c>
      <c r="B238" s="45" t="s">
        <v>121</v>
      </c>
      <c r="C238" s="45" t="s">
        <v>189</v>
      </c>
      <c r="D238" s="45">
        <v>11</v>
      </c>
      <c r="E238" s="137"/>
      <c r="F238" s="47"/>
      <c r="G238" s="61">
        <v>400</v>
      </c>
      <c r="H238" s="85">
        <f t="shared" si="15"/>
        <v>0</v>
      </c>
      <c r="I238" s="61">
        <v>400</v>
      </c>
      <c r="J238" s="61">
        <v>327</v>
      </c>
      <c r="K238" s="85">
        <f t="shared" si="16"/>
        <v>0</v>
      </c>
      <c r="L238" s="61">
        <v>327</v>
      </c>
      <c r="M238" s="61">
        <v>322</v>
      </c>
      <c r="N238" s="85">
        <f t="shared" si="17"/>
        <v>0</v>
      </c>
      <c r="O238" s="61">
        <v>322</v>
      </c>
      <c r="P238" s="154">
        <v>0</v>
      </c>
      <c r="Q238" s="142">
        <v>12</v>
      </c>
      <c r="R238" s="142"/>
      <c r="S238" s="114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</v>
      </c>
      <c r="Y238" s="61">
        <v>0</v>
      </c>
      <c r="Z238" s="61">
        <v>0</v>
      </c>
      <c r="AA238" s="114">
        <v>0</v>
      </c>
      <c r="AB238" s="61">
        <v>0</v>
      </c>
      <c r="AC238" s="61">
        <v>0</v>
      </c>
      <c r="AD238" s="61">
        <v>0</v>
      </c>
      <c r="AE238" s="61">
        <v>51</v>
      </c>
      <c r="AF238" s="61">
        <v>33</v>
      </c>
      <c r="AG238" s="61">
        <v>434</v>
      </c>
      <c r="AH238" s="61">
        <v>1</v>
      </c>
      <c r="AI238" s="61">
        <v>22</v>
      </c>
      <c r="AJ238" s="114">
        <v>0</v>
      </c>
      <c r="AK238" s="61">
        <v>0</v>
      </c>
      <c r="AL238" s="116">
        <v>0</v>
      </c>
      <c r="AM238" s="61">
        <v>0</v>
      </c>
      <c r="AN238" s="117">
        <v>0</v>
      </c>
      <c r="AO238" s="118">
        <f t="shared" si="18"/>
        <v>49.4</v>
      </c>
      <c r="AP238" s="123">
        <f t="shared" si="19"/>
        <v>4.1166666666666663</v>
      </c>
    </row>
    <row r="239" spans="1:42" x14ac:dyDescent="0.2">
      <c r="A239" s="173" t="s">
        <v>211</v>
      </c>
      <c r="B239" s="45" t="s">
        <v>118</v>
      </c>
      <c r="C239" s="45" t="s">
        <v>11</v>
      </c>
      <c r="D239" s="45">
        <v>9</v>
      </c>
      <c r="E239" s="137"/>
      <c r="F239" s="47"/>
      <c r="G239" s="61">
        <v>328</v>
      </c>
      <c r="H239" s="85">
        <f t="shared" si="15"/>
        <v>0</v>
      </c>
      <c r="I239" s="61">
        <v>328</v>
      </c>
      <c r="J239" s="61">
        <v>211</v>
      </c>
      <c r="K239" s="85">
        <f t="shared" si="16"/>
        <v>0</v>
      </c>
      <c r="L239" s="61">
        <v>211</v>
      </c>
      <c r="M239" s="61">
        <v>208</v>
      </c>
      <c r="N239" s="85">
        <f t="shared" si="17"/>
        <v>0</v>
      </c>
      <c r="O239" s="61">
        <v>208</v>
      </c>
      <c r="P239" s="71">
        <v>0.03</v>
      </c>
      <c r="Q239" s="142">
        <v>9</v>
      </c>
      <c r="R239" s="142"/>
      <c r="S239" s="114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0</v>
      </c>
      <c r="AA239" s="114">
        <v>79</v>
      </c>
      <c r="AB239" s="61">
        <v>294</v>
      </c>
      <c r="AC239" s="61">
        <v>2</v>
      </c>
      <c r="AD239" s="61">
        <v>19</v>
      </c>
      <c r="AE239" s="61">
        <v>8</v>
      </c>
      <c r="AF239" s="61">
        <v>7</v>
      </c>
      <c r="AG239" s="61">
        <v>31</v>
      </c>
      <c r="AH239" s="61">
        <v>0</v>
      </c>
      <c r="AI239" s="61">
        <v>1</v>
      </c>
      <c r="AJ239" s="114">
        <v>0</v>
      </c>
      <c r="AK239" s="61">
        <v>0</v>
      </c>
      <c r="AL239" s="116">
        <v>0</v>
      </c>
      <c r="AM239" s="61">
        <v>1</v>
      </c>
      <c r="AN239" s="117">
        <v>0</v>
      </c>
      <c r="AO239" s="118">
        <f t="shared" si="18"/>
        <v>44.5</v>
      </c>
      <c r="AP239" s="123">
        <f t="shared" si="19"/>
        <v>4.9444444444444446</v>
      </c>
    </row>
    <row r="240" spans="1:42" x14ac:dyDescent="0.2">
      <c r="A240" s="173" t="s">
        <v>432</v>
      </c>
      <c r="B240" s="45" t="s">
        <v>129</v>
      </c>
      <c r="C240" s="45" t="s">
        <v>179</v>
      </c>
      <c r="D240" s="45">
        <v>14</v>
      </c>
      <c r="E240" s="137"/>
      <c r="F240" s="47"/>
      <c r="G240" s="61">
        <v>176</v>
      </c>
      <c r="H240" s="85">
        <f t="shared" si="15"/>
        <v>0</v>
      </c>
      <c r="I240" s="61">
        <v>176</v>
      </c>
      <c r="J240" s="61">
        <v>203</v>
      </c>
      <c r="K240" s="85">
        <f t="shared" si="16"/>
        <v>0</v>
      </c>
      <c r="L240" s="61">
        <v>203</v>
      </c>
      <c r="M240" s="61">
        <v>214</v>
      </c>
      <c r="N240" s="85">
        <f t="shared" si="17"/>
        <v>0</v>
      </c>
      <c r="O240" s="61">
        <v>214</v>
      </c>
      <c r="P240" s="71">
        <v>7.0000000000000007E-2</v>
      </c>
      <c r="Q240" s="142">
        <v>17</v>
      </c>
      <c r="R240" s="142"/>
      <c r="S240" s="114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114">
        <v>0</v>
      </c>
      <c r="AB240" s="61">
        <v>0</v>
      </c>
      <c r="AC240" s="61">
        <v>0</v>
      </c>
      <c r="AD240" s="61">
        <v>0</v>
      </c>
      <c r="AE240" s="61">
        <v>45</v>
      </c>
      <c r="AF240" s="61">
        <v>24</v>
      </c>
      <c r="AG240" s="61">
        <v>316</v>
      </c>
      <c r="AH240" s="61">
        <v>4</v>
      </c>
      <c r="AI240" s="61">
        <v>14</v>
      </c>
      <c r="AJ240" s="114">
        <v>0</v>
      </c>
      <c r="AK240" s="61">
        <v>0</v>
      </c>
      <c r="AL240" s="116">
        <v>0</v>
      </c>
      <c r="AM240" s="61">
        <v>1</v>
      </c>
      <c r="AN240" s="117">
        <v>0</v>
      </c>
      <c r="AO240" s="118">
        <f t="shared" si="18"/>
        <v>55.6</v>
      </c>
      <c r="AP240" s="123">
        <f t="shared" si="19"/>
        <v>3.2705882352941176</v>
      </c>
    </row>
    <row r="241" spans="1:42" x14ac:dyDescent="0.2">
      <c r="A241" s="173" t="s">
        <v>541</v>
      </c>
      <c r="B241" s="45" t="s">
        <v>121</v>
      </c>
      <c r="C241" s="45" t="s">
        <v>198</v>
      </c>
      <c r="D241" s="45">
        <v>9</v>
      </c>
      <c r="E241" s="137" t="s">
        <v>445</v>
      </c>
      <c r="F241" s="47"/>
      <c r="G241" s="61">
        <v>400</v>
      </c>
      <c r="H241" s="85">
        <f t="shared" si="15"/>
        <v>0</v>
      </c>
      <c r="I241" s="61">
        <v>400</v>
      </c>
      <c r="J241" s="61">
        <v>400</v>
      </c>
      <c r="K241" s="85">
        <f t="shared" si="16"/>
        <v>0</v>
      </c>
      <c r="L241" s="61">
        <v>400</v>
      </c>
      <c r="M241" s="61">
        <v>400</v>
      </c>
      <c r="N241" s="85">
        <f t="shared" si="17"/>
        <v>0</v>
      </c>
      <c r="O241" s="61">
        <v>400</v>
      </c>
      <c r="P241" s="154">
        <v>0</v>
      </c>
      <c r="Q241" s="142">
        <v>15</v>
      </c>
      <c r="R241" s="142"/>
      <c r="S241" s="114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114">
        <v>5</v>
      </c>
      <c r="AB241" s="61">
        <v>33</v>
      </c>
      <c r="AC241" s="61">
        <v>0</v>
      </c>
      <c r="AD241" s="61">
        <v>2</v>
      </c>
      <c r="AE241" s="61">
        <v>17</v>
      </c>
      <c r="AF241" s="61">
        <v>11</v>
      </c>
      <c r="AG241" s="61">
        <v>132</v>
      </c>
      <c r="AH241" s="61">
        <v>2</v>
      </c>
      <c r="AI241" s="61">
        <v>7</v>
      </c>
      <c r="AJ241" s="114">
        <v>848</v>
      </c>
      <c r="AK241" s="61">
        <v>1</v>
      </c>
      <c r="AL241" s="116">
        <v>0</v>
      </c>
      <c r="AM241" s="61">
        <v>1</v>
      </c>
      <c r="AN241" s="117">
        <v>3</v>
      </c>
      <c r="AO241" s="118">
        <f t="shared" si="18"/>
        <v>28.5</v>
      </c>
      <c r="AP241" s="123">
        <f t="shared" si="19"/>
        <v>1.9</v>
      </c>
    </row>
    <row r="242" spans="1:42" x14ac:dyDescent="0.2">
      <c r="A242" s="173" t="s">
        <v>420</v>
      </c>
      <c r="B242" s="45" t="s">
        <v>118</v>
      </c>
      <c r="C242" s="45" t="s">
        <v>182</v>
      </c>
      <c r="D242" s="45">
        <v>14</v>
      </c>
      <c r="E242" s="137"/>
      <c r="F242" s="47"/>
      <c r="G242" s="61">
        <v>400</v>
      </c>
      <c r="H242" s="85">
        <f t="shared" si="15"/>
        <v>0</v>
      </c>
      <c r="I242" s="61">
        <v>400</v>
      </c>
      <c r="J242" s="61">
        <v>295</v>
      </c>
      <c r="K242" s="85">
        <f t="shared" si="16"/>
        <v>0</v>
      </c>
      <c r="L242" s="61">
        <v>295</v>
      </c>
      <c r="M242" s="61">
        <v>301</v>
      </c>
      <c r="N242" s="85">
        <f t="shared" si="17"/>
        <v>0</v>
      </c>
      <c r="O242" s="61">
        <v>301</v>
      </c>
      <c r="P242" s="154">
        <v>0</v>
      </c>
      <c r="Q242" s="142">
        <v>17</v>
      </c>
      <c r="R242" s="142"/>
      <c r="S242" s="114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114">
        <v>68</v>
      </c>
      <c r="AB242" s="61">
        <v>266</v>
      </c>
      <c r="AC242" s="61">
        <v>2</v>
      </c>
      <c r="AD242" s="61">
        <v>15</v>
      </c>
      <c r="AE242" s="61">
        <v>11</v>
      </c>
      <c r="AF242" s="61">
        <v>10</v>
      </c>
      <c r="AG242" s="61">
        <v>73</v>
      </c>
      <c r="AH242" s="61">
        <v>0</v>
      </c>
      <c r="AI242" s="61">
        <v>5</v>
      </c>
      <c r="AJ242" s="114">
        <v>0</v>
      </c>
      <c r="AK242" s="61">
        <v>0</v>
      </c>
      <c r="AL242" s="116">
        <v>0</v>
      </c>
      <c r="AM242" s="61">
        <v>1</v>
      </c>
      <c r="AN242" s="117">
        <v>0</v>
      </c>
      <c r="AO242" s="118">
        <f t="shared" si="18"/>
        <v>45.9</v>
      </c>
      <c r="AP242" s="123">
        <f t="shared" si="19"/>
        <v>2.6999999999999997</v>
      </c>
    </row>
    <row r="243" spans="1:42" x14ac:dyDescent="0.2">
      <c r="A243" s="173" t="s">
        <v>282</v>
      </c>
      <c r="B243" s="45" t="s">
        <v>121</v>
      </c>
      <c r="C243" s="45" t="s">
        <v>19</v>
      </c>
      <c r="D243" s="45">
        <v>11</v>
      </c>
      <c r="E243" s="137"/>
      <c r="F243" s="47"/>
      <c r="G243" s="61">
        <v>171</v>
      </c>
      <c r="H243" s="85">
        <f t="shared" si="15"/>
        <v>0</v>
      </c>
      <c r="I243" s="61">
        <v>171</v>
      </c>
      <c r="J243" s="61">
        <v>155</v>
      </c>
      <c r="K243" s="85">
        <f t="shared" si="16"/>
        <v>0</v>
      </c>
      <c r="L243" s="61">
        <v>155</v>
      </c>
      <c r="M243" s="61">
        <v>151</v>
      </c>
      <c r="N243" s="85">
        <f t="shared" si="17"/>
        <v>0</v>
      </c>
      <c r="O243" s="61">
        <v>151</v>
      </c>
      <c r="P243" s="154">
        <v>0.47</v>
      </c>
      <c r="Q243" s="142">
        <v>10</v>
      </c>
      <c r="R243" s="142"/>
      <c r="S243" s="114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114">
        <v>0</v>
      </c>
      <c r="AB243" s="61">
        <v>0</v>
      </c>
      <c r="AC243" s="61">
        <v>0</v>
      </c>
      <c r="AD243" s="61">
        <v>0</v>
      </c>
      <c r="AE243" s="61">
        <v>48</v>
      </c>
      <c r="AF243" s="61">
        <v>31</v>
      </c>
      <c r="AG243" s="61">
        <v>434</v>
      </c>
      <c r="AH243" s="61">
        <v>1</v>
      </c>
      <c r="AI243" s="61">
        <v>19</v>
      </c>
      <c r="AJ243" s="114">
        <v>0</v>
      </c>
      <c r="AK243" s="61">
        <v>0</v>
      </c>
      <c r="AL243" s="116">
        <v>0</v>
      </c>
      <c r="AM243" s="61">
        <v>0</v>
      </c>
      <c r="AN243" s="117">
        <v>0</v>
      </c>
      <c r="AO243" s="118">
        <f t="shared" si="18"/>
        <v>49.4</v>
      </c>
      <c r="AP243" s="123">
        <f t="shared" si="19"/>
        <v>4.9399999999999995</v>
      </c>
    </row>
    <row r="244" spans="1:42" x14ac:dyDescent="0.2">
      <c r="A244" s="173" t="s">
        <v>542</v>
      </c>
      <c r="B244" s="45" t="s">
        <v>121</v>
      </c>
      <c r="C244" s="45" t="s">
        <v>197</v>
      </c>
      <c r="D244" s="45">
        <v>6</v>
      </c>
      <c r="E244" s="137" t="s">
        <v>445</v>
      </c>
      <c r="F244" s="47"/>
      <c r="G244" s="61">
        <v>400</v>
      </c>
      <c r="H244" s="85">
        <f t="shared" si="15"/>
        <v>0</v>
      </c>
      <c r="I244" s="61">
        <v>400</v>
      </c>
      <c r="J244" s="61">
        <v>400</v>
      </c>
      <c r="K244" s="85">
        <f t="shared" si="16"/>
        <v>0</v>
      </c>
      <c r="L244" s="61">
        <v>400</v>
      </c>
      <c r="M244" s="61">
        <v>400</v>
      </c>
      <c r="N244" s="85">
        <f t="shared" si="17"/>
        <v>0</v>
      </c>
      <c r="O244" s="61">
        <v>400</v>
      </c>
      <c r="P244" s="154">
        <v>0</v>
      </c>
      <c r="Q244" s="142">
        <v>16</v>
      </c>
      <c r="R244" s="142"/>
      <c r="S244" s="114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114">
        <v>1</v>
      </c>
      <c r="AB244" s="61">
        <v>9</v>
      </c>
      <c r="AC244" s="61">
        <v>0</v>
      </c>
      <c r="AD244" s="61">
        <v>0</v>
      </c>
      <c r="AE244" s="61">
        <v>43</v>
      </c>
      <c r="AF244" s="61">
        <v>30</v>
      </c>
      <c r="AG244" s="61">
        <v>301</v>
      </c>
      <c r="AH244" s="61">
        <v>1</v>
      </c>
      <c r="AI244" s="61">
        <v>12</v>
      </c>
      <c r="AJ244" s="114">
        <v>575</v>
      </c>
      <c r="AK244" s="61">
        <v>0</v>
      </c>
      <c r="AL244" s="116">
        <v>0</v>
      </c>
      <c r="AM244" s="61">
        <v>0</v>
      </c>
      <c r="AN244" s="117">
        <v>1</v>
      </c>
      <c r="AO244" s="118">
        <f t="shared" si="18"/>
        <v>35</v>
      </c>
      <c r="AP244" s="123">
        <f t="shared" si="19"/>
        <v>2.1875</v>
      </c>
    </row>
    <row r="245" spans="1:42" x14ac:dyDescent="0.2">
      <c r="A245" s="173" t="s">
        <v>401</v>
      </c>
      <c r="B245" s="45" t="s">
        <v>121</v>
      </c>
      <c r="C245" s="45" t="s">
        <v>17</v>
      </c>
      <c r="D245" s="45">
        <v>9</v>
      </c>
      <c r="E245" s="137" t="s">
        <v>444</v>
      </c>
      <c r="F245" s="47"/>
      <c r="G245" s="61">
        <v>109</v>
      </c>
      <c r="H245" s="85">
        <f t="shared" si="15"/>
        <v>0</v>
      </c>
      <c r="I245" s="61">
        <v>109</v>
      </c>
      <c r="J245" s="61">
        <v>106</v>
      </c>
      <c r="K245" s="85">
        <f t="shared" si="16"/>
        <v>0</v>
      </c>
      <c r="L245" s="61">
        <v>106</v>
      </c>
      <c r="M245" s="61">
        <v>107</v>
      </c>
      <c r="N245" s="85">
        <f t="shared" si="17"/>
        <v>0</v>
      </c>
      <c r="O245" s="61">
        <v>107</v>
      </c>
      <c r="P245" s="154">
        <v>0.6</v>
      </c>
      <c r="Q245" s="142">
        <v>10</v>
      </c>
      <c r="R245" s="142"/>
      <c r="S245" s="114">
        <v>1</v>
      </c>
      <c r="T245" s="61">
        <v>2</v>
      </c>
      <c r="U245" s="61">
        <v>19</v>
      </c>
      <c r="V245" s="61">
        <v>0</v>
      </c>
      <c r="W245" s="61">
        <v>0</v>
      </c>
      <c r="X245" s="61">
        <v>0</v>
      </c>
      <c r="Y245" s="61">
        <v>1</v>
      </c>
      <c r="Z245" s="61">
        <v>1</v>
      </c>
      <c r="AA245" s="114">
        <v>3</v>
      </c>
      <c r="AB245" s="61">
        <v>6</v>
      </c>
      <c r="AC245" s="61">
        <v>0</v>
      </c>
      <c r="AD245" s="61">
        <v>0</v>
      </c>
      <c r="AE245" s="61">
        <v>57</v>
      </c>
      <c r="AF245" s="61">
        <v>39</v>
      </c>
      <c r="AG245" s="61">
        <v>420</v>
      </c>
      <c r="AH245" s="61">
        <v>0</v>
      </c>
      <c r="AI245" s="61">
        <v>21</v>
      </c>
      <c r="AJ245" s="114">
        <v>0</v>
      </c>
      <c r="AK245" s="61">
        <v>0</v>
      </c>
      <c r="AL245" s="116">
        <v>0</v>
      </c>
      <c r="AM245" s="61">
        <v>0</v>
      </c>
      <c r="AN245" s="117">
        <v>0</v>
      </c>
      <c r="AO245" s="118">
        <f t="shared" si="18"/>
        <v>43.36</v>
      </c>
      <c r="AP245" s="123">
        <f t="shared" si="19"/>
        <v>4.3360000000000003</v>
      </c>
    </row>
    <row r="246" spans="1:42" x14ac:dyDescent="0.2">
      <c r="A246" s="173" t="s">
        <v>524</v>
      </c>
      <c r="B246" s="45" t="s">
        <v>118</v>
      </c>
      <c r="C246" s="45" t="s">
        <v>16</v>
      </c>
      <c r="D246" s="45">
        <v>8</v>
      </c>
      <c r="E246" s="137" t="s">
        <v>448</v>
      </c>
      <c r="F246" s="47"/>
      <c r="G246" s="61">
        <v>400</v>
      </c>
      <c r="H246" s="85">
        <f t="shared" si="15"/>
        <v>0</v>
      </c>
      <c r="I246" s="61">
        <v>400</v>
      </c>
      <c r="J246" s="61">
        <v>400</v>
      </c>
      <c r="K246" s="85">
        <f t="shared" si="16"/>
        <v>0</v>
      </c>
      <c r="L246" s="61">
        <v>400</v>
      </c>
      <c r="M246" s="61">
        <v>400</v>
      </c>
      <c r="N246" s="85">
        <f t="shared" si="17"/>
        <v>0</v>
      </c>
      <c r="O246" s="61">
        <v>400</v>
      </c>
      <c r="P246" s="71">
        <v>0</v>
      </c>
      <c r="Q246" s="142">
        <v>11</v>
      </c>
      <c r="R246" s="142"/>
      <c r="S246" s="114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114">
        <v>51</v>
      </c>
      <c r="AB246" s="61">
        <v>256</v>
      </c>
      <c r="AC246" s="61">
        <v>2</v>
      </c>
      <c r="AD246" s="61">
        <v>12</v>
      </c>
      <c r="AE246" s="61">
        <v>9</v>
      </c>
      <c r="AF246" s="61">
        <v>8</v>
      </c>
      <c r="AG246" s="61">
        <v>105</v>
      </c>
      <c r="AH246" s="61">
        <v>0</v>
      </c>
      <c r="AI246" s="61">
        <v>3</v>
      </c>
      <c r="AJ246" s="114">
        <v>0</v>
      </c>
      <c r="AK246" s="61">
        <v>0</v>
      </c>
      <c r="AL246" s="116">
        <v>0</v>
      </c>
      <c r="AM246" s="61">
        <v>0</v>
      </c>
      <c r="AN246" s="117">
        <v>0</v>
      </c>
      <c r="AO246" s="118">
        <f t="shared" si="18"/>
        <v>48.1</v>
      </c>
      <c r="AP246" s="123">
        <f t="shared" si="19"/>
        <v>4.372727272727273</v>
      </c>
    </row>
    <row r="247" spans="1:42" x14ac:dyDescent="0.2">
      <c r="A247" s="173" t="s">
        <v>310</v>
      </c>
      <c r="B247" s="45" t="s">
        <v>121</v>
      </c>
      <c r="C247" s="45" t="s">
        <v>199</v>
      </c>
      <c r="D247" s="45">
        <v>9</v>
      </c>
      <c r="E247" s="137"/>
      <c r="F247" s="47"/>
      <c r="G247" s="61">
        <v>61</v>
      </c>
      <c r="H247" s="85">
        <f t="shared" si="15"/>
        <v>0</v>
      </c>
      <c r="I247" s="61">
        <v>61</v>
      </c>
      <c r="J247" s="61">
        <v>59</v>
      </c>
      <c r="K247" s="85">
        <f t="shared" si="16"/>
        <v>0</v>
      </c>
      <c r="L247" s="61">
        <v>59</v>
      </c>
      <c r="M247" s="61">
        <v>61</v>
      </c>
      <c r="N247" s="85">
        <f t="shared" si="17"/>
        <v>0</v>
      </c>
      <c r="O247" s="61">
        <v>61</v>
      </c>
      <c r="P247" s="154">
        <v>0.95</v>
      </c>
      <c r="Q247" s="142">
        <v>10</v>
      </c>
      <c r="R247" s="142"/>
      <c r="S247" s="114">
        <v>0</v>
      </c>
      <c r="T247" s="61">
        <v>0</v>
      </c>
      <c r="U247" s="61">
        <v>0</v>
      </c>
      <c r="V247" s="61">
        <v>0</v>
      </c>
      <c r="W247" s="61">
        <v>0</v>
      </c>
      <c r="X247" s="61">
        <v>0</v>
      </c>
      <c r="Y247" s="61">
        <v>0</v>
      </c>
      <c r="Z247" s="61">
        <v>0</v>
      </c>
      <c r="AA247" s="114">
        <v>2</v>
      </c>
      <c r="AB247" s="61">
        <v>3</v>
      </c>
      <c r="AC247" s="61">
        <v>0</v>
      </c>
      <c r="AD247" s="61">
        <v>0</v>
      </c>
      <c r="AE247" s="61">
        <v>56</v>
      </c>
      <c r="AF247" s="61">
        <v>38</v>
      </c>
      <c r="AG247" s="61">
        <v>467</v>
      </c>
      <c r="AH247" s="61">
        <v>0</v>
      </c>
      <c r="AI247" s="61">
        <v>22</v>
      </c>
      <c r="AJ247" s="114">
        <v>0</v>
      </c>
      <c r="AK247" s="61">
        <v>0</v>
      </c>
      <c r="AL247" s="116">
        <v>0</v>
      </c>
      <c r="AM247" s="61">
        <v>1</v>
      </c>
      <c r="AN247" s="117">
        <v>0</v>
      </c>
      <c r="AO247" s="118">
        <f t="shared" si="18"/>
        <v>47</v>
      </c>
      <c r="AP247" s="123">
        <f t="shared" si="19"/>
        <v>4.7</v>
      </c>
    </row>
    <row r="248" spans="1:42" x14ac:dyDescent="0.2">
      <c r="A248" s="173" t="s">
        <v>543</v>
      </c>
      <c r="B248" s="45" t="s">
        <v>127</v>
      </c>
      <c r="C248" s="45" t="s">
        <v>183</v>
      </c>
      <c r="D248" s="45">
        <v>6</v>
      </c>
      <c r="E248" s="137"/>
      <c r="F248" s="47"/>
      <c r="G248" s="61">
        <v>400</v>
      </c>
      <c r="H248" s="85">
        <f t="shared" si="15"/>
        <v>0</v>
      </c>
      <c r="I248" s="61">
        <v>400</v>
      </c>
      <c r="J248" s="61">
        <v>400</v>
      </c>
      <c r="K248" s="85">
        <f t="shared" si="16"/>
        <v>0</v>
      </c>
      <c r="L248" s="61">
        <v>400</v>
      </c>
      <c r="M248" s="61">
        <v>400</v>
      </c>
      <c r="N248" s="85">
        <f t="shared" si="17"/>
        <v>0</v>
      </c>
      <c r="O248" s="61">
        <v>400</v>
      </c>
      <c r="P248" s="154">
        <v>0</v>
      </c>
      <c r="Q248" s="142">
        <v>5</v>
      </c>
      <c r="R248" s="142"/>
      <c r="S248" s="114">
        <v>61</v>
      </c>
      <c r="T248" s="61">
        <v>33</v>
      </c>
      <c r="U248" s="61">
        <v>526</v>
      </c>
      <c r="V248" s="61">
        <v>3</v>
      </c>
      <c r="W248" s="61">
        <v>6</v>
      </c>
      <c r="X248" s="61">
        <v>0</v>
      </c>
      <c r="Y248" s="61">
        <v>0</v>
      </c>
      <c r="Z248" s="61">
        <v>28</v>
      </c>
      <c r="AA248" s="114">
        <v>2</v>
      </c>
      <c r="AB248" s="61">
        <v>13</v>
      </c>
      <c r="AC248" s="61">
        <v>0</v>
      </c>
      <c r="AD248" s="61">
        <v>1</v>
      </c>
      <c r="AE248" s="61">
        <v>0</v>
      </c>
      <c r="AF248" s="61">
        <v>0</v>
      </c>
      <c r="AG248" s="61">
        <v>0</v>
      </c>
      <c r="AH248" s="61">
        <v>0</v>
      </c>
      <c r="AI248" s="61">
        <v>0</v>
      </c>
      <c r="AJ248" s="114">
        <v>0</v>
      </c>
      <c r="AK248" s="61">
        <v>0</v>
      </c>
      <c r="AL248" s="116">
        <v>1</v>
      </c>
      <c r="AM248" s="61">
        <v>1</v>
      </c>
      <c r="AN248" s="117">
        <v>0</v>
      </c>
      <c r="AO248" s="118">
        <f t="shared" si="18"/>
        <v>30.34</v>
      </c>
      <c r="AP248" s="123">
        <f t="shared" si="19"/>
        <v>6.0679999999999996</v>
      </c>
    </row>
    <row r="249" spans="1:42" x14ac:dyDescent="0.2">
      <c r="A249" s="173" t="s">
        <v>544</v>
      </c>
      <c r="B249" s="45" t="s">
        <v>118</v>
      </c>
      <c r="C249" s="45" t="s">
        <v>193</v>
      </c>
      <c r="D249" s="45">
        <v>9</v>
      </c>
      <c r="E249" s="137" t="s">
        <v>445</v>
      </c>
      <c r="F249" s="47"/>
      <c r="G249" s="61">
        <v>400</v>
      </c>
      <c r="H249" s="85">
        <f t="shared" si="15"/>
        <v>0</v>
      </c>
      <c r="I249" s="61">
        <v>400</v>
      </c>
      <c r="J249" s="61">
        <v>373</v>
      </c>
      <c r="K249" s="85">
        <f t="shared" si="16"/>
        <v>0</v>
      </c>
      <c r="L249" s="61">
        <v>373</v>
      </c>
      <c r="M249" s="61">
        <v>399</v>
      </c>
      <c r="N249" s="85">
        <f t="shared" si="17"/>
        <v>0</v>
      </c>
      <c r="O249" s="61">
        <v>399</v>
      </c>
      <c r="P249" s="71">
        <v>0</v>
      </c>
      <c r="Q249" s="142">
        <v>14</v>
      </c>
      <c r="R249" s="142"/>
      <c r="S249" s="114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114">
        <v>41</v>
      </c>
      <c r="AB249" s="61">
        <v>156</v>
      </c>
      <c r="AC249" s="61">
        <v>0</v>
      </c>
      <c r="AD249" s="61">
        <v>6</v>
      </c>
      <c r="AE249" s="61">
        <v>38</v>
      </c>
      <c r="AF249" s="61">
        <v>28</v>
      </c>
      <c r="AG249" s="61">
        <v>240</v>
      </c>
      <c r="AH249" s="61">
        <v>1</v>
      </c>
      <c r="AI249" s="61">
        <v>11</v>
      </c>
      <c r="AJ249" s="114">
        <v>31</v>
      </c>
      <c r="AK249" s="61">
        <v>0</v>
      </c>
      <c r="AL249" s="116">
        <v>0</v>
      </c>
      <c r="AM249" s="61">
        <v>0</v>
      </c>
      <c r="AN249" s="117">
        <v>0</v>
      </c>
      <c r="AO249" s="118">
        <f t="shared" si="18"/>
        <v>45.6</v>
      </c>
      <c r="AP249" s="123">
        <f t="shared" si="19"/>
        <v>3.2571428571428571</v>
      </c>
    </row>
    <row r="250" spans="1:42" x14ac:dyDescent="0.2">
      <c r="A250" s="173" t="s">
        <v>143</v>
      </c>
      <c r="B250" s="45" t="s">
        <v>118</v>
      </c>
      <c r="C250" s="45" t="s">
        <v>180</v>
      </c>
      <c r="D250" s="45">
        <v>14</v>
      </c>
      <c r="E250" s="137"/>
      <c r="F250" s="47"/>
      <c r="G250" s="61">
        <v>400</v>
      </c>
      <c r="H250" s="85">
        <f t="shared" si="15"/>
        <v>0</v>
      </c>
      <c r="I250" s="61">
        <v>400</v>
      </c>
      <c r="J250" s="61">
        <v>212</v>
      </c>
      <c r="K250" s="85">
        <f t="shared" si="16"/>
        <v>0</v>
      </c>
      <c r="L250" s="61">
        <v>212</v>
      </c>
      <c r="M250" s="61">
        <v>205</v>
      </c>
      <c r="N250" s="85">
        <f t="shared" si="17"/>
        <v>0</v>
      </c>
      <c r="O250" s="61">
        <v>205</v>
      </c>
      <c r="P250" s="71">
        <v>0.01</v>
      </c>
      <c r="Q250" s="142">
        <v>12</v>
      </c>
      <c r="R250" s="142"/>
      <c r="S250" s="114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114">
        <v>40</v>
      </c>
      <c r="AB250" s="61">
        <v>164</v>
      </c>
      <c r="AC250" s="61">
        <v>2</v>
      </c>
      <c r="AD250" s="61">
        <v>11</v>
      </c>
      <c r="AE250" s="61">
        <v>23</v>
      </c>
      <c r="AF250" s="61">
        <v>16</v>
      </c>
      <c r="AG250" s="61">
        <v>103</v>
      </c>
      <c r="AH250" s="61">
        <v>1</v>
      </c>
      <c r="AI250" s="61">
        <v>3</v>
      </c>
      <c r="AJ250" s="114">
        <v>0</v>
      </c>
      <c r="AK250" s="61">
        <v>0</v>
      </c>
      <c r="AL250" s="116">
        <v>0</v>
      </c>
      <c r="AM250" s="61">
        <v>0</v>
      </c>
      <c r="AN250" s="117">
        <v>0</v>
      </c>
      <c r="AO250" s="118">
        <f t="shared" si="18"/>
        <v>44.7</v>
      </c>
      <c r="AP250" s="123">
        <f t="shared" si="19"/>
        <v>3.7250000000000001</v>
      </c>
    </row>
    <row r="251" spans="1:42" x14ac:dyDescent="0.2">
      <c r="A251" s="173" t="s">
        <v>545</v>
      </c>
      <c r="B251" s="45" t="s">
        <v>121</v>
      </c>
      <c r="C251" s="45" t="s">
        <v>223</v>
      </c>
      <c r="D251" s="45">
        <v>6</v>
      </c>
      <c r="E251" s="137"/>
      <c r="F251" s="47"/>
      <c r="G251" s="61">
        <v>400</v>
      </c>
      <c r="H251" s="85">
        <f t="shared" si="15"/>
        <v>0</v>
      </c>
      <c r="I251" s="61">
        <v>400</v>
      </c>
      <c r="J251" s="61">
        <v>355</v>
      </c>
      <c r="K251" s="85">
        <f t="shared" si="16"/>
        <v>0</v>
      </c>
      <c r="L251" s="61">
        <v>355</v>
      </c>
      <c r="M251" s="61">
        <v>355</v>
      </c>
      <c r="N251" s="85">
        <f t="shared" si="17"/>
        <v>0</v>
      </c>
      <c r="O251" s="61">
        <v>355</v>
      </c>
      <c r="P251" s="71">
        <v>0</v>
      </c>
      <c r="Q251" s="142">
        <v>17</v>
      </c>
      <c r="R251" s="142"/>
      <c r="S251" s="114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114">
        <v>0</v>
      </c>
      <c r="AB251" s="61">
        <v>0</v>
      </c>
      <c r="AC251" s="61">
        <v>0</v>
      </c>
      <c r="AD251" s="61">
        <v>0</v>
      </c>
      <c r="AE251" s="61">
        <v>28</v>
      </c>
      <c r="AF251" s="61">
        <v>14</v>
      </c>
      <c r="AG251" s="61">
        <v>223</v>
      </c>
      <c r="AH251" s="61">
        <v>4</v>
      </c>
      <c r="AI251" s="61">
        <v>11</v>
      </c>
      <c r="AJ251" s="114">
        <v>0</v>
      </c>
      <c r="AK251" s="61">
        <v>0</v>
      </c>
      <c r="AL251" s="116">
        <v>0</v>
      </c>
      <c r="AM251" s="61">
        <v>0</v>
      </c>
      <c r="AN251" s="117">
        <v>0</v>
      </c>
      <c r="AO251" s="118">
        <f t="shared" si="18"/>
        <v>46.3</v>
      </c>
      <c r="AP251" s="123">
        <f t="shared" si="19"/>
        <v>2.7235294117647055</v>
      </c>
    </row>
    <row r="252" spans="1:42" x14ac:dyDescent="0.2">
      <c r="A252" s="173" t="s">
        <v>353</v>
      </c>
      <c r="B252" s="45" t="s">
        <v>121</v>
      </c>
      <c r="C252" s="45" t="s">
        <v>179</v>
      </c>
      <c r="D252" s="45">
        <v>14</v>
      </c>
      <c r="E252" s="137" t="s">
        <v>448</v>
      </c>
      <c r="F252" s="47"/>
      <c r="G252" s="61">
        <v>336</v>
      </c>
      <c r="H252" s="85">
        <f t="shared" si="15"/>
        <v>0</v>
      </c>
      <c r="I252" s="61">
        <v>336</v>
      </c>
      <c r="J252" s="61">
        <v>400</v>
      </c>
      <c r="K252" s="85">
        <f t="shared" si="16"/>
        <v>0</v>
      </c>
      <c r="L252" s="61">
        <v>400</v>
      </c>
      <c r="M252" s="61">
        <v>400</v>
      </c>
      <c r="N252" s="85">
        <f t="shared" si="17"/>
        <v>0</v>
      </c>
      <c r="O252" s="61">
        <v>400</v>
      </c>
      <c r="P252" s="154">
        <v>0</v>
      </c>
      <c r="Q252" s="142">
        <v>10</v>
      </c>
      <c r="R252" s="142"/>
      <c r="S252" s="114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114">
        <v>0</v>
      </c>
      <c r="AB252" s="61">
        <v>0</v>
      </c>
      <c r="AC252" s="61">
        <v>0</v>
      </c>
      <c r="AD252" s="61">
        <v>0</v>
      </c>
      <c r="AE252" s="61">
        <v>37</v>
      </c>
      <c r="AF252" s="61">
        <v>23</v>
      </c>
      <c r="AG252" s="61">
        <v>331</v>
      </c>
      <c r="AH252" s="61">
        <v>3</v>
      </c>
      <c r="AI252" s="61">
        <v>15</v>
      </c>
      <c r="AJ252" s="114">
        <v>0</v>
      </c>
      <c r="AK252" s="61">
        <v>0</v>
      </c>
      <c r="AL252" s="116">
        <v>0</v>
      </c>
      <c r="AM252" s="61">
        <v>0</v>
      </c>
      <c r="AN252" s="117">
        <v>0</v>
      </c>
      <c r="AO252" s="118">
        <f t="shared" si="18"/>
        <v>51.1</v>
      </c>
      <c r="AP252" s="123">
        <f t="shared" si="19"/>
        <v>5.1100000000000003</v>
      </c>
    </row>
    <row r="253" spans="1:42" x14ac:dyDescent="0.2">
      <c r="A253" s="173" t="s">
        <v>546</v>
      </c>
      <c r="B253" s="45" t="s">
        <v>118</v>
      </c>
      <c r="C253" s="45" t="s">
        <v>11</v>
      </c>
      <c r="D253" s="45">
        <v>9</v>
      </c>
      <c r="E253" s="137"/>
      <c r="F253" s="47"/>
      <c r="G253" s="61">
        <v>400</v>
      </c>
      <c r="H253" s="85">
        <f t="shared" si="15"/>
        <v>0</v>
      </c>
      <c r="I253" s="61">
        <v>400</v>
      </c>
      <c r="J253" s="61">
        <v>363</v>
      </c>
      <c r="K253" s="85">
        <f t="shared" si="16"/>
        <v>0</v>
      </c>
      <c r="L253" s="61">
        <v>363</v>
      </c>
      <c r="M253" s="61">
        <v>344</v>
      </c>
      <c r="N253" s="85">
        <f t="shared" si="17"/>
        <v>0</v>
      </c>
      <c r="O253" s="61">
        <v>344</v>
      </c>
      <c r="P253" s="154">
        <v>0</v>
      </c>
      <c r="Q253" s="142">
        <v>17</v>
      </c>
      <c r="R253" s="142"/>
      <c r="S253" s="114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114">
        <v>8</v>
      </c>
      <c r="AB253" s="61">
        <v>22</v>
      </c>
      <c r="AC253" s="61">
        <v>1</v>
      </c>
      <c r="AD253" s="61">
        <v>3</v>
      </c>
      <c r="AE253" s="61">
        <v>38</v>
      </c>
      <c r="AF253" s="61">
        <v>30</v>
      </c>
      <c r="AG253" s="61">
        <v>296</v>
      </c>
      <c r="AH253" s="61">
        <v>1</v>
      </c>
      <c r="AI253" s="61">
        <v>16</v>
      </c>
      <c r="AJ253" s="114">
        <v>0</v>
      </c>
      <c r="AK253" s="61">
        <v>0</v>
      </c>
      <c r="AL253" s="116">
        <v>0</v>
      </c>
      <c r="AM253" s="61">
        <v>0</v>
      </c>
      <c r="AN253" s="117">
        <v>0</v>
      </c>
      <c r="AO253" s="118">
        <f t="shared" si="18"/>
        <v>43.8</v>
      </c>
      <c r="AP253" s="123">
        <f t="shared" si="19"/>
        <v>2.5764705882352938</v>
      </c>
    </row>
    <row r="254" spans="1:42" x14ac:dyDescent="0.2">
      <c r="A254" s="173" t="s">
        <v>350</v>
      </c>
      <c r="B254" s="45" t="s">
        <v>118</v>
      </c>
      <c r="C254" s="45" t="s">
        <v>179</v>
      </c>
      <c r="D254" s="45">
        <v>14</v>
      </c>
      <c r="E254" s="137"/>
      <c r="F254" s="47"/>
      <c r="G254" s="61">
        <v>400</v>
      </c>
      <c r="H254" s="85">
        <f t="shared" si="15"/>
        <v>0</v>
      </c>
      <c r="I254" s="61">
        <v>400</v>
      </c>
      <c r="J254" s="61">
        <v>244</v>
      </c>
      <c r="K254" s="85">
        <f t="shared" si="16"/>
        <v>0</v>
      </c>
      <c r="L254" s="61">
        <v>244</v>
      </c>
      <c r="M254" s="61">
        <v>259</v>
      </c>
      <c r="N254" s="85">
        <f t="shared" si="17"/>
        <v>0</v>
      </c>
      <c r="O254" s="61">
        <v>259</v>
      </c>
      <c r="P254" s="154">
        <v>0.01</v>
      </c>
      <c r="Q254" s="142">
        <v>14</v>
      </c>
      <c r="R254" s="142"/>
      <c r="S254" s="114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114">
        <v>88</v>
      </c>
      <c r="AB254" s="61">
        <v>249</v>
      </c>
      <c r="AC254" s="61">
        <v>1</v>
      </c>
      <c r="AD254" s="61">
        <v>11</v>
      </c>
      <c r="AE254" s="61">
        <v>5</v>
      </c>
      <c r="AF254" s="61">
        <v>4</v>
      </c>
      <c r="AG254" s="61">
        <v>45</v>
      </c>
      <c r="AH254" s="61">
        <v>1</v>
      </c>
      <c r="AI254" s="61">
        <v>1</v>
      </c>
      <c r="AJ254" s="114">
        <v>72</v>
      </c>
      <c r="AK254" s="61">
        <v>0</v>
      </c>
      <c r="AL254" s="116">
        <v>0</v>
      </c>
      <c r="AM254" s="61">
        <v>0</v>
      </c>
      <c r="AN254" s="117">
        <v>0</v>
      </c>
      <c r="AO254" s="118">
        <f t="shared" si="18"/>
        <v>41.4</v>
      </c>
      <c r="AP254" s="123">
        <f t="shared" si="19"/>
        <v>2.9571428571428569</v>
      </c>
    </row>
    <row r="255" spans="1:42" x14ac:dyDescent="0.2">
      <c r="A255" s="173" t="s">
        <v>493</v>
      </c>
      <c r="B255" s="45" t="s">
        <v>129</v>
      </c>
      <c r="C255" s="45" t="s">
        <v>19</v>
      </c>
      <c r="D255" s="45">
        <v>11</v>
      </c>
      <c r="E255" s="137"/>
      <c r="F255" s="47"/>
      <c r="G255" s="61">
        <v>223</v>
      </c>
      <c r="H255" s="85">
        <f t="shared" si="15"/>
        <v>0</v>
      </c>
      <c r="I255" s="61">
        <v>223</v>
      </c>
      <c r="J255" s="61">
        <v>225</v>
      </c>
      <c r="K255" s="85">
        <f t="shared" si="16"/>
        <v>0</v>
      </c>
      <c r="L255" s="61">
        <v>225</v>
      </c>
      <c r="M255" s="61">
        <v>227</v>
      </c>
      <c r="N255" s="85">
        <f t="shared" si="17"/>
        <v>0</v>
      </c>
      <c r="O255" s="61">
        <v>227</v>
      </c>
      <c r="P255" s="154">
        <v>7.0000000000000007E-2</v>
      </c>
      <c r="Q255" s="142">
        <v>17</v>
      </c>
      <c r="R255" s="142"/>
      <c r="S255" s="114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114">
        <v>0</v>
      </c>
      <c r="AB255" s="61">
        <v>0</v>
      </c>
      <c r="AC255" s="61">
        <v>0</v>
      </c>
      <c r="AD255" s="61">
        <v>0</v>
      </c>
      <c r="AE255" s="61">
        <v>57</v>
      </c>
      <c r="AF255" s="61">
        <v>30</v>
      </c>
      <c r="AG255" s="61">
        <v>245</v>
      </c>
      <c r="AH255" s="61">
        <v>4</v>
      </c>
      <c r="AI255" s="61">
        <v>15</v>
      </c>
      <c r="AJ255" s="114">
        <v>0</v>
      </c>
      <c r="AK255" s="61">
        <v>0</v>
      </c>
      <c r="AL255" s="116">
        <v>0</v>
      </c>
      <c r="AM255" s="61">
        <v>0</v>
      </c>
      <c r="AN255" s="117">
        <v>0</v>
      </c>
      <c r="AO255" s="118">
        <f t="shared" si="18"/>
        <v>48.5</v>
      </c>
      <c r="AP255" s="123">
        <f t="shared" si="19"/>
        <v>2.8529411764705883</v>
      </c>
    </row>
    <row r="256" spans="1:42" x14ac:dyDescent="0.2">
      <c r="A256" s="173" t="s">
        <v>547</v>
      </c>
      <c r="B256" s="45" t="s">
        <v>118</v>
      </c>
      <c r="C256" s="45" t="s">
        <v>198</v>
      </c>
      <c r="D256" s="45">
        <v>9</v>
      </c>
      <c r="E256" s="137"/>
      <c r="F256" s="47"/>
      <c r="G256" s="61">
        <v>400</v>
      </c>
      <c r="H256" s="85">
        <f t="shared" si="15"/>
        <v>0</v>
      </c>
      <c r="I256" s="61">
        <v>400</v>
      </c>
      <c r="J256" s="61">
        <v>400</v>
      </c>
      <c r="K256" s="85">
        <f t="shared" si="16"/>
        <v>0</v>
      </c>
      <c r="L256" s="61">
        <v>400</v>
      </c>
      <c r="M256" s="61">
        <v>400</v>
      </c>
      <c r="N256" s="85">
        <f t="shared" si="17"/>
        <v>0</v>
      </c>
      <c r="O256" s="61">
        <v>400</v>
      </c>
      <c r="P256" s="154">
        <v>0</v>
      </c>
      <c r="Q256" s="142">
        <v>16</v>
      </c>
      <c r="R256" s="142"/>
      <c r="S256" s="114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114">
        <v>7</v>
      </c>
      <c r="AB256" s="61">
        <v>24</v>
      </c>
      <c r="AC256" s="61">
        <v>0</v>
      </c>
      <c r="AD256" s="61">
        <v>0</v>
      </c>
      <c r="AE256" s="61">
        <v>21</v>
      </c>
      <c r="AF256" s="61">
        <v>18</v>
      </c>
      <c r="AG256" s="61">
        <v>181</v>
      </c>
      <c r="AH256" s="61">
        <v>2</v>
      </c>
      <c r="AI256" s="61">
        <v>10</v>
      </c>
      <c r="AJ256" s="114">
        <v>399</v>
      </c>
      <c r="AK256" s="61">
        <v>0</v>
      </c>
      <c r="AL256" s="116">
        <v>0</v>
      </c>
      <c r="AM256" s="61">
        <v>0</v>
      </c>
      <c r="AN256" s="117">
        <v>0</v>
      </c>
      <c r="AO256" s="118">
        <f t="shared" si="18"/>
        <v>32.5</v>
      </c>
      <c r="AP256" s="123">
        <f t="shared" si="19"/>
        <v>2.03125</v>
      </c>
    </row>
    <row r="257" spans="1:42" x14ac:dyDescent="0.2">
      <c r="A257" s="173" t="s">
        <v>548</v>
      </c>
      <c r="B257" s="45" t="s">
        <v>118</v>
      </c>
      <c r="C257" s="45" t="s">
        <v>183</v>
      </c>
      <c r="D257" s="45">
        <v>6</v>
      </c>
      <c r="E257" s="137"/>
      <c r="F257" s="47"/>
      <c r="G257" s="61">
        <v>400</v>
      </c>
      <c r="H257" s="85">
        <f t="shared" si="15"/>
        <v>0</v>
      </c>
      <c r="I257" s="61">
        <v>400</v>
      </c>
      <c r="J257" s="61">
        <v>400</v>
      </c>
      <c r="K257" s="85">
        <f t="shared" si="16"/>
        <v>0</v>
      </c>
      <c r="L257" s="61">
        <v>400</v>
      </c>
      <c r="M257" s="61">
        <v>400</v>
      </c>
      <c r="N257" s="85">
        <f t="shared" si="17"/>
        <v>0</v>
      </c>
      <c r="O257" s="61">
        <v>400</v>
      </c>
      <c r="P257" s="154">
        <v>0</v>
      </c>
      <c r="Q257" s="142">
        <v>17</v>
      </c>
      <c r="R257" s="142"/>
      <c r="S257" s="114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114">
        <v>18</v>
      </c>
      <c r="AB257" s="61">
        <v>118</v>
      </c>
      <c r="AC257" s="61">
        <v>1</v>
      </c>
      <c r="AD257" s="61">
        <v>7</v>
      </c>
      <c r="AE257" s="61">
        <v>10</v>
      </c>
      <c r="AF257" s="61">
        <v>7</v>
      </c>
      <c r="AG257" s="61">
        <v>60</v>
      </c>
      <c r="AH257" s="61">
        <v>0</v>
      </c>
      <c r="AI257" s="61">
        <v>4</v>
      </c>
      <c r="AJ257" s="114">
        <v>697</v>
      </c>
      <c r="AK257" s="61">
        <v>0</v>
      </c>
      <c r="AL257" s="116">
        <v>0</v>
      </c>
      <c r="AM257" s="61">
        <v>2</v>
      </c>
      <c r="AN257" s="117">
        <v>2</v>
      </c>
      <c r="AO257" s="118">
        <f t="shared" si="18"/>
        <v>19.8</v>
      </c>
      <c r="AP257" s="123">
        <f t="shared" si="19"/>
        <v>1.1647058823529413</v>
      </c>
    </row>
    <row r="258" spans="1:42" x14ac:dyDescent="0.2">
      <c r="A258" s="173" t="s">
        <v>361</v>
      </c>
      <c r="B258" s="45" t="s">
        <v>121</v>
      </c>
      <c r="C258" s="45" t="s">
        <v>17</v>
      </c>
      <c r="D258" s="45">
        <v>9</v>
      </c>
      <c r="E258" s="137" t="s">
        <v>444</v>
      </c>
      <c r="F258" s="47"/>
      <c r="G258" s="61">
        <v>267</v>
      </c>
      <c r="H258" s="85">
        <f t="shared" si="15"/>
        <v>0</v>
      </c>
      <c r="I258" s="61">
        <v>267</v>
      </c>
      <c r="J258" s="61">
        <v>210</v>
      </c>
      <c r="K258" s="85">
        <f t="shared" si="16"/>
        <v>0</v>
      </c>
      <c r="L258" s="61">
        <v>210</v>
      </c>
      <c r="M258" s="61">
        <v>190</v>
      </c>
      <c r="N258" s="85">
        <f t="shared" si="17"/>
        <v>0</v>
      </c>
      <c r="O258" s="61">
        <v>190</v>
      </c>
      <c r="P258" s="154">
        <v>0.02</v>
      </c>
      <c r="Q258" s="142">
        <v>7</v>
      </c>
      <c r="R258" s="142"/>
      <c r="S258" s="114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114">
        <v>1</v>
      </c>
      <c r="AB258" s="61">
        <v>-9</v>
      </c>
      <c r="AC258" s="61">
        <v>0</v>
      </c>
      <c r="AD258" s="61">
        <v>0</v>
      </c>
      <c r="AE258" s="61">
        <v>53</v>
      </c>
      <c r="AF258" s="61">
        <v>36</v>
      </c>
      <c r="AG258" s="61">
        <v>366</v>
      </c>
      <c r="AH258" s="61">
        <v>1</v>
      </c>
      <c r="AI258" s="61">
        <v>19</v>
      </c>
      <c r="AJ258" s="114">
        <v>0</v>
      </c>
      <c r="AK258" s="61">
        <v>0</v>
      </c>
      <c r="AL258" s="116">
        <v>0</v>
      </c>
      <c r="AM258" s="61">
        <v>0</v>
      </c>
      <c r="AN258" s="117">
        <v>0</v>
      </c>
      <c r="AO258" s="118">
        <f t="shared" si="18"/>
        <v>41.7</v>
      </c>
      <c r="AP258" s="123">
        <f t="shared" si="19"/>
        <v>5.9571428571428573</v>
      </c>
    </row>
    <row r="259" spans="1:42" x14ac:dyDescent="0.2">
      <c r="A259" s="173" t="s">
        <v>549</v>
      </c>
      <c r="B259" s="45" t="s">
        <v>127</v>
      </c>
      <c r="C259" s="45" t="s">
        <v>185</v>
      </c>
      <c r="D259" s="45">
        <v>13</v>
      </c>
      <c r="E259" s="137"/>
      <c r="F259" s="47"/>
      <c r="G259" s="61">
        <v>400</v>
      </c>
      <c r="H259" s="85">
        <f t="shared" si="15"/>
        <v>0</v>
      </c>
      <c r="I259" s="61">
        <v>400</v>
      </c>
      <c r="J259" s="61">
        <v>400</v>
      </c>
      <c r="K259" s="85">
        <f t="shared" si="16"/>
        <v>0</v>
      </c>
      <c r="L259" s="61">
        <v>400</v>
      </c>
      <c r="M259" s="61">
        <v>400</v>
      </c>
      <c r="N259" s="85">
        <f t="shared" si="17"/>
        <v>0</v>
      </c>
      <c r="O259" s="61">
        <v>400</v>
      </c>
      <c r="P259" s="154">
        <v>0</v>
      </c>
      <c r="Q259" s="142">
        <v>5</v>
      </c>
      <c r="R259" s="142"/>
      <c r="S259" s="114">
        <v>36</v>
      </c>
      <c r="T259" s="61">
        <v>30</v>
      </c>
      <c r="U259" s="61">
        <v>362</v>
      </c>
      <c r="V259" s="61">
        <v>1</v>
      </c>
      <c r="W259" s="61">
        <v>3</v>
      </c>
      <c r="X259" s="61">
        <v>0</v>
      </c>
      <c r="Y259" s="61">
        <v>7</v>
      </c>
      <c r="Z259" s="61">
        <v>19</v>
      </c>
      <c r="AA259" s="114">
        <v>7</v>
      </c>
      <c r="AB259" s="61">
        <v>13</v>
      </c>
      <c r="AC259" s="61">
        <v>0</v>
      </c>
      <c r="AD259" s="61">
        <v>2</v>
      </c>
      <c r="AE259" s="61">
        <v>0</v>
      </c>
      <c r="AF259" s="61">
        <v>0</v>
      </c>
      <c r="AG259" s="61">
        <v>0</v>
      </c>
      <c r="AH259" s="61">
        <v>0</v>
      </c>
      <c r="AI259" s="61">
        <v>0</v>
      </c>
      <c r="AJ259" s="114">
        <v>0</v>
      </c>
      <c r="AK259" s="61">
        <v>0</v>
      </c>
      <c r="AL259" s="116">
        <v>1</v>
      </c>
      <c r="AM259" s="61">
        <v>3</v>
      </c>
      <c r="AN259" s="117">
        <v>1</v>
      </c>
      <c r="AO259" s="118">
        <f t="shared" si="18"/>
        <v>16.78</v>
      </c>
      <c r="AP259" s="123">
        <f t="shared" si="19"/>
        <v>3.3560000000000003</v>
      </c>
    </row>
    <row r="260" spans="1:42" x14ac:dyDescent="0.2">
      <c r="A260" s="173" t="s">
        <v>366</v>
      </c>
      <c r="B260" s="45" t="s">
        <v>129</v>
      </c>
      <c r="C260" s="45" t="s">
        <v>180</v>
      </c>
      <c r="D260" s="45">
        <v>14</v>
      </c>
      <c r="E260" s="137"/>
      <c r="F260" s="47"/>
      <c r="G260" s="61">
        <v>400</v>
      </c>
      <c r="H260" s="85">
        <f t="shared" si="15"/>
        <v>0</v>
      </c>
      <c r="I260" s="61">
        <v>400</v>
      </c>
      <c r="J260" s="61">
        <v>298</v>
      </c>
      <c r="K260" s="85">
        <f t="shared" si="16"/>
        <v>0</v>
      </c>
      <c r="L260" s="61">
        <v>298</v>
      </c>
      <c r="M260" s="61">
        <v>292</v>
      </c>
      <c r="N260" s="85">
        <f t="shared" si="17"/>
        <v>0</v>
      </c>
      <c r="O260" s="61">
        <v>292</v>
      </c>
      <c r="P260" s="154">
        <v>0</v>
      </c>
      <c r="Q260" s="142">
        <v>15</v>
      </c>
      <c r="R260" s="142"/>
      <c r="S260" s="114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114">
        <v>0</v>
      </c>
      <c r="AB260" s="61">
        <v>0</v>
      </c>
      <c r="AC260" s="61">
        <v>0</v>
      </c>
      <c r="AD260" s="61">
        <v>0</v>
      </c>
      <c r="AE260" s="61">
        <v>43</v>
      </c>
      <c r="AF260" s="61">
        <v>34</v>
      </c>
      <c r="AG260" s="61">
        <v>291</v>
      </c>
      <c r="AH260" s="61">
        <v>2</v>
      </c>
      <c r="AI260" s="61">
        <v>15</v>
      </c>
      <c r="AJ260" s="114">
        <v>0</v>
      </c>
      <c r="AK260" s="61">
        <v>0</v>
      </c>
      <c r="AL260" s="116">
        <v>0</v>
      </c>
      <c r="AM260" s="61">
        <v>2</v>
      </c>
      <c r="AN260" s="117">
        <v>1</v>
      </c>
      <c r="AO260" s="118">
        <f t="shared" si="18"/>
        <v>39.1</v>
      </c>
      <c r="AP260" s="123">
        <f t="shared" si="19"/>
        <v>2.6066666666666669</v>
      </c>
    </row>
    <row r="261" spans="1:42" x14ac:dyDescent="0.2">
      <c r="A261" s="173" t="s">
        <v>242</v>
      </c>
      <c r="B261" s="45" t="s">
        <v>127</v>
      </c>
      <c r="C261" s="45" t="s">
        <v>15</v>
      </c>
      <c r="D261" s="45">
        <v>14</v>
      </c>
      <c r="E261" s="137"/>
      <c r="F261" s="47"/>
      <c r="G261" s="61">
        <v>400</v>
      </c>
      <c r="H261" s="85">
        <f t="shared" ref="H261:H300" si="20">I261-G261</f>
        <v>0</v>
      </c>
      <c r="I261" s="61">
        <v>400</v>
      </c>
      <c r="J261" s="61">
        <v>400</v>
      </c>
      <c r="K261" s="85">
        <f t="shared" ref="K261:K300" si="21">L261-J261</f>
        <v>0</v>
      </c>
      <c r="L261" s="61">
        <v>400</v>
      </c>
      <c r="M261" s="61">
        <v>400</v>
      </c>
      <c r="N261" s="85">
        <f t="shared" ref="N261:N324" si="22">O261-M261</f>
        <v>0</v>
      </c>
      <c r="O261" s="61">
        <v>400</v>
      </c>
      <c r="P261" s="154">
        <v>0.01</v>
      </c>
      <c r="Q261" s="142">
        <v>6</v>
      </c>
      <c r="R261" s="142"/>
      <c r="S261" s="114">
        <v>36</v>
      </c>
      <c r="T261" s="61">
        <v>26</v>
      </c>
      <c r="U261" s="61">
        <v>411</v>
      </c>
      <c r="V261" s="61">
        <v>2</v>
      </c>
      <c r="W261" s="61">
        <v>3</v>
      </c>
      <c r="X261" s="61">
        <v>0</v>
      </c>
      <c r="Y261" s="61">
        <v>3</v>
      </c>
      <c r="Z261" s="61">
        <v>22</v>
      </c>
      <c r="AA261" s="114">
        <v>12</v>
      </c>
      <c r="AB261" s="61">
        <v>27</v>
      </c>
      <c r="AC261" s="61">
        <v>0</v>
      </c>
      <c r="AD261" s="61">
        <v>1</v>
      </c>
      <c r="AE261" s="61">
        <v>0</v>
      </c>
      <c r="AF261" s="61">
        <v>0</v>
      </c>
      <c r="AG261" s="61">
        <v>0</v>
      </c>
      <c r="AH261" s="61">
        <v>0</v>
      </c>
      <c r="AI261" s="61">
        <v>0</v>
      </c>
      <c r="AJ261" s="114">
        <v>0</v>
      </c>
      <c r="AK261" s="61">
        <v>0</v>
      </c>
      <c r="AL261" s="116">
        <v>1</v>
      </c>
      <c r="AM261" s="61">
        <v>3</v>
      </c>
      <c r="AN261" s="117">
        <v>1</v>
      </c>
      <c r="AO261" s="118">
        <f t="shared" ref="AO261:AO324" si="23">IFERROR($S261*$S$2+$T261*$T$2+IF($U$2=0,0,$U261/$U$2)+$V261*$V$2+$W261*$W$2+$X261*$X$2+$Y261*$Y$2+$AA261*$AA$2+IF($AB$2=0,0,$AB261/$AB$2)+$AC$2*$AC261+$AF261*$AF$2+IF($AG$2=0,0,$AG261/$AG$2)+$AH261*$AH$2+IF($AJ$2=0,0,$AJ261/$AJ$2)+$AK261*$AK$2+$AL261*$AL$2+$AM261*$AM$2+$AN261*$AN$2,0)</f>
        <v>24.14</v>
      </c>
      <c r="AP261" s="123">
        <f t="shared" ref="AP261:AP324" si="24">IFERROR($AO261/$Q261,"-")</f>
        <v>4.0233333333333334</v>
      </c>
    </row>
    <row r="262" spans="1:42" x14ac:dyDescent="0.2">
      <c r="A262" s="173" t="s">
        <v>414</v>
      </c>
      <c r="B262" s="45" t="s">
        <v>129</v>
      </c>
      <c r="C262" s="45" t="s">
        <v>189</v>
      </c>
      <c r="D262" s="45">
        <v>11</v>
      </c>
      <c r="E262" s="137"/>
      <c r="F262" s="47"/>
      <c r="G262" s="61">
        <v>288</v>
      </c>
      <c r="H262" s="85">
        <f t="shared" si="20"/>
        <v>0</v>
      </c>
      <c r="I262" s="61">
        <v>288</v>
      </c>
      <c r="J262" s="61">
        <v>231</v>
      </c>
      <c r="K262" s="85">
        <f t="shared" si="21"/>
        <v>0</v>
      </c>
      <c r="L262" s="61">
        <v>231</v>
      </c>
      <c r="M262" s="61">
        <v>232</v>
      </c>
      <c r="N262" s="85">
        <f t="shared" si="22"/>
        <v>0</v>
      </c>
      <c r="O262" s="61">
        <v>232</v>
      </c>
      <c r="P262" s="154">
        <v>0.01</v>
      </c>
      <c r="Q262" s="142">
        <v>11</v>
      </c>
      <c r="R262" s="142"/>
      <c r="S262" s="114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114">
        <v>0</v>
      </c>
      <c r="AB262" s="61">
        <v>0</v>
      </c>
      <c r="AC262" s="61">
        <v>0</v>
      </c>
      <c r="AD262" s="61">
        <v>0</v>
      </c>
      <c r="AE262" s="61">
        <v>52</v>
      </c>
      <c r="AF262" s="61">
        <v>35</v>
      </c>
      <c r="AG262" s="61">
        <v>408</v>
      </c>
      <c r="AH262" s="61">
        <v>0</v>
      </c>
      <c r="AI262" s="61">
        <v>20</v>
      </c>
      <c r="AJ262" s="114">
        <v>13</v>
      </c>
      <c r="AK262" s="61">
        <v>0</v>
      </c>
      <c r="AL262" s="116">
        <v>1</v>
      </c>
      <c r="AM262" s="61">
        <v>1</v>
      </c>
      <c r="AN262" s="117">
        <v>1</v>
      </c>
      <c r="AO262" s="118">
        <f t="shared" si="23"/>
        <v>40.799999999999997</v>
      </c>
      <c r="AP262" s="123">
        <f t="shared" si="24"/>
        <v>3.709090909090909</v>
      </c>
    </row>
    <row r="263" spans="1:42" x14ac:dyDescent="0.2">
      <c r="A263" s="173" t="s">
        <v>388</v>
      </c>
      <c r="B263" s="45" t="s">
        <v>121</v>
      </c>
      <c r="C263" s="45" t="s">
        <v>15</v>
      </c>
      <c r="D263" s="45">
        <v>14</v>
      </c>
      <c r="E263" s="137"/>
      <c r="F263" s="47"/>
      <c r="G263" s="61">
        <v>247</v>
      </c>
      <c r="H263" s="85">
        <f t="shared" si="20"/>
        <v>0</v>
      </c>
      <c r="I263" s="61">
        <v>247</v>
      </c>
      <c r="J263" s="61">
        <v>224</v>
      </c>
      <c r="K263" s="85">
        <f t="shared" si="21"/>
        <v>0</v>
      </c>
      <c r="L263" s="61">
        <v>224</v>
      </c>
      <c r="M263" s="61">
        <v>225</v>
      </c>
      <c r="N263" s="85">
        <f t="shared" si="22"/>
        <v>0</v>
      </c>
      <c r="O263" s="61">
        <v>225</v>
      </c>
      <c r="P263" s="154">
        <v>0.2</v>
      </c>
      <c r="Q263" s="142">
        <v>13</v>
      </c>
      <c r="R263" s="142"/>
      <c r="S263" s="114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114">
        <v>0</v>
      </c>
      <c r="AB263" s="61">
        <v>0</v>
      </c>
      <c r="AC263" s="61">
        <v>0</v>
      </c>
      <c r="AD263" s="61">
        <v>0</v>
      </c>
      <c r="AE263" s="61">
        <v>49</v>
      </c>
      <c r="AF263" s="61">
        <v>27</v>
      </c>
      <c r="AG263" s="61">
        <v>394</v>
      </c>
      <c r="AH263" s="61">
        <v>1</v>
      </c>
      <c r="AI263" s="61">
        <v>17</v>
      </c>
      <c r="AJ263" s="114">
        <v>0</v>
      </c>
      <c r="AK263" s="61">
        <v>0</v>
      </c>
      <c r="AL263" s="116">
        <v>0</v>
      </c>
      <c r="AM263" s="61">
        <v>1</v>
      </c>
      <c r="AN263" s="117">
        <v>1</v>
      </c>
      <c r="AO263" s="118">
        <f t="shared" si="23"/>
        <v>43.4</v>
      </c>
      <c r="AP263" s="123">
        <f t="shared" si="24"/>
        <v>3.3384615384615381</v>
      </c>
    </row>
    <row r="264" spans="1:42" x14ac:dyDescent="0.2">
      <c r="A264" s="173" t="s">
        <v>397</v>
      </c>
      <c r="B264" s="45" t="s">
        <v>121</v>
      </c>
      <c r="C264" s="45" t="s">
        <v>17</v>
      </c>
      <c r="D264" s="45">
        <v>9</v>
      </c>
      <c r="E264" s="137" t="s">
        <v>444</v>
      </c>
      <c r="F264" s="47"/>
      <c r="G264" s="61">
        <v>400</v>
      </c>
      <c r="H264" s="85">
        <f t="shared" si="20"/>
        <v>0</v>
      </c>
      <c r="I264" s="61">
        <v>400</v>
      </c>
      <c r="J264" s="61">
        <v>255</v>
      </c>
      <c r="K264" s="85">
        <f t="shared" si="21"/>
        <v>0</v>
      </c>
      <c r="L264" s="61">
        <v>255</v>
      </c>
      <c r="M264" s="61">
        <v>249</v>
      </c>
      <c r="N264" s="85">
        <f t="shared" si="22"/>
        <v>0</v>
      </c>
      <c r="O264" s="61">
        <v>249</v>
      </c>
      <c r="P264" s="154">
        <v>0</v>
      </c>
      <c r="Q264" s="142">
        <v>13</v>
      </c>
      <c r="R264" s="142"/>
      <c r="S264" s="114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114">
        <v>1</v>
      </c>
      <c r="AB264" s="61">
        <v>-13</v>
      </c>
      <c r="AC264" s="61">
        <v>0</v>
      </c>
      <c r="AD264" s="61">
        <v>0</v>
      </c>
      <c r="AE264" s="61">
        <v>58</v>
      </c>
      <c r="AF264" s="61">
        <v>26</v>
      </c>
      <c r="AG264" s="61">
        <v>339</v>
      </c>
      <c r="AH264" s="61">
        <v>2</v>
      </c>
      <c r="AI264" s="61">
        <v>14</v>
      </c>
      <c r="AJ264" s="114">
        <v>0</v>
      </c>
      <c r="AK264" s="61">
        <v>0</v>
      </c>
      <c r="AL264" s="116">
        <v>0</v>
      </c>
      <c r="AM264" s="61">
        <v>1</v>
      </c>
      <c r="AN264" s="117">
        <v>1</v>
      </c>
      <c r="AO264" s="118">
        <f t="shared" si="23"/>
        <v>42.6</v>
      </c>
      <c r="AP264" s="123">
        <f t="shared" si="24"/>
        <v>3.2769230769230768</v>
      </c>
    </row>
    <row r="265" spans="1:42" x14ac:dyDescent="0.2">
      <c r="A265" s="173" t="s">
        <v>272</v>
      </c>
      <c r="B265" s="45" t="s">
        <v>118</v>
      </c>
      <c r="C265" s="45" t="s">
        <v>181</v>
      </c>
      <c r="D265" s="45">
        <v>11</v>
      </c>
      <c r="E265" s="137" t="s">
        <v>448</v>
      </c>
      <c r="F265" s="47"/>
      <c r="G265" s="61">
        <v>322</v>
      </c>
      <c r="H265" s="85">
        <f t="shared" si="20"/>
        <v>0</v>
      </c>
      <c r="I265" s="61">
        <v>322</v>
      </c>
      <c r="J265" s="61">
        <v>400</v>
      </c>
      <c r="K265" s="85">
        <f t="shared" si="21"/>
        <v>0</v>
      </c>
      <c r="L265" s="61">
        <v>400</v>
      </c>
      <c r="M265" s="61">
        <v>400</v>
      </c>
      <c r="N265" s="85">
        <f t="shared" si="22"/>
        <v>0</v>
      </c>
      <c r="O265" s="61">
        <v>400</v>
      </c>
      <c r="P265" s="154">
        <v>0.01</v>
      </c>
      <c r="Q265" s="142">
        <v>4</v>
      </c>
      <c r="R265" s="142"/>
      <c r="S265" s="114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114">
        <v>54</v>
      </c>
      <c r="AB265" s="61">
        <v>232</v>
      </c>
      <c r="AC265" s="61">
        <v>3</v>
      </c>
      <c r="AD265" s="61">
        <v>11</v>
      </c>
      <c r="AE265" s="61">
        <v>6</v>
      </c>
      <c r="AF265" s="61">
        <v>6</v>
      </c>
      <c r="AG265" s="61">
        <v>29</v>
      </c>
      <c r="AH265" s="61">
        <v>0</v>
      </c>
      <c r="AI265" s="61">
        <v>1</v>
      </c>
      <c r="AJ265" s="114">
        <v>0</v>
      </c>
      <c r="AK265" s="61">
        <v>0</v>
      </c>
      <c r="AL265" s="116">
        <v>0</v>
      </c>
      <c r="AM265" s="61">
        <v>1</v>
      </c>
      <c r="AN265" s="117">
        <v>1</v>
      </c>
      <c r="AO265" s="118">
        <f t="shared" si="23"/>
        <v>42.1</v>
      </c>
      <c r="AP265" s="123">
        <f t="shared" si="24"/>
        <v>10.525</v>
      </c>
    </row>
    <row r="266" spans="1:42" x14ac:dyDescent="0.2">
      <c r="A266" s="173" t="s">
        <v>440</v>
      </c>
      <c r="B266" s="45" t="s">
        <v>121</v>
      </c>
      <c r="C266" s="45" t="s">
        <v>197</v>
      </c>
      <c r="D266" s="45">
        <v>6</v>
      </c>
      <c r="E266" s="137"/>
      <c r="F266" s="47"/>
      <c r="G266" s="61">
        <v>400</v>
      </c>
      <c r="H266" s="85">
        <f t="shared" si="20"/>
        <v>0</v>
      </c>
      <c r="I266" s="61">
        <v>400</v>
      </c>
      <c r="J266" s="61">
        <v>329</v>
      </c>
      <c r="K266" s="85">
        <f t="shared" si="21"/>
        <v>0</v>
      </c>
      <c r="L266" s="61">
        <v>329</v>
      </c>
      <c r="M266" s="61">
        <v>324</v>
      </c>
      <c r="N266" s="85">
        <f t="shared" si="22"/>
        <v>0</v>
      </c>
      <c r="O266" s="61">
        <v>324</v>
      </c>
      <c r="P266" s="154">
        <v>0</v>
      </c>
      <c r="Q266" s="142">
        <v>16</v>
      </c>
      <c r="R266" s="142"/>
      <c r="S266" s="114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114">
        <v>1</v>
      </c>
      <c r="AB266" s="61">
        <v>3</v>
      </c>
      <c r="AC266" s="61">
        <v>0</v>
      </c>
      <c r="AD266" s="61">
        <v>1</v>
      </c>
      <c r="AE266" s="61">
        <v>37</v>
      </c>
      <c r="AF266" s="61">
        <v>22</v>
      </c>
      <c r="AG266" s="61">
        <v>323</v>
      </c>
      <c r="AH266" s="61">
        <v>2</v>
      </c>
      <c r="AI266" s="61">
        <v>15</v>
      </c>
      <c r="AJ266" s="114">
        <v>0</v>
      </c>
      <c r="AK266" s="61">
        <v>0</v>
      </c>
      <c r="AL266" s="116">
        <v>0</v>
      </c>
      <c r="AM266" s="61">
        <v>1</v>
      </c>
      <c r="AN266" s="117">
        <v>1</v>
      </c>
      <c r="AO266" s="118">
        <f t="shared" si="23"/>
        <v>42.599999999999994</v>
      </c>
      <c r="AP266" s="123">
        <f t="shared" si="24"/>
        <v>2.6624999999999996</v>
      </c>
    </row>
    <row r="267" spans="1:42" x14ac:dyDescent="0.2">
      <c r="A267" s="173" t="s">
        <v>210</v>
      </c>
      <c r="B267" s="45" t="s">
        <v>121</v>
      </c>
      <c r="C267" s="45" t="s">
        <v>190</v>
      </c>
      <c r="D267" s="45">
        <v>10</v>
      </c>
      <c r="E267" s="137"/>
      <c r="F267" s="47"/>
      <c r="G267" s="61">
        <v>400</v>
      </c>
      <c r="H267" s="85">
        <f t="shared" si="20"/>
        <v>0</v>
      </c>
      <c r="I267" s="61">
        <v>400</v>
      </c>
      <c r="J267" s="61">
        <v>316</v>
      </c>
      <c r="K267" s="85">
        <f t="shared" si="21"/>
        <v>0</v>
      </c>
      <c r="L267" s="61">
        <v>316</v>
      </c>
      <c r="M267" s="61">
        <v>314</v>
      </c>
      <c r="N267" s="85">
        <f t="shared" si="22"/>
        <v>0</v>
      </c>
      <c r="O267" s="61">
        <v>314</v>
      </c>
      <c r="P267" s="154">
        <v>0</v>
      </c>
      <c r="Q267" s="142">
        <v>17</v>
      </c>
      <c r="R267" s="142"/>
      <c r="S267" s="114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114">
        <v>0</v>
      </c>
      <c r="AB267" s="61">
        <v>0</v>
      </c>
      <c r="AC267" s="61">
        <v>0</v>
      </c>
      <c r="AD267" s="61">
        <v>0</v>
      </c>
      <c r="AE267" s="61">
        <v>41</v>
      </c>
      <c r="AF267" s="61">
        <v>25</v>
      </c>
      <c r="AG267" s="61">
        <v>264</v>
      </c>
      <c r="AH267" s="61">
        <v>3</v>
      </c>
      <c r="AI267" s="61">
        <v>13</v>
      </c>
      <c r="AJ267" s="114">
        <v>3</v>
      </c>
      <c r="AK267" s="61">
        <v>0</v>
      </c>
      <c r="AL267" s="116">
        <v>0</v>
      </c>
      <c r="AM267" s="61">
        <v>0</v>
      </c>
      <c r="AN267" s="117">
        <v>0</v>
      </c>
      <c r="AO267" s="118">
        <f t="shared" si="23"/>
        <v>44.4</v>
      </c>
      <c r="AP267" s="123">
        <f t="shared" si="24"/>
        <v>2.611764705882353</v>
      </c>
    </row>
    <row r="268" spans="1:42" x14ac:dyDescent="0.2">
      <c r="A268" s="173" t="s">
        <v>522</v>
      </c>
      <c r="B268" s="45" t="s">
        <v>129</v>
      </c>
      <c r="C268" s="45" t="s">
        <v>198</v>
      </c>
      <c r="D268" s="45">
        <v>9</v>
      </c>
      <c r="E268" s="137"/>
      <c r="F268" s="47"/>
      <c r="G268" s="61">
        <v>400</v>
      </c>
      <c r="H268" s="85">
        <f t="shared" si="20"/>
        <v>0</v>
      </c>
      <c r="I268" s="61">
        <v>400</v>
      </c>
      <c r="J268" s="61">
        <v>270</v>
      </c>
      <c r="K268" s="85">
        <f t="shared" si="21"/>
        <v>0</v>
      </c>
      <c r="L268" s="61">
        <v>270</v>
      </c>
      <c r="M268" s="61">
        <v>273</v>
      </c>
      <c r="N268" s="85">
        <f t="shared" si="22"/>
        <v>0</v>
      </c>
      <c r="O268" s="61">
        <v>273</v>
      </c>
      <c r="P268" s="154">
        <v>0</v>
      </c>
      <c r="Q268" s="142">
        <v>16</v>
      </c>
      <c r="R268" s="142"/>
      <c r="S268" s="114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114">
        <v>0</v>
      </c>
      <c r="AB268" s="61">
        <v>0</v>
      </c>
      <c r="AC268" s="61">
        <v>0</v>
      </c>
      <c r="AD268" s="61">
        <v>0</v>
      </c>
      <c r="AE268" s="61">
        <v>28</v>
      </c>
      <c r="AF268" s="61">
        <v>21</v>
      </c>
      <c r="AG268" s="61">
        <v>233</v>
      </c>
      <c r="AH268" s="61">
        <v>3</v>
      </c>
      <c r="AI268" s="61">
        <v>14</v>
      </c>
      <c r="AJ268" s="114">
        <v>0</v>
      </c>
      <c r="AK268" s="61">
        <v>0</v>
      </c>
      <c r="AL268" s="116">
        <v>0</v>
      </c>
      <c r="AM268" s="61">
        <v>0</v>
      </c>
      <c r="AN268" s="117">
        <v>0</v>
      </c>
      <c r="AO268" s="118">
        <f t="shared" si="23"/>
        <v>41.3</v>
      </c>
      <c r="AP268" s="123">
        <f t="shared" si="24"/>
        <v>2.5812499999999998</v>
      </c>
    </row>
    <row r="269" spans="1:42" x14ac:dyDescent="0.2">
      <c r="A269" s="173" t="s">
        <v>251</v>
      </c>
      <c r="B269" s="45" t="s">
        <v>121</v>
      </c>
      <c r="C269" s="45" t="s">
        <v>180</v>
      </c>
      <c r="D269" s="45">
        <v>14</v>
      </c>
      <c r="E269" s="137" t="s">
        <v>447</v>
      </c>
      <c r="F269" s="47"/>
      <c r="G269" s="61">
        <v>321</v>
      </c>
      <c r="H269" s="85">
        <f t="shared" si="20"/>
        <v>0</v>
      </c>
      <c r="I269" s="61">
        <v>321</v>
      </c>
      <c r="J269" s="61">
        <v>400</v>
      </c>
      <c r="K269" s="85">
        <f t="shared" si="21"/>
        <v>0</v>
      </c>
      <c r="L269" s="61">
        <v>400</v>
      </c>
      <c r="M269" s="61">
        <v>400</v>
      </c>
      <c r="N269" s="85">
        <f t="shared" si="22"/>
        <v>0</v>
      </c>
      <c r="O269" s="61">
        <v>400</v>
      </c>
      <c r="P269" s="154">
        <v>0.02</v>
      </c>
      <c r="Q269" s="142">
        <v>5</v>
      </c>
      <c r="R269" s="142"/>
      <c r="S269" s="114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114">
        <v>0</v>
      </c>
      <c r="AB269" s="61">
        <v>0</v>
      </c>
      <c r="AC269" s="61">
        <v>0</v>
      </c>
      <c r="AD269" s="61">
        <v>0</v>
      </c>
      <c r="AE269" s="61">
        <v>52</v>
      </c>
      <c r="AF269" s="61">
        <v>31</v>
      </c>
      <c r="AG269" s="61">
        <v>281</v>
      </c>
      <c r="AH269" s="61">
        <v>2</v>
      </c>
      <c r="AI269" s="61">
        <v>16</v>
      </c>
      <c r="AJ269" s="114">
        <v>0</v>
      </c>
      <c r="AK269" s="61">
        <v>0</v>
      </c>
      <c r="AL269" s="116">
        <v>0</v>
      </c>
      <c r="AM269" s="61">
        <v>0</v>
      </c>
      <c r="AN269" s="117">
        <v>0</v>
      </c>
      <c r="AO269" s="118">
        <f t="shared" si="23"/>
        <v>40.1</v>
      </c>
      <c r="AP269" s="123">
        <f t="shared" si="24"/>
        <v>8.02</v>
      </c>
    </row>
    <row r="270" spans="1:42" x14ac:dyDescent="0.2">
      <c r="A270" s="173" t="s">
        <v>466</v>
      </c>
      <c r="B270" s="45" t="s">
        <v>129</v>
      </c>
      <c r="C270" s="45" t="s">
        <v>199</v>
      </c>
      <c r="D270" s="45">
        <v>9</v>
      </c>
      <c r="E270" s="137"/>
      <c r="F270" s="47"/>
      <c r="G270" s="61">
        <v>112</v>
      </c>
      <c r="H270" s="85">
        <f t="shared" si="20"/>
        <v>0</v>
      </c>
      <c r="I270" s="61">
        <v>112</v>
      </c>
      <c r="J270" s="61">
        <v>130</v>
      </c>
      <c r="K270" s="85">
        <f t="shared" si="21"/>
        <v>0</v>
      </c>
      <c r="L270" s="61">
        <v>130</v>
      </c>
      <c r="M270" s="61">
        <v>141</v>
      </c>
      <c r="N270" s="85">
        <f t="shared" si="22"/>
        <v>0</v>
      </c>
      <c r="O270" s="61">
        <v>141</v>
      </c>
      <c r="P270" s="154">
        <v>0.78</v>
      </c>
      <c r="Q270" s="142">
        <v>14</v>
      </c>
      <c r="R270" s="142"/>
      <c r="S270" s="114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114">
        <v>0</v>
      </c>
      <c r="AB270" s="61">
        <v>0</v>
      </c>
      <c r="AC270" s="61">
        <v>0</v>
      </c>
      <c r="AD270" s="61">
        <v>0</v>
      </c>
      <c r="AE270" s="61">
        <v>40</v>
      </c>
      <c r="AF270" s="61">
        <v>33</v>
      </c>
      <c r="AG270" s="61">
        <v>330</v>
      </c>
      <c r="AH270" s="61">
        <v>2</v>
      </c>
      <c r="AI270" s="61">
        <v>15</v>
      </c>
      <c r="AJ270" s="114">
        <v>0</v>
      </c>
      <c r="AK270" s="61">
        <v>0</v>
      </c>
      <c r="AL270" s="116">
        <v>0</v>
      </c>
      <c r="AM270" s="61">
        <v>1</v>
      </c>
      <c r="AN270" s="117">
        <v>1</v>
      </c>
      <c r="AO270" s="118">
        <f t="shared" si="23"/>
        <v>43</v>
      </c>
      <c r="AP270" s="123">
        <f t="shared" si="24"/>
        <v>3.0714285714285716</v>
      </c>
    </row>
    <row r="271" spans="1:42" x14ac:dyDescent="0.2">
      <c r="A271" s="173" t="s">
        <v>550</v>
      </c>
      <c r="B271" s="45" t="s">
        <v>121</v>
      </c>
      <c r="C271" s="45" t="s">
        <v>180</v>
      </c>
      <c r="D271" s="45">
        <v>14</v>
      </c>
      <c r="E271" s="137"/>
      <c r="F271" s="47"/>
      <c r="G271" s="61">
        <v>400</v>
      </c>
      <c r="H271" s="85">
        <f t="shared" si="20"/>
        <v>0</v>
      </c>
      <c r="I271" s="61">
        <v>400</v>
      </c>
      <c r="J271" s="61">
        <v>400</v>
      </c>
      <c r="K271" s="85">
        <f t="shared" si="21"/>
        <v>0</v>
      </c>
      <c r="L271" s="61">
        <v>400</v>
      </c>
      <c r="M271" s="61">
        <v>400</v>
      </c>
      <c r="N271" s="85">
        <f t="shared" si="22"/>
        <v>0</v>
      </c>
      <c r="O271" s="61">
        <v>400</v>
      </c>
      <c r="P271" s="154">
        <v>0</v>
      </c>
      <c r="Q271" s="142">
        <v>17</v>
      </c>
      <c r="R271" s="142"/>
      <c r="S271" s="114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114">
        <v>0</v>
      </c>
      <c r="AB271" s="61">
        <v>0</v>
      </c>
      <c r="AC271" s="61">
        <v>0</v>
      </c>
      <c r="AD271" s="61">
        <v>0</v>
      </c>
      <c r="AE271" s="61">
        <v>38</v>
      </c>
      <c r="AF271" s="61">
        <v>26</v>
      </c>
      <c r="AG271" s="61">
        <v>329</v>
      </c>
      <c r="AH271" s="61">
        <v>1</v>
      </c>
      <c r="AI271" s="61">
        <v>18</v>
      </c>
      <c r="AJ271" s="114">
        <v>0</v>
      </c>
      <c r="AK271" s="61">
        <v>0</v>
      </c>
      <c r="AL271" s="116">
        <v>1</v>
      </c>
      <c r="AM271" s="61">
        <v>0</v>
      </c>
      <c r="AN271" s="117">
        <v>1</v>
      </c>
      <c r="AO271" s="118">
        <f t="shared" si="23"/>
        <v>38.9</v>
      </c>
      <c r="AP271" s="123">
        <f t="shared" si="24"/>
        <v>2.2882352941176469</v>
      </c>
    </row>
    <row r="272" spans="1:42" x14ac:dyDescent="0.2">
      <c r="A272" s="173" t="s">
        <v>551</v>
      </c>
      <c r="B272" s="45" t="s">
        <v>127</v>
      </c>
      <c r="C272" s="45" t="s">
        <v>184</v>
      </c>
      <c r="D272" s="45">
        <v>9</v>
      </c>
      <c r="E272" s="137"/>
      <c r="F272" s="47"/>
      <c r="G272" s="61">
        <v>400</v>
      </c>
      <c r="H272" s="85">
        <f t="shared" si="20"/>
        <v>0</v>
      </c>
      <c r="I272" s="61">
        <v>400</v>
      </c>
      <c r="J272" s="61">
        <v>400</v>
      </c>
      <c r="K272" s="85">
        <f t="shared" si="21"/>
        <v>0</v>
      </c>
      <c r="L272" s="61">
        <v>400</v>
      </c>
      <c r="M272" s="61">
        <v>400</v>
      </c>
      <c r="N272" s="85">
        <f t="shared" si="22"/>
        <v>0</v>
      </c>
      <c r="O272" s="61">
        <v>400</v>
      </c>
      <c r="P272" s="154">
        <v>0</v>
      </c>
      <c r="Q272" s="142">
        <v>5</v>
      </c>
      <c r="R272" s="142"/>
      <c r="S272" s="114">
        <v>30</v>
      </c>
      <c r="T272" s="61">
        <v>17</v>
      </c>
      <c r="U272" s="61">
        <v>422</v>
      </c>
      <c r="V272" s="61">
        <v>3</v>
      </c>
      <c r="W272" s="61">
        <v>1</v>
      </c>
      <c r="X272" s="61">
        <v>0</v>
      </c>
      <c r="Y272" s="61">
        <v>3</v>
      </c>
      <c r="Z272" s="61">
        <v>18</v>
      </c>
      <c r="AA272" s="114">
        <v>9</v>
      </c>
      <c r="AB272" s="61">
        <v>-8</v>
      </c>
      <c r="AC272" s="61">
        <v>0</v>
      </c>
      <c r="AD272" s="61">
        <v>0</v>
      </c>
      <c r="AE272" s="61">
        <v>0</v>
      </c>
      <c r="AF272" s="61">
        <v>0</v>
      </c>
      <c r="AG272" s="61">
        <v>0</v>
      </c>
      <c r="AH272" s="61">
        <v>0</v>
      </c>
      <c r="AI272" s="61">
        <v>0</v>
      </c>
      <c r="AJ272" s="114">
        <v>0</v>
      </c>
      <c r="AK272" s="61">
        <v>0</v>
      </c>
      <c r="AL272" s="116">
        <v>0</v>
      </c>
      <c r="AM272" s="61">
        <v>1</v>
      </c>
      <c r="AN272" s="117">
        <v>1</v>
      </c>
      <c r="AO272" s="118">
        <f t="shared" si="23"/>
        <v>25.08</v>
      </c>
      <c r="AP272" s="123">
        <f t="shared" si="24"/>
        <v>5.016</v>
      </c>
    </row>
    <row r="273" spans="1:42" x14ac:dyDescent="0.2">
      <c r="A273" s="173" t="s">
        <v>205</v>
      </c>
      <c r="B273" s="45" t="s">
        <v>129</v>
      </c>
      <c r="C273" s="45" t="s">
        <v>13</v>
      </c>
      <c r="D273" s="45">
        <v>10</v>
      </c>
      <c r="E273" s="137"/>
      <c r="F273" s="47"/>
      <c r="G273" s="61">
        <v>286</v>
      </c>
      <c r="H273" s="85">
        <f t="shared" si="20"/>
        <v>0</v>
      </c>
      <c r="I273" s="61">
        <v>286</v>
      </c>
      <c r="J273" s="61">
        <v>206</v>
      </c>
      <c r="K273" s="85">
        <f t="shared" si="21"/>
        <v>0</v>
      </c>
      <c r="L273" s="61">
        <v>206</v>
      </c>
      <c r="M273" s="61">
        <v>209</v>
      </c>
      <c r="N273" s="85">
        <f t="shared" si="22"/>
        <v>0</v>
      </c>
      <c r="O273" s="61">
        <v>209</v>
      </c>
      <c r="P273" s="154">
        <v>0.02</v>
      </c>
      <c r="Q273" s="142">
        <v>16</v>
      </c>
      <c r="R273" s="142"/>
      <c r="S273" s="114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114">
        <v>9</v>
      </c>
      <c r="AB273" s="61">
        <v>40</v>
      </c>
      <c r="AC273" s="61">
        <v>0</v>
      </c>
      <c r="AD273" s="61">
        <v>2</v>
      </c>
      <c r="AE273" s="61">
        <v>45</v>
      </c>
      <c r="AF273" s="61">
        <v>28</v>
      </c>
      <c r="AG273" s="61">
        <v>294</v>
      </c>
      <c r="AH273" s="61">
        <v>1</v>
      </c>
      <c r="AI273" s="61">
        <v>15</v>
      </c>
      <c r="AJ273" s="114">
        <v>0</v>
      </c>
      <c r="AK273" s="61">
        <v>0</v>
      </c>
      <c r="AL273" s="116">
        <v>0</v>
      </c>
      <c r="AM273" s="61">
        <v>1</v>
      </c>
      <c r="AN273" s="117">
        <v>0</v>
      </c>
      <c r="AO273" s="118">
        <f t="shared" si="23"/>
        <v>39.4</v>
      </c>
      <c r="AP273" s="123">
        <f t="shared" si="24"/>
        <v>2.4624999999999999</v>
      </c>
    </row>
    <row r="274" spans="1:42" x14ac:dyDescent="0.2">
      <c r="A274" s="173" t="s">
        <v>552</v>
      </c>
      <c r="B274" s="45" t="s">
        <v>118</v>
      </c>
      <c r="C274" s="45" t="s">
        <v>197</v>
      </c>
      <c r="D274" s="45">
        <v>6</v>
      </c>
      <c r="E274" s="137"/>
      <c r="F274" s="47"/>
      <c r="G274" s="61">
        <v>400</v>
      </c>
      <c r="H274" s="85">
        <f t="shared" si="20"/>
        <v>0</v>
      </c>
      <c r="I274" s="61">
        <v>400</v>
      </c>
      <c r="J274" s="61">
        <v>383</v>
      </c>
      <c r="K274" s="85">
        <f t="shared" si="21"/>
        <v>0</v>
      </c>
      <c r="L274" s="61">
        <v>383</v>
      </c>
      <c r="M274" s="61">
        <v>396</v>
      </c>
      <c r="N274" s="85">
        <f t="shared" si="22"/>
        <v>0</v>
      </c>
      <c r="O274" s="61">
        <v>396</v>
      </c>
      <c r="P274" s="154">
        <v>0</v>
      </c>
      <c r="Q274" s="142">
        <v>17</v>
      </c>
      <c r="R274" s="142"/>
      <c r="S274" s="114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114">
        <v>43</v>
      </c>
      <c r="AB274" s="61">
        <v>137</v>
      </c>
      <c r="AC274" s="61">
        <v>1</v>
      </c>
      <c r="AD274" s="61">
        <v>5</v>
      </c>
      <c r="AE274" s="61">
        <v>21</v>
      </c>
      <c r="AF274" s="61">
        <v>13</v>
      </c>
      <c r="AG274" s="61">
        <v>114</v>
      </c>
      <c r="AH274" s="61">
        <v>1</v>
      </c>
      <c r="AI274" s="61">
        <v>3</v>
      </c>
      <c r="AJ274" s="114">
        <v>0</v>
      </c>
      <c r="AK274" s="61">
        <v>0</v>
      </c>
      <c r="AL274" s="116">
        <v>0</v>
      </c>
      <c r="AM274" s="61">
        <v>0</v>
      </c>
      <c r="AN274" s="117">
        <v>0</v>
      </c>
      <c r="AO274" s="118">
        <f t="shared" si="23"/>
        <v>37.1</v>
      </c>
      <c r="AP274" s="123">
        <f t="shared" si="24"/>
        <v>2.1823529411764708</v>
      </c>
    </row>
    <row r="275" spans="1:42" x14ac:dyDescent="0.2">
      <c r="A275" s="173" t="s">
        <v>553</v>
      </c>
      <c r="B275" s="45" t="s">
        <v>129</v>
      </c>
      <c r="C275" s="45" t="s">
        <v>195</v>
      </c>
      <c r="D275" s="45">
        <v>14</v>
      </c>
      <c r="E275" s="137" t="s">
        <v>444</v>
      </c>
      <c r="F275" s="47"/>
      <c r="G275" s="61">
        <v>400</v>
      </c>
      <c r="H275" s="85">
        <f t="shared" si="20"/>
        <v>0</v>
      </c>
      <c r="I275" s="61">
        <v>400</v>
      </c>
      <c r="J275" s="61">
        <v>400</v>
      </c>
      <c r="K275" s="85">
        <f t="shared" si="21"/>
        <v>0</v>
      </c>
      <c r="L275" s="61">
        <v>400</v>
      </c>
      <c r="M275" s="61">
        <v>400</v>
      </c>
      <c r="N275" s="85">
        <f t="shared" si="22"/>
        <v>0</v>
      </c>
      <c r="O275" s="61">
        <v>400</v>
      </c>
      <c r="P275" s="154">
        <v>0</v>
      </c>
      <c r="Q275" s="142">
        <v>14</v>
      </c>
      <c r="R275" s="142"/>
      <c r="S275" s="114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114">
        <v>0</v>
      </c>
      <c r="AB275" s="61">
        <v>0</v>
      </c>
      <c r="AC275" s="61">
        <v>0</v>
      </c>
      <c r="AD275" s="61">
        <v>0</v>
      </c>
      <c r="AE275" s="61">
        <v>42</v>
      </c>
      <c r="AF275" s="61">
        <v>27</v>
      </c>
      <c r="AG275" s="61">
        <v>261</v>
      </c>
      <c r="AH275" s="61">
        <v>2</v>
      </c>
      <c r="AI275" s="61">
        <v>14</v>
      </c>
      <c r="AJ275" s="114">
        <v>8</v>
      </c>
      <c r="AK275" s="61">
        <v>0</v>
      </c>
      <c r="AL275" s="116">
        <v>0</v>
      </c>
      <c r="AM275" s="61">
        <v>1</v>
      </c>
      <c r="AN275" s="117">
        <v>0</v>
      </c>
      <c r="AO275" s="118">
        <f t="shared" si="23"/>
        <v>38.1</v>
      </c>
      <c r="AP275" s="123">
        <f t="shared" si="24"/>
        <v>2.7214285714285715</v>
      </c>
    </row>
    <row r="276" spans="1:42" x14ac:dyDescent="0.2">
      <c r="A276" s="173" t="s">
        <v>554</v>
      </c>
      <c r="B276" s="45" t="s">
        <v>129</v>
      </c>
      <c r="C276" s="45" t="s">
        <v>196</v>
      </c>
      <c r="D276" s="45">
        <v>11</v>
      </c>
      <c r="E276" s="137"/>
      <c r="F276" s="47"/>
      <c r="G276" s="61">
        <v>400</v>
      </c>
      <c r="H276" s="85">
        <f t="shared" si="20"/>
        <v>0</v>
      </c>
      <c r="I276" s="61">
        <v>400</v>
      </c>
      <c r="J276" s="61">
        <v>387</v>
      </c>
      <c r="K276" s="85">
        <f t="shared" si="21"/>
        <v>0</v>
      </c>
      <c r="L276" s="61">
        <v>387</v>
      </c>
      <c r="M276" s="61">
        <v>371</v>
      </c>
      <c r="N276" s="85">
        <f t="shared" si="22"/>
        <v>0</v>
      </c>
      <c r="O276" s="61">
        <v>371</v>
      </c>
      <c r="P276" s="154">
        <v>0</v>
      </c>
      <c r="Q276" s="142">
        <v>17</v>
      </c>
      <c r="R276" s="142"/>
      <c r="S276" s="114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114">
        <v>2</v>
      </c>
      <c r="AB276" s="61">
        <v>3</v>
      </c>
      <c r="AC276" s="61">
        <v>0</v>
      </c>
      <c r="AD276" s="61">
        <v>2</v>
      </c>
      <c r="AE276" s="61">
        <v>41</v>
      </c>
      <c r="AF276" s="61">
        <v>34</v>
      </c>
      <c r="AG276" s="61">
        <v>357</v>
      </c>
      <c r="AH276" s="61">
        <v>0</v>
      </c>
      <c r="AI276" s="61">
        <v>15</v>
      </c>
      <c r="AJ276" s="114">
        <v>0</v>
      </c>
      <c r="AK276" s="61">
        <v>0</v>
      </c>
      <c r="AL276" s="116">
        <v>0</v>
      </c>
      <c r="AM276" s="61">
        <v>0</v>
      </c>
      <c r="AN276" s="117">
        <v>0</v>
      </c>
      <c r="AO276" s="118">
        <f t="shared" si="23"/>
        <v>36</v>
      </c>
      <c r="AP276" s="123">
        <f t="shared" si="24"/>
        <v>2.1176470588235294</v>
      </c>
    </row>
    <row r="277" spans="1:42" x14ac:dyDescent="0.2">
      <c r="A277" s="173" t="s">
        <v>383</v>
      </c>
      <c r="B277" s="45" t="s">
        <v>118</v>
      </c>
      <c r="C277" s="45" t="s">
        <v>189</v>
      </c>
      <c r="D277" s="45">
        <v>11</v>
      </c>
      <c r="E277" s="137" t="s">
        <v>448</v>
      </c>
      <c r="F277" s="47"/>
      <c r="G277" s="61">
        <v>400</v>
      </c>
      <c r="H277" s="85">
        <f t="shared" si="20"/>
        <v>0</v>
      </c>
      <c r="I277" s="61">
        <v>400</v>
      </c>
      <c r="J277" s="61">
        <v>400</v>
      </c>
      <c r="K277" s="85">
        <f t="shared" si="21"/>
        <v>0</v>
      </c>
      <c r="L277" s="61">
        <v>400</v>
      </c>
      <c r="M277" s="61">
        <v>400</v>
      </c>
      <c r="N277" s="85">
        <f t="shared" si="22"/>
        <v>0</v>
      </c>
      <c r="O277" s="61">
        <v>400</v>
      </c>
      <c r="P277" s="154">
        <v>0</v>
      </c>
      <c r="Q277" s="142">
        <v>12</v>
      </c>
      <c r="R277" s="142"/>
      <c r="S277" s="114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114">
        <v>72</v>
      </c>
      <c r="AB277" s="61">
        <v>253</v>
      </c>
      <c r="AC277" s="61">
        <v>1</v>
      </c>
      <c r="AD277" s="61">
        <v>14</v>
      </c>
      <c r="AE277" s="61">
        <v>22</v>
      </c>
      <c r="AF277" s="61">
        <v>12</v>
      </c>
      <c r="AG277" s="61">
        <v>65</v>
      </c>
      <c r="AH277" s="61">
        <v>0</v>
      </c>
      <c r="AI277" s="61">
        <v>1</v>
      </c>
      <c r="AJ277" s="114">
        <v>0</v>
      </c>
      <c r="AK277" s="61">
        <v>0</v>
      </c>
      <c r="AL277" s="116">
        <v>0</v>
      </c>
      <c r="AM277" s="61">
        <v>2</v>
      </c>
      <c r="AN277" s="117">
        <v>2</v>
      </c>
      <c r="AO277" s="118">
        <f t="shared" si="23"/>
        <v>33.799999999999997</v>
      </c>
      <c r="AP277" s="123">
        <f t="shared" si="24"/>
        <v>2.8166666666666664</v>
      </c>
    </row>
    <row r="278" spans="1:42" x14ac:dyDescent="0.2">
      <c r="A278" s="173" t="s">
        <v>555</v>
      </c>
      <c r="B278" s="45" t="s">
        <v>129</v>
      </c>
      <c r="C278" s="45" t="s">
        <v>186</v>
      </c>
      <c r="D278" s="45">
        <v>6</v>
      </c>
      <c r="E278" s="137"/>
      <c r="F278" s="47"/>
      <c r="G278" s="61">
        <v>400</v>
      </c>
      <c r="H278" s="85">
        <f t="shared" si="20"/>
        <v>0</v>
      </c>
      <c r="I278" s="61">
        <v>400</v>
      </c>
      <c r="J278" s="61">
        <v>352</v>
      </c>
      <c r="K278" s="85">
        <f t="shared" si="21"/>
        <v>0</v>
      </c>
      <c r="L278" s="61">
        <v>352</v>
      </c>
      <c r="M278" s="61">
        <v>348</v>
      </c>
      <c r="N278" s="85">
        <f t="shared" si="22"/>
        <v>0</v>
      </c>
      <c r="O278" s="61">
        <v>348</v>
      </c>
      <c r="P278" s="154">
        <v>0</v>
      </c>
      <c r="Q278" s="142">
        <v>16</v>
      </c>
      <c r="R278" s="142"/>
      <c r="S278" s="114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114">
        <v>0</v>
      </c>
      <c r="AB278" s="61">
        <v>0</v>
      </c>
      <c r="AC278" s="61">
        <v>0</v>
      </c>
      <c r="AD278" s="61">
        <v>0</v>
      </c>
      <c r="AE278" s="61">
        <v>40</v>
      </c>
      <c r="AF278" s="61">
        <v>31</v>
      </c>
      <c r="AG278" s="61">
        <v>210</v>
      </c>
      <c r="AH278" s="61">
        <v>3</v>
      </c>
      <c r="AI278" s="61">
        <v>12</v>
      </c>
      <c r="AJ278" s="114">
        <v>0</v>
      </c>
      <c r="AK278" s="61">
        <v>0</v>
      </c>
      <c r="AL278" s="116">
        <v>0</v>
      </c>
      <c r="AM278" s="61">
        <v>0</v>
      </c>
      <c r="AN278" s="117">
        <v>0</v>
      </c>
      <c r="AO278" s="118">
        <f t="shared" si="23"/>
        <v>39</v>
      </c>
      <c r="AP278" s="123">
        <f t="shared" si="24"/>
        <v>2.4375</v>
      </c>
    </row>
    <row r="279" spans="1:42" x14ac:dyDescent="0.2">
      <c r="A279" s="173" t="s">
        <v>499</v>
      </c>
      <c r="B279" s="45" t="s">
        <v>129</v>
      </c>
      <c r="C279" s="45" t="s">
        <v>17</v>
      </c>
      <c r="D279" s="45">
        <v>9</v>
      </c>
      <c r="E279" s="137" t="s">
        <v>445</v>
      </c>
      <c r="F279" s="47"/>
      <c r="G279" s="61">
        <v>272</v>
      </c>
      <c r="H279" s="85">
        <f t="shared" si="20"/>
        <v>0</v>
      </c>
      <c r="I279" s="61">
        <v>272</v>
      </c>
      <c r="J279" s="61">
        <v>400</v>
      </c>
      <c r="K279" s="85">
        <f t="shared" si="21"/>
        <v>0</v>
      </c>
      <c r="L279" s="61">
        <v>400</v>
      </c>
      <c r="M279" s="61">
        <v>400</v>
      </c>
      <c r="N279" s="85">
        <f t="shared" si="22"/>
        <v>0</v>
      </c>
      <c r="O279" s="61">
        <v>400</v>
      </c>
      <c r="P279" s="154">
        <v>0.01</v>
      </c>
      <c r="Q279" s="142">
        <v>13</v>
      </c>
      <c r="R279" s="142"/>
      <c r="S279" s="114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114">
        <v>0</v>
      </c>
      <c r="AB279" s="61">
        <v>0</v>
      </c>
      <c r="AC279" s="61">
        <v>0</v>
      </c>
      <c r="AD279" s="61">
        <v>0</v>
      </c>
      <c r="AE279" s="61">
        <v>49</v>
      </c>
      <c r="AF279" s="61">
        <v>30</v>
      </c>
      <c r="AG279" s="61">
        <v>271</v>
      </c>
      <c r="AH279" s="61">
        <v>2</v>
      </c>
      <c r="AI279" s="61">
        <v>14</v>
      </c>
      <c r="AJ279" s="114">
        <v>0</v>
      </c>
      <c r="AK279" s="61">
        <v>0</v>
      </c>
      <c r="AL279" s="116">
        <v>0</v>
      </c>
      <c r="AM279" s="61">
        <v>0</v>
      </c>
      <c r="AN279" s="117">
        <v>0</v>
      </c>
      <c r="AO279" s="118">
        <f t="shared" si="23"/>
        <v>39.1</v>
      </c>
      <c r="AP279" s="123">
        <f t="shared" si="24"/>
        <v>3.0076923076923077</v>
      </c>
    </row>
    <row r="280" spans="1:42" x14ac:dyDescent="0.2">
      <c r="A280" s="173" t="s">
        <v>556</v>
      </c>
      <c r="B280" s="45" t="s">
        <v>121</v>
      </c>
      <c r="C280" s="45" t="s">
        <v>185</v>
      </c>
      <c r="D280" s="45">
        <v>13</v>
      </c>
      <c r="E280" s="137"/>
      <c r="F280" s="47"/>
      <c r="G280" s="61">
        <v>400</v>
      </c>
      <c r="H280" s="85">
        <f t="shared" si="20"/>
        <v>0</v>
      </c>
      <c r="I280" s="61">
        <v>400</v>
      </c>
      <c r="J280" s="61">
        <v>400</v>
      </c>
      <c r="K280" s="85">
        <f t="shared" si="21"/>
        <v>0</v>
      </c>
      <c r="L280" s="61">
        <v>400</v>
      </c>
      <c r="M280" s="61">
        <v>400</v>
      </c>
      <c r="N280" s="85">
        <f t="shared" si="22"/>
        <v>0</v>
      </c>
      <c r="O280" s="61">
        <v>400</v>
      </c>
      <c r="P280" s="154">
        <v>0</v>
      </c>
      <c r="Q280" s="142">
        <v>16</v>
      </c>
      <c r="R280" s="142"/>
      <c r="S280" s="114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114">
        <v>3</v>
      </c>
      <c r="AB280" s="61">
        <v>19</v>
      </c>
      <c r="AC280" s="61">
        <v>0</v>
      </c>
      <c r="AD280" s="61">
        <v>0</v>
      </c>
      <c r="AE280" s="61">
        <v>2</v>
      </c>
      <c r="AF280" s="61">
        <v>1</v>
      </c>
      <c r="AG280" s="61">
        <v>35</v>
      </c>
      <c r="AH280" s="61">
        <v>0</v>
      </c>
      <c r="AI280" s="61">
        <v>1</v>
      </c>
      <c r="AJ280" s="114">
        <v>1109</v>
      </c>
      <c r="AK280" s="61">
        <v>1</v>
      </c>
      <c r="AL280" s="116">
        <v>0</v>
      </c>
      <c r="AM280" s="61">
        <v>0</v>
      </c>
      <c r="AN280" s="117">
        <v>2</v>
      </c>
      <c r="AO280" s="118">
        <f t="shared" si="23"/>
        <v>7.4</v>
      </c>
      <c r="AP280" s="123">
        <f t="shared" si="24"/>
        <v>0.46250000000000002</v>
      </c>
    </row>
    <row r="281" spans="1:42" x14ac:dyDescent="0.2">
      <c r="A281" s="173" t="s">
        <v>214</v>
      </c>
      <c r="B281" s="45" t="s">
        <v>129</v>
      </c>
      <c r="C281" s="45" t="s">
        <v>14</v>
      </c>
      <c r="D281" s="45">
        <v>14</v>
      </c>
      <c r="E281" s="137"/>
      <c r="F281" s="47"/>
      <c r="G281" s="61">
        <v>400</v>
      </c>
      <c r="H281" s="85">
        <f t="shared" si="20"/>
        <v>0</v>
      </c>
      <c r="I281" s="61">
        <v>400</v>
      </c>
      <c r="J281" s="61">
        <v>348</v>
      </c>
      <c r="K281" s="85">
        <f t="shared" si="21"/>
        <v>0</v>
      </c>
      <c r="L281" s="61">
        <v>348</v>
      </c>
      <c r="M281" s="61">
        <v>353</v>
      </c>
      <c r="N281" s="85">
        <f t="shared" si="22"/>
        <v>0</v>
      </c>
      <c r="O281" s="61">
        <v>353</v>
      </c>
      <c r="P281" s="154">
        <v>0</v>
      </c>
      <c r="Q281" s="142">
        <v>14</v>
      </c>
      <c r="R281" s="142"/>
      <c r="S281" s="114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114">
        <v>0</v>
      </c>
      <c r="AB281" s="61">
        <v>0</v>
      </c>
      <c r="AC281" s="61">
        <v>0</v>
      </c>
      <c r="AD281" s="61">
        <v>0</v>
      </c>
      <c r="AE281" s="61">
        <v>21</v>
      </c>
      <c r="AF281" s="61">
        <v>13</v>
      </c>
      <c r="AG281" s="61">
        <v>159</v>
      </c>
      <c r="AH281" s="61">
        <v>4</v>
      </c>
      <c r="AI281" s="61">
        <v>12</v>
      </c>
      <c r="AJ281" s="114">
        <v>0</v>
      </c>
      <c r="AK281" s="61">
        <v>0</v>
      </c>
      <c r="AL281" s="116">
        <v>0</v>
      </c>
      <c r="AM281" s="61">
        <v>0</v>
      </c>
      <c r="AN281" s="117">
        <v>0</v>
      </c>
      <c r="AO281" s="118">
        <f t="shared" si="23"/>
        <v>39.9</v>
      </c>
      <c r="AP281" s="123">
        <f t="shared" si="24"/>
        <v>2.85</v>
      </c>
    </row>
    <row r="282" spans="1:42" x14ac:dyDescent="0.2">
      <c r="A282" s="173" t="s">
        <v>422</v>
      </c>
      <c r="B282" s="45" t="s">
        <v>129</v>
      </c>
      <c r="C282" s="45" t="s">
        <v>116</v>
      </c>
      <c r="D282" s="45">
        <v>8</v>
      </c>
      <c r="E282" s="137" t="s">
        <v>444</v>
      </c>
      <c r="F282" s="47"/>
      <c r="G282" s="61">
        <v>400</v>
      </c>
      <c r="H282" s="85">
        <f t="shared" si="20"/>
        <v>0</v>
      </c>
      <c r="I282" s="61">
        <v>400</v>
      </c>
      <c r="J282" s="61">
        <v>284</v>
      </c>
      <c r="K282" s="85">
        <f t="shared" si="21"/>
        <v>0</v>
      </c>
      <c r="L282" s="61">
        <v>284</v>
      </c>
      <c r="M282" s="61">
        <v>288</v>
      </c>
      <c r="N282" s="85">
        <f t="shared" si="22"/>
        <v>0</v>
      </c>
      <c r="O282" s="61">
        <v>288</v>
      </c>
      <c r="P282" s="154">
        <v>0.01</v>
      </c>
      <c r="Q282" s="142">
        <v>14</v>
      </c>
      <c r="R282" s="142"/>
      <c r="S282" s="114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114">
        <v>0</v>
      </c>
      <c r="AB282" s="61">
        <v>0</v>
      </c>
      <c r="AC282" s="61">
        <v>0</v>
      </c>
      <c r="AD282" s="61">
        <v>0</v>
      </c>
      <c r="AE282" s="61">
        <v>27</v>
      </c>
      <c r="AF282" s="61">
        <v>20</v>
      </c>
      <c r="AG282" s="61">
        <v>190</v>
      </c>
      <c r="AH282" s="61">
        <v>3</v>
      </c>
      <c r="AI282" s="61">
        <v>13</v>
      </c>
      <c r="AJ282" s="114">
        <v>0</v>
      </c>
      <c r="AK282" s="61">
        <v>0</v>
      </c>
      <c r="AL282" s="116">
        <v>1</v>
      </c>
      <c r="AM282" s="61">
        <v>0</v>
      </c>
      <c r="AN282" s="117">
        <v>0</v>
      </c>
      <c r="AO282" s="118">
        <f t="shared" si="23"/>
        <v>39</v>
      </c>
      <c r="AP282" s="123">
        <f t="shared" si="24"/>
        <v>2.7857142857142856</v>
      </c>
    </row>
    <row r="283" spans="1:42" x14ac:dyDescent="0.2">
      <c r="A283" s="173" t="s">
        <v>423</v>
      </c>
      <c r="B283" s="45" t="s">
        <v>121</v>
      </c>
      <c r="C283" s="45" t="s">
        <v>184</v>
      </c>
      <c r="D283" s="45">
        <v>9</v>
      </c>
      <c r="E283" s="137" t="s">
        <v>450</v>
      </c>
      <c r="F283" s="47"/>
      <c r="G283" s="61">
        <v>400</v>
      </c>
      <c r="H283" s="85">
        <f t="shared" si="20"/>
        <v>0</v>
      </c>
      <c r="I283" s="61">
        <v>400</v>
      </c>
      <c r="J283" s="61">
        <v>305</v>
      </c>
      <c r="K283" s="85">
        <f t="shared" si="21"/>
        <v>0</v>
      </c>
      <c r="L283" s="61">
        <v>305</v>
      </c>
      <c r="M283" s="61">
        <v>306</v>
      </c>
      <c r="N283" s="85">
        <f t="shared" si="22"/>
        <v>0</v>
      </c>
      <c r="O283" s="61">
        <v>306</v>
      </c>
      <c r="P283" s="154">
        <v>0.01</v>
      </c>
      <c r="Q283" s="142">
        <v>15</v>
      </c>
      <c r="R283" s="142"/>
      <c r="S283" s="114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114">
        <v>2</v>
      </c>
      <c r="AB283" s="61">
        <v>13</v>
      </c>
      <c r="AC283" s="61">
        <v>0</v>
      </c>
      <c r="AD283" s="61">
        <v>1</v>
      </c>
      <c r="AE283" s="61">
        <v>44</v>
      </c>
      <c r="AF283" s="61">
        <v>24</v>
      </c>
      <c r="AG283" s="61">
        <v>285</v>
      </c>
      <c r="AH283" s="61">
        <v>2</v>
      </c>
      <c r="AI283" s="61">
        <v>9</v>
      </c>
      <c r="AJ283" s="114">
        <v>0</v>
      </c>
      <c r="AK283" s="61">
        <v>0</v>
      </c>
      <c r="AL283" s="116">
        <v>0</v>
      </c>
      <c r="AM283" s="61">
        <v>0</v>
      </c>
      <c r="AN283" s="117">
        <v>0</v>
      </c>
      <c r="AO283" s="118">
        <f t="shared" si="23"/>
        <v>41.8</v>
      </c>
      <c r="AP283" s="123">
        <f t="shared" si="24"/>
        <v>2.7866666666666666</v>
      </c>
    </row>
    <row r="284" spans="1:42" x14ac:dyDescent="0.2">
      <c r="A284" s="173" t="s">
        <v>436</v>
      </c>
      <c r="B284" s="45" t="s">
        <v>118</v>
      </c>
      <c r="C284" s="45" t="s">
        <v>187</v>
      </c>
      <c r="D284" s="45">
        <v>10</v>
      </c>
      <c r="E284" s="137"/>
      <c r="F284" s="47"/>
      <c r="G284" s="61">
        <v>228</v>
      </c>
      <c r="H284" s="85">
        <f t="shared" si="20"/>
        <v>0</v>
      </c>
      <c r="I284" s="61">
        <v>228</v>
      </c>
      <c r="J284" s="61">
        <v>249</v>
      </c>
      <c r="K284" s="85">
        <f t="shared" si="21"/>
        <v>0</v>
      </c>
      <c r="L284" s="61">
        <v>249</v>
      </c>
      <c r="M284" s="61">
        <v>237</v>
      </c>
      <c r="N284" s="85">
        <f t="shared" si="22"/>
        <v>0</v>
      </c>
      <c r="O284" s="61">
        <v>237</v>
      </c>
      <c r="P284" s="154">
        <v>0.03</v>
      </c>
      <c r="Q284" s="142">
        <v>14</v>
      </c>
      <c r="R284" s="142"/>
      <c r="S284" s="114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114">
        <v>17</v>
      </c>
      <c r="AB284" s="61">
        <v>77</v>
      </c>
      <c r="AC284" s="61">
        <v>0</v>
      </c>
      <c r="AD284" s="61">
        <v>3</v>
      </c>
      <c r="AE284" s="61">
        <v>17</v>
      </c>
      <c r="AF284" s="61">
        <v>15</v>
      </c>
      <c r="AG284" s="61">
        <v>151</v>
      </c>
      <c r="AH284" s="61">
        <v>2</v>
      </c>
      <c r="AI284" s="61">
        <v>6</v>
      </c>
      <c r="AJ284" s="114">
        <v>58</v>
      </c>
      <c r="AK284" s="61">
        <v>0</v>
      </c>
      <c r="AL284" s="116">
        <v>0</v>
      </c>
      <c r="AM284" s="61">
        <v>0</v>
      </c>
      <c r="AN284" s="117">
        <v>0</v>
      </c>
      <c r="AO284" s="118">
        <f t="shared" si="23"/>
        <v>34.799999999999997</v>
      </c>
      <c r="AP284" s="123">
        <f t="shared" si="24"/>
        <v>2.4857142857142853</v>
      </c>
    </row>
    <row r="285" spans="1:42" x14ac:dyDescent="0.2">
      <c r="A285" s="173" t="s">
        <v>409</v>
      </c>
      <c r="B285" s="45" t="s">
        <v>121</v>
      </c>
      <c r="C285" s="45" t="s">
        <v>19</v>
      </c>
      <c r="D285" s="45">
        <v>11</v>
      </c>
      <c r="E285" s="137"/>
      <c r="F285" s="47"/>
      <c r="G285" s="61">
        <v>400</v>
      </c>
      <c r="H285" s="85">
        <f t="shared" si="20"/>
        <v>0</v>
      </c>
      <c r="I285" s="61">
        <v>400</v>
      </c>
      <c r="J285" s="61">
        <v>339</v>
      </c>
      <c r="K285" s="85">
        <f t="shared" si="21"/>
        <v>0</v>
      </c>
      <c r="L285" s="61">
        <v>339</v>
      </c>
      <c r="M285" s="61">
        <v>328</v>
      </c>
      <c r="N285" s="85">
        <f t="shared" si="22"/>
        <v>0</v>
      </c>
      <c r="O285" s="61">
        <v>328</v>
      </c>
      <c r="P285" s="154">
        <v>0</v>
      </c>
      <c r="Q285" s="142">
        <v>17</v>
      </c>
      <c r="R285" s="142"/>
      <c r="S285" s="114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114">
        <v>0</v>
      </c>
      <c r="AB285" s="61">
        <v>0</v>
      </c>
      <c r="AC285" s="61">
        <v>0</v>
      </c>
      <c r="AD285" s="61">
        <v>0</v>
      </c>
      <c r="AE285" s="61">
        <v>55</v>
      </c>
      <c r="AF285" s="61">
        <v>36</v>
      </c>
      <c r="AG285" s="61">
        <v>360</v>
      </c>
      <c r="AH285" s="61">
        <v>0</v>
      </c>
      <c r="AI285" s="61">
        <v>14</v>
      </c>
      <c r="AJ285" s="114">
        <v>10</v>
      </c>
      <c r="AK285" s="61">
        <v>0</v>
      </c>
      <c r="AL285" s="116">
        <v>0</v>
      </c>
      <c r="AM285" s="61">
        <v>0</v>
      </c>
      <c r="AN285" s="117">
        <v>0</v>
      </c>
      <c r="AO285" s="118">
        <f t="shared" si="23"/>
        <v>36</v>
      </c>
      <c r="AP285" s="123">
        <f t="shared" si="24"/>
        <v>2.1176470588235294</v>
      </c>
    </row>
    <row r="286" spans="1:42" x14ac:dyDescent="0.2">
      <c r="A286" s="173" t="s">
        <v>557</v>
      </c>
      <c r="B286" s="45" t="s">
        <v>118</v>
      </c>
      <c r="C286" s="45" t="s">
        <v>11</v>
      </c>
      <c r="D286" s="45">
        <v>9</v>
      </c>
      <c r="E286" s="137"/>
      <c r="F286" s="47"/>
      <c r="G286" s="61">
        <v>400</v>
      </c>
      <c r="H286" s="85">
        <f t="shared" si="20"/>
        <v>0</v>
      </c>
      <c r="I286" s="61">
        <v>400</v>
      </c>
      <c r="J286" s="61">
        <v>400</v>
      </c>
      <c r="K286" s="85">
        <f t="shared" si="21"/>
        <v>0</v>
      </c>
      <c r="L286" s="61">
        <v>400</v>
      </c>
      <c r="M286" s="61">
        <v>380</v>
      </c>
      <c r="N286" s="85">
        <f t="shared" si="22"/>
        <v>0</v>
      </c>
      <c r="O286" s="61">
        <v>380</v>
      </c>
      <c r="P286" s="154">
        <v>0</v>
      </c>
      <c r="Q286" s="142">
        <v>11</v>
      </c>
      <c r="R286" s="142"/>
      <c r="S286" s="114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114">
        <v>16</v>
      </c>
      <c r="AB286" s="61">
        <v>68</v>
      </c>
      <c r="AC286" s="61">
        <v>1</v>
      </c>
      <c r="AD286" s="61">
        <v>6</v>
      </c>
      <c r="AE286" s="61">
        <v>29</v>
      </c>
      <c r="AF286" s="61">
        <v>23</v>
      </c>
      <c r="AG286" s="61">
        <v>157</v>
      </c>
      <c r="AH286" s="61">
        <v>0</v>
      </c>
      <c r="AI286" s="61">
        <v>7</v>
      </c>
      <c r="AJ286" s="114">
        <v>145</v>
      </c>
      <c r="AK286" s="61">
        <v>0</v>
      </c>
      <c r="AL286" s="116">
        <v>0</v>
      </c>
      <c r="AM286" s="61">
        <v>1</v>
      </c>
      <c r="AN286" s="117">
        <v>1</v>
      </c>
      <c r="AO286" s="118">
        <f t="shared" si="23"/>
        <v>26.5</v>
      </c>
      <c r="AP286" s="123">
        <f t="shared" si="24"/>
        <v>2.4090909090909092</v>
      </c>
    </row>
    <row r="287" spans="1:42" x14ac:dyDescent="0.2">
      <c r="A287" s="173" t="s">
        <v>139</v>
      </c>
      <c r="B287" s="45" t="s">
        <v>118</v>
      </c>
      <c r="C287" s="45" t="s">
        <v>19</v>
      </c>
      <c r="D287" s="45">
        <v>11</v>
      </c>
      <c r="E287" s="137" t="s">
        <v>444</v>
      </c>
      <c r="F287" s="47"/>
      <c r="G287" s="61">
        <v>400</v>
      </c>
      <c r="H287" s="85">
        <f t="shared" si="20"/>
        <v>0</v>
      </c>
      <c r="I287" s="61">
        <v>400</v>
      </c>
      <c r="J287" s="61">
        <v>274</v>
      </c>
      <c r="K287" s="85">
        <f t="shared" si="21"/>
        <v>0</v>
      </c>
      <c r="L287" s="61">
        <v>274</v>
      </c>
      <c r="M287" s="61">
        <v>253</v>
      </c>
      <c r="N287" s="85">
        <f t="shared" si="22"/>
        <v>0</v>
      </c>
      <c r="O287" s="61">
        <v>253</v>
      </c>
      <c r="P287" s="154">
        <v>0</v>
      </c>
      <c r="Q287" s="142">
        <v>12</v>
      </c>
      <c r="R287" s="142"/>
      <c r="S287" s="114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114">
        <v>8</v>
      </c>
      <c r="AB287" s="61">
        <v>58</v>
      </c>
      <c r="AC287" s="61">
        <v>0</v>
      </c>
      <c r="AD287" s="61">
        <v>3</v>
      </c>
      <c r="AE287" s="61">
        <v>29</v>
      </c>
      <c r="AF287" s="61">
        <v>23</v>
      </c>
      <c r="AG287" s="61">
        <v>123</v>
      </c>
      <c r="AH287" s="61">
        <v>3</v>
      </c>
      <c r="AI287" s="61">
        <v>8</v>
      </c>
      <c r="AJ287" s="114">
        <v>60</v>
      </c>
      <c r="AK287" s="61">
        <v>0</v>
      </c>
      <c r="AL287" s="116">
        <v>0</v>
      </c>
      <c r="AM287" s="61">
        <v>1</v>
      </c>
      <c r="AN287" s="117">
        <v>0</v>
      </c>
      <c r="AO287" s="118">
        <f t="shared" si="23"/>
        <v>36.1</v>
      </c>
      <c r="AP287" s="123">
        <f t="shared" si="24"/>
        <v>3.0083333333333333</v>
      </c>
    </row>
    <row r="288" spans="1:42" x14ac:dyDescent="0.2">
      <c r="A288" s="173" t="s">
        <v>558</v>
      </c>
      <c r="B288" s="45" t="s">
        <v>121</v>
      </c>
      <c r="C288" s="45" t="s">
        <v>182</v>
      </c>
      <c r="D288" s="45">
        <v>14</v>
      </c>
      <c r="E288" s="137" t="s">
        <v>444</v>
      </c>
      <c r="F288" s="47"/>
      <c r="G288" s="61">
        <v>400</v>
      </c>
      <c r="H288" s="85">
        <f t="shared" si="20"/>
        <v>0</v>
      </c>
      <c r="I288" s="61">
        <v>400</v>
      </c>
      <c r="J288" s="61">
        <v>400</v>
      </c>
      <c r="K288" s="85">
        <f t="shared" si="21"/>
        <v>0</v>
      </c>
      <c r="L288" s="61">
        <v>400</v>
      </c>
      <c r="M288" s="61">
        <v>400</v>
      </c>
      <c r="N288" s="85">
        <f t="shared" si="22"/>
        <v>0</v>
      </c>
      <c r="O288" s="61">
        <v>400</v>
      </c>
      <c r="P288" s="154">
        <v>0</v>
      </c>
      <c r="Q288" s="142">
        <v>14</v>
      </c>
      <c r="R288" s="142"/>
      <c r="S288" s="114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114">
        <v>1</v>
      </c>
      <c r="AB288" s="61">
        <v>7</v>
      </c>
      <c r="AC288" s="61">
        <v>0</v>
      </c>
      <c r="AD288" s="61">
        <v>0</v>
      </c>
      <c r="AE288" s="61">
        <v>23</v>
      </c>
      <c r="AF288" s="61">
        <v>15</v>
      </c>
      <c r="AG288" s="61">
        <v>211</v>
      </c>
      <c r="AH288" s="61">
        <v>2</v>
      </c>
      <c r="AI288" s="61">
        <v>11</v>
      </c>
      <c r="AJ288" s="114">
        <v>0</v>
      </c>
      <c r="AK288" s="61">
        <v>0</v>
      </c>
      <c r="AL288" s="116">
        <v>0</v>
      </c>
      <c r="AM288" s="61">
        <v>0</v>
      </c>
      <c r="AN288" s="117">
        <v>0</v>
      </c>
      <c r="AO288" s="118">
        <f t="shared" si="23"/>
        <v>33.799999999999997</v>
      </c>
      <c r="AP288" s="123">
        <f t="shared" si="24"/>
        <v>2.4142857142857141</v>
      </c>
    </row>
    <row r="289" spans="1:42" x14ac:dyDescent="0.2">
      <c r="A289" s="173" t="s">
        <v>431</v>
      </c>
      <c r="B289" s="45" t="s">
        <v>121</v>
      </c>
      <c r="C289" s="45" t="s">
        <v>185</v>
      </c>
      <c r="D289" s="45">
        <v>13</v>
      </c>
      <c r="E289" s="137"/>
      <c r="F289" s="47"/>
      <c r="G289" s="61">
        <v>400</v>
      </c>
      <c r="H289" s="85">
        <f t="shared" si="20"/>
        <v>0</v>
      </c>
      <c r="I289" s="61">
        <v>400</v>
      </c>
      <c r="J289" s="61">
        <v>319</v>
      </c>
      <c r="K289" s="85">
        <f t="shared" si="21"/>
        <v>0</v>
      </c>
      <c r="L289" s="61">
        <v>319</v>
      </c>
      <c r="M289" s="61">
        <v>319</v>
      </c>
      <c r="N289" s="85">
        <f t="shared" si="22"/>
        <v>0</v>
      </c>
      <c r="O289" s="61">
        <v>319</v>
      </c>
      <c r="P289" s="154">
        <v>0</v>
      </c>
      <c r="Q289" s="142">
        <v>15</v>
      </c>
      <c r="R289" s="142"/>
      <c r="S289" s="114">
        <v>0</v>
      </c>
      <c r="T289" s="114">
        <v>0</v>
      </c>
      <c r="U289" s="114">
        <v>0</v>
      </c>
      <c r="V289" s="114">
        <v>0</v>
      </c>
      <c r="W289" s="114">
        <v>0</v>
      </c>
      <c r="X289" s="114">
        <v>0</v>
      </c>
      <c r="Y289" s="114">
        <v>0</v>
      </c>
      <c r="Z289" s="114">
        <v>0</v>
      </c>
      <c r="AA289" s="114">
        <v>0</v>
      </c>
      <c r="AB289" s="114">
        <v>0</v>
      </c>
      <c r="AC289" s="114">
        <v>0</v>
      </c>
      <c r="AD289" s="114">
        <v>0</v>
      </c>
      <c r="AE289" s="114">
        <v>47</v>
      </c>
      <c r="AF289" s="114">
        <v>24</v>
      </c>
      <c r="AG289" s="114">
        <v>275</v>
      </c>
      <c r="AH289" s="114">
        <v>1</v>
      </c>
      <c r="AI289" s="114">
        <v>16</v>
      </c>
      <c r="AJ289" s="114">
        <v>0</v>
      </c>
      <c r="AK289" s="114">
        <v>0</v>
      </c>
      <c r="AL289" s="114">
        <v>0</v>
      </c>
      <c r="AM289" s="114">
        <v>0</v>
      </c>
      <c r="AN289" s="114">
        <v>0</v>
      </c>
      <c r="AO289" s="118">
        <f t="shared" si="23"/>
        <v>33.5</v>
      </c>
      <c r="AP289" s="123">
        <f t="shared" si="24"/>
        <v>2.2333333333333334</v>
      </c>
    </row>
    <row r="290" spans="1:42" x14ac:dyDescent="0.2">
      <c r="A290" s="173" t="s">
        <v>233</v>
      </c>
      <c r="B290" s="45" t="s">
        <v>129</v>
      </c>
      <c r="C290" s="45" t="s">
        <v>14</v>
      </c>
      <c r="D290" s="45">
        <v>14</v>
      </c>
      <c r="E290" s="137"/>
      <c r="F290" s="47"/>
      <c r="G290" s="61">
        <v>278</v>
      </c>
      <c r="H290" s="85">
        <f t="shared" si="20"/>
        <v>0</v>
      </c>
      <c r="I290" s="61">
        <v>278</v>
      </c>
      <c r="J290" s="61">
        <v>220</v>
      </c>
      <c r="K290" s="85">
        <f t="shared" si="21"/>
        <v>0</v>
      </c>
      <c r="L290" s="61">
        <v>220</v>
      </c>
      <c r="M290" s="61">
        <v>221</v>
      </c>
      <c r="N290" s="85">
        <f t="shared" si="22"/>
        <v>0</v>
      </c>
      <c r="O290" s="61">
        <v>221</v>
      </c>
      <c r="P290" s="154">
        <v>0.01</v>
      </c>
      <c r="Q290" s="142">
        <v>13</v>
      </c>
      <c r="R290" s="142"/>
      <c r="S290" s="114">
        <v>0</v>
      </c>
      <c r="T290" s="114">
        <v>0</v>
      </c>
      <c r="U290" s="114">
        <v>0</v>
      </c>
      <c r="V290" s="114">
        <v>0</v>
      </c>
      <c r="W290" s="114">
        <v>0</v>
      </c>
      <c r="X290" s="114">
        <v>0</v>
      </c>
      <c r="Y290" s="114">
        <v>0</v>
      </c>
      <c r="Z290" s="114">
        <v>0</v>
      </c>
      <c r="AA290" s="114">
        <v>0</v>
      </c>
      <c r="AB290" s="114">
        <v>0</v>
      </c>
      <c r="AC290" s="114">
        <v>0</v>
      </c>
      <c r="AD290" s="114">
        <v>0</v>
      </c>
      <c r="AE290" s="114">
        <v>43</v>
      </c>
      <c r="AF290" s="114">
        <v>27</v>
      </c>
      <c r="AG290" s="114">
        <v>263</v>
      </c>
      <c r="AH290" s="114">
        <v>2</v>
      </c>
      <c r="AI290" s="114">
        <v>13</v>
      </c>
      <c r="AJ290" s="114">
        <v>0</v>
      </c>
      <c r="AK290" s="114">
        <v>0</v>
      </c>
      <c r="AL290" s="114">
        <v>0</v>
      </c>
      <c r="AM290" s="114">
        <v>1</v>
      </c>
      <c r="AN290" s="114">
        <v>1</v>
      </c>
      <c r="AO290" s="118">
        <f t="shared" si="23"/>
        <v>36.299999999999997</v>
      </c>
      <c r="AP290" s="123">
        <f t="shared" si="24"/>
        <v>2.7923076923076922</v>
      </c>
    </row>
    <row r="291" spans="1:42" x14ac:dyDescent="0.2">
      <c r="A291" s="173" t="s">
        <v>119</v>
      </c>
      <c r="B291" s="45" t="s">
        <v>118</v>
      </c>
      <c r="C291" s="45" t="s">
        <v>19</v>
      </c>
      <c r="D291" s="45">
        <v>11</v>
      </c>
      <c r="E291" s="137" t="s">
        <v>448</v>
      </c>
      <c r="F291" s="47"/>
      <c r="G291" s="61">
        <v>400</v>
      </c>
      <c r="H291" s="85">
        <f t="shared" si="20"/>
        <v>0</v>
      </c>
      <c r="I291" s="61">
        <v>400</v>
      </c>
      <c r="J291" s="61">
        <v>400</v>
      </c>
      <c r="K291" s="85">
        <f t="shared" si="21"/>
        <v>0</v>
      </c>
      <c r="L291" s="61">
        <v>400</v>
      </c>
      <c r="M291" s="61">
        <v>400</v>
      </c>
      <c r="N291" s="85">
        <f t="shared" si="22"/>
        <v>0</v>
      </c>
      <c r="O291" s="61">
        <v>400</v>
      </c>
      <c r="P291" s="154">
        <v>0</v>
      </c>
      <c r="Q291" s="142">
        <v>8</v>
      </c>
      <c r="R291" s="142"/>
      <c r="S291" s="114">
        <v>0</v>
      </c>
      <c r="T291" s="114">
        <v>0</v>
      </c>
      <c r="U291" s="114">
        <v>0</v>
      </c>
      <c r="V291" s="114">
        <v>0</v>
      </c>
      <c r="W291" s="114">
        <v>0</v>
      </c>
      <c r="X291" s="114">
        <v>0</v>
      </c>
      <c r="Y291" s="114">
        <v>0</v>
      </c>
      <c r="Z291" s="114">
        <v>0</v>
      </c>
      <c r="AA291" s="114">
        <v>39</v>
      </c>
      <c r="AB291" s="114">
        <v>101</v>
      </c>
      <c r="AC291" s="114">
        <v>2</v>
      </c>
      <c r="AD291" s="114">
        <v>9</v>
      </c>
      <c r="AE291" s="114">
        <v>7</v>
      </c>
      <c r="AF291" s="114">
        <v>5</v>
      </c>
      <c r="AG291" s="114">
        <v>30</v>
      </c>
      <c r="AH291" s="114">
        <v>1</v>
      </c>
      <c r="AI291" s="114">
        <v>3</v>
      </c>
      <c r="AJ291" s="114">
        <v>0</v>
      </c>
      <c r="AK291" s="114">
        <v>0</v>
      </c>
      <c r="AL291" s="114">
        <v>1</v>
      </c>
      <c r="AM291" s="114">
        <v>0</v>
      </c>
      <c r="AN291" s="114">
        <v>0</v>
      </c>
      <c r="AO291" s="118">
        <f t="shared" si="23"/>
        <v>33.1</v>
      </c>
      <c r="AP291" s="123">
        <f t="shared" si="24"/>
        <v>4.1375000000000002</v>
      </c>
    </row>
    <row r="292" spans="1:42" x14ac:dyDescent="0.2">
      <c r="A292" s="173" t="s">
        <v>559</v>
      </c>
      <c r="B292" s="45" t="s">
        <v>121</v>
      </c>
      <c r="C292" s="45" t="s">
        <v>181</v>
      </c>
      <c r="D292" s="45">
        <v>11</v>
      </c>
      <c r="E292" s="137" t="s">
        <v>444</v>
      </c>
      <c r="F292" s="47"/>
      <c r="G292" s="61">
        <v>400</v>
      </c>
      <c r="H292" s="85">
        <f t="shared" si="20"/>
        <v>0</v>
      </c>
      <c r="I292" s="61">
        <v>400</v>
      </c>
      <c r="J292" s="61">
        <v>400</v>
      </c>
      <c r="K292" s="85">
        <f t="shared" si="21"/>
        <v>0</v>
      </c>
      <c r="L292" s="61">
        <v>400</v>
      </c>
      <c r="M292" s="61">
        <v>400</v>
      </c>
      <c r="N292" s="85">
        <f t="shared" si="22"/>
        <v>0</v>
      </c>
      <c r="O292" s="61">
        <v>400</v>
      </c>
      <c r="P292" s="154">
        <v>0</v>
      </c>
      <c r="Q292" s="142">
        <v>14</v>
      </c>
      <c r="R292" s="142"/>
      <c r="S292" s="114">
        <v>0</v>
      </c>
      <c r="T292" s="114">
        <v>0</v>
      </c>
      <c r="U292" s="114">
        <v>0</v>
      </c>
      <c r="V292" s="114">
        <v>0</v>
      </c>
      <c r="W292" s="114">
        <v>0</v>
      </c>
      <c r="X292" s="114">
        <v>0</v>
      </c>
      <c r="Y292" s="114">
        <v>0</v>
      </c>
      <c r="Z292" s="114">
        <v>0</v>
      </c>
      <c r="AA292" s="114">
        <v>2</v>
      </c>
      <c r="AB292" s="114">
        <v>-1</v>
      </c>
      <c r="AC292" s="114">
        <v>0</v>
      </c>
      <c r="AD292" s="114">
        <v>0</v>
      </c>
      <c r="AE292" s="114">
        <v>40</v>
      </c>
      <c r="AF292" s="114">
        <v>20</v>
      </c>
      <c r="AG292" s="114">
        <v>313</v>
      </c>
      <c r="AH292" s="114">
        <v>1</v>
      </c>
      <c r="AI292" s="114">
        <v>12</v>
      </c>
      <c r="AJ292" s="114">
        <v>0</v>
      </c>
      <c r="AK292" s="114">
        <v>0</v>
      </c>
      <c r="AL292" s="114">
        <v>0</v>
      </c>
      <c r="AM292" s="114">
        <v>1</v>
      </c>
      <c r="AN292" s="114">
        <v>0</v>
      </c>
      <c r="AO292" s="118">
        <f t="shared" si="23"/>
        <v>37.200000000000003</v>
      </c>
      <c r="AP292" s="123">
        <f t="shared" si="24"/>
        <v>2.6571428571428575</v>
      </c>
    </row>
    <row r="293" spans="1:42" x14ac:dyDescent="0.2">
      <c r="A293" s="173" t="s">
        <v>560</v>
      </c>
      <c r="B293" s="45" t="s">
        <v>121</v>
      </c>
      <c r="C293" s="45" t="s">
        <v>198</v>
      </c>
      <c r="D293" s="45">
        <v>9</v>
      </c>
      <c r="E293" s="137"/>
      <c r="F293" s="47"/>
      <c r="G293" s="61">
        <v>400</v>
      </c>
      <c r="H293" s="85">
        <f t="shared" si="20"/>
        <v>0</v>
      </c>
      <c r="I293" s="61">
        <v>400</v>
      </c>
      <c r="J293" s="61">
        <v>322</v>
      </c>
      <c r="K293" s="85">
        <f t="shared" si="21"/>
        <v>0</v>
      </c>
      <c r="L293" s="61">
        <v>322</v>
      </c>
      <c r="M293" s="61">
        <v>320</v>
      </c>
      <c r="N293" s="85">
        <f t="shared" si="22"/>
        <v>0</v>
      </c>
      <c r="O293" s="61">
        <v>320</v>
      </c>
      <c r="P293" s="154">
        <v>0</v>
      </c>
      <c r="Q293" s="142">
        <v>14</v>
      </c>
      <c r="R293" s="142"/>
      <c r="S293" s="114">
        <v>0</v>
      </c>
      <c r="T293" s="114">
        <v>0</v>
      </c>
      <c r="U293" s="114">
        <v>0</v>
      </c>
      <c r="V293" s="114">
        <v>0</v>
      </c>
      <c r="W293" s="114">
        <v>0</v>
      </c>
      <c r="X293" s="114">
        <v>0</v>
      </c>
      <c r="Y293" s="114">
        <v>0</v>
      </c>
      <c r="Z293" s="114">
        <v>0</v>
      </c>
      <c r="AA293" s="114">
        <v>6</v>
      </c>
      <c r="AB293" s="114">
        <v>39</v>
      </c>
      <c r="AC293" s="114">
        <v>0</v>
      </c>
      <c r="AD293" s="114">
        <v>4</v>
      </c>
      <c r="AE293" s="114">
        <v>23</v>
      </c>
      <c r="AF293" s="114">
        <v>10</v>
      </c>
      <c r="AG293" s="114">
        <v>135</v>
      </c>
      <c r="AH293" s="114">
        <v>1</v>
      </c>
      <c r="AI293" s="114">
        <v>6</v>
      </c>
      <c r="AJ293" s="114">
        <v>322</v>
      </c>
      <c r="AK293" s="114">
        <v>0</v>
      </c>
      <c r="AL293" s="114">
        <v>0</v>
      </c>
      <c r="AM293" s="114">
        <v>0</v>
      </c>
      <c r="AN293" s="114">
        <v>0</v>
      </c>
      <c r="AO293" s="118">
        <f t="shared" si="23"/>
        <v>23.4</v>
      </c>
      <c r="AP293" s="123">
        <f t="shared" si="24"/>
        <v>1.6714285714285713</v>
      </c>
    </row>
    <row r="294" spans="1:42" x14ac:dyDescent="0.2">
      <c r="A294" s="173" t="s">
        <v>430</v>
      </c>
      <c r="B294" s="45" t="s">
        <v>118</v>
      </c>
      <c r="C294" s="45" t="s">
        <v>17</v>
      </c>
      <c r="D294" s="45">
        <v>9</v>
      </c>
      <c r="E294" s="137" t="s">
        <v>444</v>
      </c>
      <c r="F294" s="47"/>
      <c r="G294" s="61">
        <v>285</v>
      </c>
      <c r="H294" s="85">
        <f t="shared" si="20"/>
        <v>0</v>
      </c>
      <c r="I294" s="61">
        <v>285</v>
      </c>
      <c r="J294" s="61">
        <v>234</v>
      </c>
      <c r="K294" s="85">
        <f t="shared" si="21"/>
        <v>0</v>
      </c>
      <c r="L294" s="61">
        <v>234</v>
      </c>
      <c r="M294" s="61">
        <v>239</v>
      </c>
      <c r="N294" s="85">
        <f t="shared" si="22"/>
        <v>0</v>
      </c>
      <c r="O294" s="61">
        <v>239</v>
      </c>
      <c r="P294" s="154">
        <v>0.01</v>
      </c>
      <c r="Q294" s="142">
        <v>9</v>
      </c>
      <c r="R294" s="142"/>
      <c r="S294" s="114">
        <v>0</v>
      </c>
      <c r="T294" s="114">
        <v>0</v>
      </c>
      <c r="U294" s="114">
        <v>0</v>
      </c>
      <c r="V294" s="114">
        <v>0</v>
      </c>
      <c r="W294" s="114">
        <v>0</v>
      </c>
      <c r="X294" s="114">
        <v>0</v>
      </c>
      <c r="Y294" s="114">
        <v>0</v>
      </c>
      <c r="Z294" s="114">
        <v>0</v>
      </c>
      <c r="AA294" s="114">
        <v>26</v>
      </c>
      <c r="AB294" s="114">
        <v>125</v>
      </c>
      <c r="AC294" s="114">
        <v>1</v>
      </c>
      <c r="AD294" s="114">
        <v>5</v>
      </c>
      <c r="AE294" s="114">
        <v>9</v>
      </c>
      <c r="AF294" s="114">
        <v>7</v>
      </c>
      <c r="AG294" s="114">
        <v>72</v>
      </c>
      <c r="AH294" s="114">
        <v>2</v>
      </c>
      <c r="AI294" s="114">
        <v>4</v>
      </c>
      <c r="AJ294" s="114">
        <v>27</v>
      </c>
      <c r="AK294" s="114">
        <v>0</v>
      </c>
      <c r="AL294" s="114">
        <v>0</v>
      </c>
      <c r="AM294" s="114">
        <v>1</v>
      </c>
      <c r="AN294" s="114">
        <v>1</v>
      </c>
      <c r="AO294" s="118">
        <f t="shared" si="23"/>
        <v>35.700000000000003</v>
      </c>
      <c r="AP294" s="123">
        <f t="shared" si="24"/>
        <v>3.9666666666666668</v>
      </c>
    </row>
    <row r="295" spans="1:42" x14ac:dyDescent="0.2">
      <c r="A295" s="173" t="s">
        <v>561</v>
      </c>
      <c r="B295" s="45" t="s">
        <v>118</v>
      </c>
      <c r="C295" s="45" t="s">
        <v>190</v>
      </c>
      <c r="D295" s="45">
        <v>10</v>
      </c>
      <c r="E295" s="137" t="s">
        <v>448</v>
      </c>
      <c r="F295" s="47"/>
      <c r="G295" s="61">
        <v>400</v>
      </c>
      <c r="H295" s="85">
        <f t="shared" si="20"/>
        <v>0</v>
      </c>
      <c r="I295" s="61">
        <v>400</v>
      </c>
      <c r="J295" s="61">
        <v>400</v>
      </c>
      <c r="K295" s="85">
        <f t="shared" si="21"/>
        <v>0</v>
      </c>
      <c r="L295" s="61">
        <v>400</v>
      </c>
      <c r="M295" s="61">
        <v>400</v>
      </c>
      <c r="N295" s="85">
        <f t="shared" si="22"/>
        <v>0</v>
      </c>
      <c r="O295" s="61">
        <v>400</v>
      </c>
      <c r="P295" s="154">
        <v>0</v>
      </c>
      <c r="Q295" s="142">
        <v>17</v>
      </c>
      <c r="R295" s="142"/>
      <c r="S295" s="114">
        <v>0</v>
      </c>
      <c r="T295" s="114">
        <v>0</v>
      </c>
      <c r="U295" s="114">
        <v>0</v>
      </c>
      <c r="V295" s="114">
        <v>0</v>
      </c>
      <c r="W295" s="114">
        <v>0</v>
      </c>
      <c r="X295" s="114">
        <v>0</v>
      </c>
      <c r="Y295" s="114">
        <v>0</v>
      </c>
      <c r="Z295" s="114">
        <v>0</v>
      </c>
      <c r="AA295" s="114">
        <v>33</v>
      </c>
      <c r="AB295" s="114">
        <v>140</v>
      </c>
      <c r="AC295" s="114">
        <v>0</v>
      </c>
      <c r="AD295" s="114">
        <v>7</v>
      </c>
      <c r="AE295" s="114">
        <v>7</v>
      </c>
      <c r="AF295" s="114">
        <v>6</v>
      </c>
      <c r="AG295" s="114">
        <v>29</v>
      </c>
      <c r="AH295" s="114">
        <v>1</v>
      </c>
      <c r="AI295" s="114">
        <v>1</v>
      </c>
      <c r="AJ295" s="114">
        <v>215</v>
      </c>
      <c r="AK295" s="114">
        <v>0</v>
      </c>
      <c r="AL295" s="114">
        <v>0</v>
      </c>
      <c r="AM295" s="114">
        <v>0</v>
      </c>
      <c r="AN295" s="114">
        <v>0</v>
      </c>
      <c r="AO295" s="118">
        <f t="shared" si="23"/>
        <v>22.9</v>
      </c>
      <c r="AP295" s="123">
        <f t="shared" si="24"/>
        <v>1.3470588235294116</v>
      </c>
    </row>
    <row r="296" spans="1:42" x14ac:dyDescent="0.2">
      <c r="A296" s="173" t="s">
        <v>562</v>
      </c>
      <c r="B296" s="45" t="s">
        <v>118</v>
      </c>
      <c r="C296" s="45" t="s">
        <v>183</v>
      </c>
      <c r="D296" s="45">
        <v>6</v>
      </c>
      <c r="E296" s="137"/>
      <c r="F296" s="47"/>
      <c r="G296" s="61">
        <v>400</v>
      </c>
      <c r="H296" s="85">
        <f t="shared" si="20"/>
        <v>0</v>
      </c>
      <c r="I296" s="61">
        <v>400</v>
      </c>
      <c r="J296" s="61">
        <v>345</v>
      </c>
      <c r="K296" s="85">
        <f t="shared" si="21"/>
        <v>0</v>
      </c>
      <c r="L296" s="61">
        <v>345</v>
      </c>
      <c r="M296" s="61">
        <v>343</v>
      </c>
      <c r="N296" s="85">
        <f t="shared" si="22"/>
        <v>0</v>
      </c>
      <c r="O296" s="61">
        <v>343</v>
      </c>
      <c r="P296" s="154">
        <v>0</v>
      </c>
      <c r="Q296" s="142">
        <v>5</v>
      </c>
      <c r="R296" s="142"/>
      <c r="S296" s="114">
        <v>0</v>
      </c>
      <c r="T296" s="114">
        <v>0</v>
      </c>
      <c r="U296" s="114">
        <v>0</v>
      </c>
      <c r="V296" s="114">
        <v>0</v>
      </c>
      <c r="W296" s="114">
        <v>0</v>
      </c>
      <c r="X296" s="114">
        <v>0</v>
      </c>
      <c r="Y296" s="114">
        <v>0</v>
      </c>
      <c r="Z296" s="114">
        <v>0</v>
      </c>
      <c r="AA296" s="114">
        <v>55</v>
      </c>
      <c r="AB296" s="114">
        <v>230</v>
      </c>
      <c r="AC296" s="114">
        <v>0</v>
      </c>
      <c r="AD296" s="114">
        <v>11</v>
      </c>
      <c r="AE296" s="114">
        <v>8</v>
      </c>
      <c r="AF296" s="114">
        <v>7</v>
      </c>
      <c r="AG296" s="114">
        <v>52</v>
      </c>
      <c r="AH296" s="114">
        <v>0</v>
      </c>
      <c r="AI296" s="114">
        <v>3</v>
      </c>
      <c r="AJ296" s="114">
        <v>0</v>
      </c>
      <c r="AK296" s="114">
        <v>0</v>
      </c>
      <c r="AL296" s="114">
        <v>0</v>
      </c>
      <c r="AM296" s="114">
        <v>0</v>
      </c>
      <c r="AN296" s="114">
        <v>0</v>
      </c>
      <c r="AO296" s="118">
        <f t="shared" si="23"/>
        <v>28.2</v>
      </c>
      <c r="AP296" s="123">
        <f t="shared" si="24"/>
        <v>5.64</v>
      </c>
    </row>
    <row r="297" spans="1:42" x14ac:dyDescent="0.2">
      <c r="A297" s="173" t="s">
        <v>508</v>
      </c>
      <c r="B297" s="45" t="s">
        <v>127</v>
      </c>
      <c r="C297" s="45" t="s">
        <v>12</v>
      </c>
      <c r="D297" s="45">
        <v>10</v>
      </c>
      <c r="E297" s="137"/>
      <c r="F297" s="47"/>
      <c r="G297" s="61">
        <v>305</v>
      </c>
      <c r="H297" s="85">
        <f t="shared" si="20"/>
        <v>0</v>
      </c>
      <c r="I297" s="61">
        <v>305</v>
      </c>
      <c r="J297" s="61">
        <v>340</v>
      </c>
      <c r="K297" s="85">
        <f t="shared" si="21"/>
        <v>0</v>
      </c>
      <c r="L297" s="61">
        <v>340</v>
      </c>
      <c r="M297" s="61">
        <v>379</v>
      </c>
      <c r="N297" s="85">
        <f t="shared" si="22"/>
        <v>0</v>
      </c>
      <c r="O297" s="61">
        <v>379</v>
      </c>
      <c r="P297" s="154">
        <v>0.01</v>
      </c>
      <c r="Q297" s="142">
        <v>2</v>
      </c>
      <c r="R297" s="142"/>
      <c r="S297" s="114">
        <v>27</v>
      </c>
      <c r="T297" s="114">
        <v>15</v>
      </c>
      <c r="U297" s="114">
        <v>338</v>
      </c>
      <c r="V297" s="114">
        <v>3</v>
      </c>
      <c r="W297" s="114">
        <v>0</v>
      </c>
      <c r="X297" s="114">
        <v>0</v>
      </c>
      <c r="Y297" s="114">
        <v>2</v>
      </c>
      <c r="Z297" s="114">
        <v>14</v>
      </c>
      <c r="AA297" s="114">
        <v>2</v>
      </c>
      <c r="AB297" s="114">
        <v>3</v>
      </c>
      <c r="AC297" s="114">
        <v>0</v>
      </c>
      <c r="AD297" s="114">
        <v>1</v>
      </c>
      <c r="AE297" s="114">
        <v>0</v>
      </c>
      <c r="AF297" s="114">
        <v>0</v>
      </c>
      <c r="AG297" s="114">
        <v>0</v>
      </c>
      <c r="AH297" s="114">
        <v>0</v>
      </c>
      <c r="AI297" s="114">
        <v>0</v>
      </c>
      <c r="AJ297" s="114">
        <v>0</v>
      </c>
      <c r="AK297" s="114">
        <v>0</v>
      </c>
      <c r="AL297" s="114">
        <v>0</v>
      </c>
      <c r="AM297" s="114">
        <v>1</v>
      </c>
      <c r="AN297" s="114">
        <v>1</v>
      </c>
      <c r="AO297" s="118">
        <f t="shared" si="23"/>
        <v>23.82</v>
      </c>
      <c r="AP297" s="123">
        <f t="shared" si="24"/>
        <v>11.91</v>
      </c>
    </row>
    <row r="298" spans="1:42" x14ac:dyDescent="0.2">
      <c r="A298" s="173" t="s">
        <v>521</v>
      </c>
      <c r="B298" s="45" t="s">
        <v>121</v>
      </c>
      <c r="C298" s="45" t="s">
        <v>191</v>
      </c>
      <c r="D298" s="45">
        <v>13</v>
      </c>
      <c r="E298" s="137" t="s">
        <v>444</v>
      </c>
      <c r="F298" s="47"/>
      <c r="G298" s="61">
        <v>400</v>
      </c>
      <c r="H298" s="85">
        <f t="shared" si="20"/>
        <v>0</v>
      </c>
      <c r="I298" s="61">
        <v>400</v>
      </c>
      <c r="J298" s="61">
        <v>367</v>
      </c>
      <c r="K298" s="85">
        <f t="shared" si="21"/>
        <v>0</v>
      </c>
      <c r="L298" s="61">
        <v>367</v>
      </c>
      <c r="M298" s="61">
        <v>373</v>
      </c>
      <c r="N298" s="85">
        <f t="shared" si="22"/>
        <v>0</v>
      </c>
      <c r="O298" s="61">
        <v>373</v>
      </c>
      <c r="P298" s="154">
        <v>0</v>
      </c>
      <c r="Q298" s="142">
        <v>15</v>
      </c>
      <c r="R298" s="142"/>
      <c r="S298" s="114">
        <v>0</v>
      </c>
      <c r="T298" s="114">
        <v>0</v>
      </c>
      <c r="U298" s="114">
        <v>0</v>
      </c>
      <c r="V298" s="114">
        <v>0</v>
      </c>
      <c r="W298" s="114">
        <v>0</v>
      </c>
      <c r="X298" s="114">
        <v>0</v>
      </c>
      <c r="Y298" s="114">
        <v>0</v>
      </c>
      <c r="Z298" s="114">
        <v>0</v>
      </c>
      <c r="AA298" s="114">
        <v>0</v>
      </c>
      <c r="AB298" s="114">
        <v>0</v>
      </c>
      <c r="AC298" s="114">
        <v>0</v>
      </c>
      <c r="AD298" s="114">
        <v>0</v>
      </c>
      <c r="AE298" s="114">
        <v>32</v>
      </c>
      <c r="AF298" s="114">
        <v>19</v>
      </c>
      <c r="AG298" s="114">
        <v>208</v>
      </c>
      <c r="AH298" s="114">
        <v>3</v>
      </c>
      <c r="AI298" s="114">
        <v>9</v>
      </c>
      <c r="AJ298" s="114">
        <v>0</v>
      </c>
      <c r="AK298" s="114">
        <v>0</v>
      </c>
      <c r="AL298" s="114">
        <v>0</v>
      </c>
      <c r="AM298" s="114">
        <v>0</v>
      </c>
      <c r="AN298" s="114">
        <v>0</v>
      </c>
      <c r="AO298" s="118">
        <f t="shared" si="23"/>
        <v>38.799999999999997</v>
      </c>
      <c r="AP298" s="123">
        <f t="shared" si="24"/>
        <v>2.5866666666666664</v>
      </c>
    </row>
    <row r="299" spans="1:42" x14ac:dyDescent="0.2">
      <c r="A299" s="173" t="s">
        <v>504</v>
      </c>
      <c r="B299" s="45" t="s">
        <v>129</v>
      </c>
      <c r="C299" s="45" t="s">
        <v>185</v>
      </c>
      <c r="D299" s="45">
        <v>13</v>
      </c>
      <c r="E299" s="137"/>
      <c r="F299" s="47"/>
      <c r="G299" s="61">
        <v>287</v>
      </c>
      <c r="H299" s="85">
        <f t="shared" si="20"/>
        <v>0</v>
      </c>
      <c r="I299" s="61">
        <v>287</v>
      </c>
      <c r="J299" s="61">
        <v>281</v>
      </c>
      <c r="K299" s="85">
        <f t="shared" si="21"/>
        <v>0</v>
      </c>
      <c r="L299" s="61">
        <v>281</v>
      </c>
      <c r="M299" s="61">
        <v>281</v>
      </c>
      <c r="N299" s="85">
        <f t="shared" si="22"/>
        <v>0</v>
      </c>
      <c r="O299" s="61">
        <v>281</v>
      </c>
      <c r="P299" s="154">
        <v>0.01</v>
      </c>
      <c r="Q299" s="142">
        <v>16</v>
      </c>
      <c r="R299" s="142"/>
      <c r="S299" s="114">
        <v>0</v>
      </c>
      <c r="T299" s="114">
        <v>0</v>
      </c>
      <c r="U299" s="114">
        <v>0</v>
      </c>
      <c r="V299" s="114">
        <v>0</v>
      </c>
      <c r="W299" s="114">
        <v>0</v>
      </c>
      <c r="X299" s="114">
        <v>0</v>
      </c>
      <c r="Y299" s="114">
        <v>0</v>
      </c>
      <c r="Z299" s="114">
        <v>0</v>
      </c>
      <c r="AA299" s="114">
        <v>3</v>
      </c>
      <c r="AB299" s="114">
        <v>11</v>
      </c>
      <c r="AC299" s="114">
        <v>1</v>
      </c>
      <c r="AD299" s="114">
        <v>1</v>
      </c>
      <c r="AE299" s="114">
        <v>35</v>
      </c>
      <c r="AF299" s="114">
        <v>20</v>
      </c>
      <c r="AG299" s="114">
        <v>180</v>
      </c>
      <c r="AH299" s="114">
        <v>1</v>
      </c>
      <c r="AI299" s="114">
        <v>10</v>
      </c>
      <c r="AJ299" s="114">
        <v>21</v>
      </c>
      <c r="AK299" s="114">
        <v>0</v>
      </c>
      <c r="AL299" s="114">
        <v>1</v>
      </c>
      <c r="AM299" s="114">
        <v>0</v>
      </c>
      <c r="AN299" s="114">
        <v>0</v>
      </c>
      <c r="AO299" s="118">
        <f t="shared" si="23"/>
        <v>33.1</v>
      </c>
      <c r="AP299" s="123">
        <f t="shared" si="24"/>
        <v>2.0687500000000001</v>
      </c>
    </row>
    <row r="300" spans="1:42" x14ac:dyDescent="0.2">
      <c r="A300" s="173" t="s">
        <v>417</v>
      </c>
      <c r="B300" s="45" t="s">
        <v>129</v>
      </c>
      <c r="C300" s="45" t="s">
        <v>195</v>
      </c>
      <c r="D300" s="45">
        <v>14</v>
      </c>
      <c r="E300" s="137" t="s">
        <v>448</v>
      </c>
      <c r="F300" s="47"/>
      <c r="G300" s="61">
        <v>350</v>
      </c>
      <c r="H300" s="85">
        <f t="shared" si="20"/>
        <v>0</v>
      </c>
      <c r="I300" s="61">
        <v>350</v>
      </c>
      <c r="J300" s="61">
        <v>400</v>
      </c>
      <c r="K300" s="85">
        <f t="shared" si="21"/>
        <v>0</v>
      </c>
      <c r="L300" s="61">
        <v>400</v>
      </c>
      <c r="M300" s="61">
        <v>400</v>
      </c>
      <c r="N300" s="85">
        <f t="shared" si="22"/>
        <v>0</v>
      </c>
      <c r="O300" s="61">
        <v>400</v>
      </c>
      <c r="P300" s="154">
        <v>0</v>
      </c>
      <c r="Q300" s="142">
        <v>15</v>
      </c>
      <c r="R300" s="142"/>
      <c r="S300" s="114">
        <v>0</v>
      </c>
      <c r="T300" s="114">
        <v>0</v>
      </c>
      <c r="U300" s="114">
        <v>0</v>
      </c>
      <c r="V300" s="114">
        <v>0</v>
      </c>
      <c r="W300" s="114">
        <v>0</v>
      </c>
      <c r="X300" s="114">
        <v>0</v>
      </c>
      <c r="Y300" s="114">
        <v>0</v>
      </c>
      <c r="Z300" s="114">
        <v>0</v>
      </c>
      <c r="AA300" s="114">
        <v>0</v>
      </c>
      <c r="AB300" s="114">
        <v>0</v>
      </c>
      <c r="AC300" s="114">
        <v>0</v>
      </c>
      <c r="AD300" s="114">
        <v>0</v>
      </c>
      <c r="AE300" s="114">
        <v>23</v>
      </c>
      <c r="AF300" s="114">
        <v>14</v>
      </c>
      <c r="AG300" s="114">
        <v>167</v>
      </c>
      <c r="AH300" s="114">
        <v>3</v>
      </c>
      <c r="AI300" s="114">
        <v>10</v>
      </c>
      <c r="AJ300" s="114">
        <v>0</v>
      </c>
      <c r="AK300" s="114">
        <v>0</v>
      </c>
      <c r="AL300" s="114">
        <v>1</v>
      </c>
      <c r="AM300" s="114">
        <v>0</v>
      </c>
      <c r="AN300" s="114">
        <v>0</v>
      </c>
      <c r="AO300" s="118">
        <f t="shared" si="23"/>
        <v>36.700000000000003</v>
      </c>
      <c r="AP300" s="123">
        <f t="shared" si="24"/>
        <v>2.4466666666666668</v>
      </c>
    </row>
    <row r="301" spans="1:42" x14ac:dyDescent="0.2">
      <c r="A301" s="173" t="s">
        <v>395</v>
      </c>
      <c r="B301" s="45" t="s">
        <v>118</v>
      </c>
      <c r="C301" s="45" t="s">
        <v>179</v>
      </c>
      <c r="D301" s="45">
        <v>14</v>
      </c>
      <c r="E301" s="137"/>
      <c r="F301" s="47"/>
      <c r="G301" s="61">
        <v>400</v>
      </c>
      <c r="H301" s="85"/>
      <c r="I301" s="61">
        <v>400</v>
      </c>
      <c r="J301" s="61">
        <v>400</v>
      </c>
      <c r="K301" s="85"/>
      <c r="L301" s="61">
        <v>400</v>
      </c>
      <c r="M301" s="61">
        <v>400</v>
      </c>
      <c r="N301" s="85">
        <f t="shared" si="22"/>
        <v>0</v>
      </c>
      <c r="O301" s="61">
        <v>400</v>
      </c>
      <c r="P301" s="154">
        <v>0</v>
      </c>
      <c r="Q301" s="142">
        <v>13</v>
      </c>
      <c r="R301" s="142"/>
      <c r="S301" s="114">
        <v>0</v>
      </c>
      <c r="T301" s="114">
        <v>0</v>
      </c>
      <c r="U301" s="114">
        <v>0</v>
      </c>
      <c r="V301" s="114">
        <v>0</v>
      </c>
      <c r="W301" s="114">
        <v>0</v>
      </c>
      <c r="X301" s="114">
        <v>0</v>
      </c>
      <c r="Y301" s="114">
        <v>0</v>
      </c>
      <c r="Z301" s="114">
        <v>0</v>
      </c>
      <c r="AA301" s="114">
        <v>35</v>
      </c>
      <c r="AB301" s="114">
        <v>185</v>
      </c>
      <c r="AC301" s="114">
        <v>1</v>
      </c>
      <c r="AD301" s="114">
        <v>8</v>
      </c>
      <c r="AE301" s="114">
        <v>12</v>
      </c>
      <c r="AF301" s="114">
        <v>9</v>
      </c>
      <c r="AG301" s="114">
        <v>84</v>
      </c>
      <c r="AH301" s="114">
        <v>0</v>
      </c>
      <c r="AI301" s="114">
        <v>4</v>
      </c>
      <c r="AJ301" s="114">
        <v>0</v>
      </c>
      <c r="AK301" s="114">
        <v>0</v>
      </c>
      <c r="AL301" s="114">
        <v>0</v>
      </c>
      <c r="AM301" s="114">
        <v>1</v>
      </c>
      <c r="AN301" s="114">
        <v>0</v>
      </c>
      <c r="AO301" s="118">
        <f t="shared" si="23"/>
        <v>32.9</v>
      </c>
      <c r="AP301" s="123">
        <f t="shared" si="24"/>
        <v>2.5307692307692307</v>
      </c>
    </row>
    <row r="302" spans="1:42" x14ac:dyDescent="0.2">
      <c r="A302" s="173" t="s">
        <v>392</v>
      </c>
      <c r="B302" s="45" t="s">
        <v>129</v>
      </c>
      <c r="C302" s="45" t="s">
        <v>187</v>
      </c>
      <c r="D302" s="45">
        <v>10</v>
      </c>
      <c r="E302" s="137"/>
      <c r="F302" s="47"/>
      <c r="G302" s="61">
        <v>198</v>
      </c>
      <c r="H302" s="85"/>
      <c r="I302" s="61">
        <v>198</v>
      </c>
      <c r="J302" s="61">
        <v>179</v>
      </c>
      <c r="K302" s="85"/>
      <c r="L302" s="61">
        <v>179</v>
      </c>
      <c r="M302" s="61">
        <v>176</v>
      </c>
      <c r="N302" s="85">
        <f t="shared" si="22"/>
        <v>0</v>
      </c>
      <c r="O302" s="61">
        <v>176</v>
      </c>
      <c r="P302" s="154">
        <v>0.12</v>
      </c>
      <c r="Q302" s="142">
        <v>13</v>
      </c>
      <c r="R302" s="142"/>
      <c r="S302" s="114">
        <v>0</v>
      </c>
      <c r="T302" s="114">
        <v>0</v>
      </c>
      <c r="U302" s="114">
        <v>0</v>
      </c>
      <c r="V302" s="114">
        <v>0</v>
      </c>
      <c r="W302" s="114">
        <v>0</v>
      </c>
      <c r="X302" s="114">
        <v>0</v>
      </c>
      <c r="Y302" s="114">
        <v>0</v>
      </c>
      <c r="Z302" s="114">
        <v>0</v>
      </c>
      <c r="AA302" s="114">
        <v>0</v>
      </c>
      <c r="AB302" s="114">
        <v>0</v>
      </c>
      <c r="AC302" s="114">
        <v>0</v>
      </c>
      <c r="AD302" s="114">
        <v>0</v>
      </c>
      <c r="AE302" s="114">
        <v>31</v>
      </c>
      <c r="AF302" s="114">
        <v>26</v>
      </c>
      <c r="AG302" s="114">
        <v>221</v>
      </c>
      <c r="AH302" s="114">
        <v>3</v>
      </c>
      <c r="AI302" s="114">
        <v>11</v>
      </c>
      <c r="AJ302" s="114">
        <v>0</v>
      </c>
      <c r="AK302" s="114">
        <v>0</v>
      </c>
      <c r="AL302" s="114">
        <v>0</v>
      </c>
      <c r="AM302" s="114">
        <v>3</v>
      </c>
      <c r="AN302" s="114">
        <v>1</v>
      </c>
      <c r="AO302" s="118">
        <f t="shared" si="23"/>
        <v>38.1</v>
      </c>
      <c r="AP302" s="123">
        <f t="shared" si="24"/>
        <v>2.930769230769231</v>
      </c>
    </row>
    <row r="303" spans="1:42" x14ac:dyDescent="0.2">
      <c r="A303" s="173" t="s">
        <v>563</v>
      </c>
      <c r="B303" s="45" t="s">
        <v>121</v>
      </c>
      <c r="C303" s="45" t="s">
        <v>13</v>
      </c>
      <c r="D303" s="45">
        <v>10</v>
      </c>
      <c r="E303" s="137"/>
      <c r="F303" s="47"/>
      <c r="G303" s="61">
        <v>400</v>
      </c>
      <c r="H303" s="85"/>
      <c r="I303" s="61">
        <v>400</v>
      </c>
      <c r="J303" s="61">
        <v>400</v>
      </c>
      <c r="K303" s="85"/>
      <c r="L303" s="61">
        <v>400</v>
      </c>
      <c r="M303" s="61">
        <v>400</v>
      </c>
      <c r="N303" s="85">
        <f t="shared" si="22"/>
        <v>0</v>
      </c>
      <c r="O303" s="61">
        <v>400</v>
      </c>
      <c r="P303" s="154">
        <v>0</v>
      </c>
      <c r="Q303" s="142">
        <v>10</v>
      </c>
      <c r="R303" s="142"/>
      <c r="S303" s="114">
        <v>0</v>
      </c>
      <c r="T303" s="114">
        <v>0</v>
      </c>
      <c r="U303" s="114">
        <v>0</v>
      </c>
      <c r="V303" s="114">
        <v>0</v>
      </c>
      <c r="W303" s="114">
        <v>0</v>
      </c>
      <c r="X303" s="114">
        <v>0</v>
      </c>
      <c r="Y303" s="114">
        <v>0</v>
      </c>
      <c r="Z303" s="114">
        <v>0</v>
      </c>
      <c r="AA303" s="114">
        <v>0</v>
      </c>
      <c r="AB303" s="114">
        <v>0</v>
      </c>
      <c r="AC303" s="114">
        <v>0</v>
      </c>
      <c r="AD303" s="114">
        <v>0</v>
      </c>
      <c r="AE303" s="114">
        <v>18</v>
      </c>
      <c r="AF303" s="114">
        <v>13</v>
      </c>
      <c r="AG303" s="114">
        <v>249</v>
      </c>
      <c r="AH303" s="114">
        <v>2</v>
      </c>
      <c r="AI303" s="114">
        <v>9</v>
      </c>
      <c r="AJ303" s="114">
        <v>0</v>
      </c>
      <c r="AK303" s="114">
        <v>0</v>
      </c>
      <c r="AL303" s="114">
        <v>0</v>
      </c>
      <c r="AM303" s="114">
        <v>0</v>
      </c>
      <c r="AN303" s="114">
        <v>0</v>
      </c>
      <c r="AO303" s="118">
        <f t="shared" si="23"/>
        <v>36.9</v>
      </c>
      <c r="AP303" s="123">
        <f t="shared" si="24"/>
        <v>3.69</v>
      </c>
    </row>
    <row r="304" spans="1:42" x14ac:dyDescent="0.2">
      <c r="A304" s="173" t="s">
        <v>241</v>
      </c>
      <c r="B304" s="45" t="s">
        <v>118</v>
      </c>
      <c r="C304" s="45" t="s">
        <v>19</v>
      </c>
      <c r="D304" s="45">
        <v>11</v>
      </c>
      <c r="E304" s="137"/>
      <c r="F304" s="47"/>
      <c r="G304" s="61">
        <v>400</v>
      </c>
      <c r="H304" s="85"/>
      <c r="I304" s="61">
        <v>400</v>
      </c>
      <c r="J304" s="61">
        <v>241</v>
      </c>
      <c r="K304" s="85"/>
      <c r="L304" s="61">
        <v>241</v>
      </c>
      <c r="M304" s="61">
        <v>250</v>
      </c>
      <c r="N304" s="85">
        <f t="shared" si="22"/>
        <v>0</v>
      </c>
      <c r="O304" s="61">
        <v>250</v>
      </c>
      <c r="P304" s="154">
        <v>0.01</v>
      </c>
      <c r="Q304" s="142">
        <v>12</v>
      </c>
      <c r="R304" s="142"/>
      <c r="S304" s="114">
        <v>0</v>
      </c>
      <c r="T304" s="114">
        <v>0</v>
      </c>
      <c r="U304" s="114">
        <v>0</v>
      </c>
      <c r="V304" s="114">
        <v>0</v>
      </c>
      <c r="W304" s="114">
        <v>0</v>
      </c>
      <c r="X304" s="114">
        <v>0</v>
      </c>
      <c r="Y304" s="114">
        <v>0</v>
      </c>
      <c r="Z304" s="114">
        <v>0</v>
      </c>
      <c r="AA304" s="114">
        <v>36</v>
      </c>
      <c r="AB304" s="114">
        <v>180</v>
      </c>
      <c r="AC304" s="114">
        <v>2</v>
      </c>
      <c r="AD304" s="114">
        <v>9</v>
      </c>
      <c r="AE304" s="114">
        <v>8</v>
      </c>
      <c r="AF304" s="114">
        <v>4</v>
      </c>
      <c r="AG304" s="114">
        <v>26</v>
      </c>
      <c r="AH304" s="114">
        <v>0</v>
      </c>
      <c r="AI304" s="114">
        <v>1</v>
      </c>
      <c r="AJ304" s="114">
        <v>15</v>
      </c>
      <c r="AK304" s="114">
        <v>0</v>
      </c>
      <c r="AL304" s="114">
        <v>0</v>
      </c>
      <c r="AM304" s="114">
        <v>0</v>
      </c>
      <c r="AN304" s="114">
        <v>0</v>
      </c>
      <c r="AO304" s="118">
        <f t="shared" si="23"/>
        <v>32.6</v>
      </c>
      <c r="AP304" s="123">
        <f t="shared" si="24"/>
        <v>2.7166666666666668</v>
      </c>
    </row>
    <row r="305" spans="1:42" x14ac:dyDescent="0.2">
      <c r="A305" s="173" t="s">
        <v>564</v>
      </c>
      <c r="B305" s="45" t="s">
        <v>127</v>
      </c>
      <c r="C305" s="45" t="s">
        <v>179</v>
      </c>
      <c r="D305" s="45">
        <v>14</v>
      </c>
      <c r="E305" s="137"/>
      <c r="F305" s="47"/>
      <c r="G305" s="61">
        <v>400</v>
      </c>
      <c r="H305" s="85"/>
      <c r="I305" s="61">
        <v>400</v>
      </c>
      <c r="J305" s="61">
        <v>400</v>
      </c>
      <c r="K305" s="85"/>
      <c r="L305" s="61">
        <v>400</v>
      </c>
      <c r="M305" s="61">
        <v>400</v>
      </c>
      <c r="N305" s="85">
        <f t="shared" si="22"/>
        <v>0</v>
      </c>
      <c r="O305" s="61">
        <v>400</v>
      </c>
      <c r="P305" s="154">
        <v>0</v>
      </c>
      <c r="Q305" s="142">
        <v>1</v>
      </c>
      <c r="R305" s="142"/>
      <c r="S305" s="114">
        <v>24</v>
      </c>
      <c r="T305" s="114">
        <v>11</v>
      </c>
      <c r="U305" s="114">
        <v>250</v>
      </c>
      <c r="V305" s="114">
        <v>1</v>
      </c>
      <c r="W305" s="114">
        <v>0</v>
      </c>
      <c r="X305" s="114">
        <v>0</v>
      </c>
      <c r="Y305" s="114">
        <v>4</v>
      </c>
      <c r="Z305" s="114">
        <v>14</v>
      </c>
      <c r="AA305" s="114">
        <v>4</v>
      </c>
      <c r="AB305" s="114">
        <v>8</v>
      </c>
      <c r="AC305" s="114">
        <v>0</v>
      </c>
      <c r="AD305" s="114">
        <v>1</v>
      </c>
      <c r="AE305" s="114">
        <v>0</v>
      </c>
      <c r="AF305" s="114">
        <v>0</v>
      </c>
      <c r="AG305" s="114">
        <v>0</v>
      </c>
      <c r="AH305" s="114">
        <v>0</v>
      </c>
      <c r="AI305" s="114">
        <v>0</v>
      </c>
      <c r="AJ305" s="114">
        <v>0</v>
      </c>
      <c r="AK305" s="114">
        <v>0</v>
      </c>
      <c r="AL305" s="114">
        <v>1</v>
      </c>
      <c r="AM305" s="114">
        <v>1</v>
      </c>
      <c r="AN305" s="114">
        <v>0</v>
      </c>
      <c r="AO305" s="118">
        <f t="shared" si="23"/>
        <v>16.8</v>
      </c>
      <c r="AP305" s="123">
        <f t="shared" si="24"/>
        <v>16.8</v>
      </c>
    </row>
    <row r="306" spans="1:42" x14ac:dyDescent="0.2">
      <c r="A306" s="173" t="s">
        <v>565</v>
      </c>
      <c r="B306" s="45" t="s">
        <v>121</v>
      </c>
      <c r="C306" s="45" t="s">
        <v>185</v>
      </c>
      <c r="D306" s="45">
        <v>13</v>
      </c>
      <c r="E306" s="137"/>
      <c r="F306" s="47"/>
      <c r="G306" s="61">
        <v>400</v>
      </c>
      <c r="H306" s="85"/>
      <c r="I306" s="61">
        <v>400</v>
      </c>
      <c r="J306" s="61">
        <v>400</v>
      </c>
      <c r="K306" s="85"/>
      <c r="L306" s="61">
        <v>400</v>
      </c>
      <c r="M306" s="61">
        <v>400</v>
      </c>
      <c r="N306" s="85">
        <f t="shared" si="22"/>
        <v>0</v>
      </c>
      <c r="O306" s="61">
        <v>400</v>
      </c>
      <c r="P306" s="154">
        <v>0</v>
      </c>
      <c r="Q306" s="142">
        <v>13</v>
      </c>
      <c r="R306" s="142"/>
      <c r="S306" s="114">
        <v>0</v>
      </c>
      <c r="T306" s="114">
        <v>1</v>
      </c>
      <c r="U306" s="114">
        <v>0</v>
      </c>
      <c r="V306" s="114">
        <v>0</v>
      </c>
      <c r="W306" s="114">
        <v>0</v>
      </c>
      <c r="X306" s="114">
        <v>0</v>
      </c>
      <c r="Y306" s="114">
        <v>0</v>
      </c>
      <c r="Z306" s="114">
        <v>0</v>
      </c>
      <c r="AA306" s="114">
        <v>0</v>
      </c>
      <c r="AB306" s="114">
        <v>0</v>
      </c>
      <c r="AC306" s="114">
        <v>0</v>
      </c>
      <c r="AD306" s="114">
        <v>0</v>
      </c>
      <c r="AE306" s="114">
        <v>25</v>
      </c>
      <c r="AF306" s="114">
        <v>18</v>
      </c>
      <c r="AG306" s="114">
        <v>250</v>
      </c>
      <c r="AH306" s="114">
        <v>1</v>
      </c>
      <c r="AI306" s="114">
        <v>10</v>
      </c>
      <c r="AJ306" s="114">
        <v>0</v>
      </c>
      <c r="AK306" s="114">
        <v>0</v>
      </c>
      <c r="AL306" s="114">
        <v>0</v>
      </c>
      <c r="AM306" s="114">
        <v>0</v>
      </c>
      <c r="AN306" s="114">
        <v>0</v>
      </c>
      <c r="AO306" s="118">
        <f t="shared" si="23"/>
        <v>31</v>
      </c>
      <c r="AP306" s="123">
        <f t="shared" si="24"/>
        <v>2.3846153846153846</v>
      </c>
    </row>
    <row r="307" spans="1:42" x14ac:dyDescent="0.2">
      <c r="A307" s="173" t="s">
        <v>566</v>
      </c>
      <c r="B307" s="45" t="s">
        <v>129</v>
      </c>
      <c r="C307" s="45" t="s">
        <v>15</v>
      </c>
      <c r="D307" s="45">
        <v>14</v>
      </c>
      <c r="E307" s="137"/>
      <c r="F307" s="47"/>
      <c r="G307" s="61">
        <v>400</v>
      </c>
      <c r="H307" s="85"/>
      <c r="I307" s="61">
        <v>400</v>
      </c>
      <c r="J307" s="61">
        <v>326</v>
      </c>
      <c r="K307" s="85"/>
      <c r="L307" s="61">
        <v>326</v>
      </c>
      <c r="M307" s="61">
        <v>332</v>
      </c>
      <c r="N307" s="85">
        <f t="shared" si="22"/>
        <v>0</v>
      </c>
      <c r="O307" s="61">
        <v>332</v>
      </c>
      <c r="P307" s="154">
        <v>0</v>
      </c>
      <c r="Q307" s="142">
        <v>16</v>
      </c>
      <c r="R307" s="142"/>
      <c r="S307" s="114">
        <v>0</v>
      </c>
      <c r="T307" s="114">
        <v>0</v>
      </c>
      <c r="U307" s="114">
        <v>0</v>
      </c>
      <c r="V307" s="114">
        <v>0</v>
      </c>
      <c r="W307" s="114">
        <v>0</v>
      </c>
      <c r="X307" s="114">
        <v>0</v>
      </c>
      <c r="Y307" s="114">
        <v>0</v>
      </c>
      <c r="Z307" s="114">
        <v>0</v>
      </c>
      <c r="AA307" s="114">
        <v>0</v>
      </c>
      <c r="AB307" s="114">
        <v>0</v>
      </c>
      <c r="AC307" s="114">
        <v>0</v>
      </c>
      <c r="AD307" s="114">
        <v>0</v>
      </c>
      <c r="AE307" s="114">
        <v>33</v>
      </c>
      <c r="AF307" s="114">
        <v>25</v>
      </c>
      <c r="AG307" s="114">
        <v>245</v>
      </c>
      <c r="AH307" s="114">
        <v>2</v>
      </c>
      <c r="AI307" s="114">
        <v>9</v>
      </c>
      <c r="AJ307" s="114">
        <v>0</v>
      </c>
      <c r="AK307" s="114">
        <v>0</v>
      </c>
      <c r="AL307" s="114">
        <v>0</v>
      </c>
      <c r="AM307" s="114">
        <v>0</v>
      </c>
      <c r="AN307" s="114">
        <v>0</v>
      </c>
      <c r="AO307" s="118">
        <f t="shared" si="23"/>
        <v>36.5</v>
      </c>
      <c r="AP307" s="123">
        <f t="shared" si="24"/>
        <v>2.28125</v>
      </c>
    </row>
    <row r="308" spans="1:42" x14ac:dyDescent="0.2">
      <c r="A308" s="173" t="s">
        <v>567</v>
      </c>
      <c r="B308" s="45" t="s">
        <v>118</v>
      </c>
      <c r="C308" s="45" t="s">
        <v>194</v>
      </c>
      <c r="D308" s="45">
        <v>7</v>
      </c>
      <c r="E308" s="137"/>
      <c r="F308" s="47"/>
      <c r="G308" s="61">
        <v>400</v>
      </c>
      <c r="H308" s="85"/>
      <c r="I308" s="61">
        <v>400</v>
      </c>
      <c r="J308" s="61">
        <v>315</v>
      </c>
      <c r="K308" s="85"/>
      <c r="L308" s="61">
        <v>315</v>
      </c>
      <c r="M308" s="61">
        <v>327</v>
      </c>
      <c r="N308" s="85">
        <f t="shared" si="22"/>
        <v>0</v>
      </c>
      <c r="O308" s="61">
        <v>327</v>
      </c>
      <c r="P308" s="154">
        <v>0.01</v>
      </c>
      <c r="Q308" s="142">
        <v>11</v>
      </c>
      <c r="R308" s="142"/>
      <c r="S308" s="114">
        <v>0</v>
      </c>
      <c r="T308" s="114">
        <v>0</v>
      </c>
      <c r="U308" s="114">
        <v>0</v>
      </c>
      <c r="V308" s="114">
        <v>0</v>
      </c>
      <c r="W308" s="114">
        <v>0</v>
      </c>
      <c r="X308" s="114">
        <v>0</v>
      </c>
      <c r="Y308" s="114">
        <v>0</v>
      </c>
      <c r="Z308" s="114">
        <v>0</v>
      </c>
      <c r="AA308" s="114">
        <v>13</v>
      </c>
      <c r="AB308" s="114">
        <v>61</v>
      </c>
      <c r="AC308" s="114">
        <v>0</v>
      </c>
      <c r="AD308" s="114">
        <v>3</v>
      </c>
      <c r="AE308" s="114">
        <v>5</v>
      </c>
      <c r="AF308" s="114">
        <v>4</v>
      </c>
      <c r="AG308" s="114">
        <v>9</v>
      </c>
      <c r="AH308" s="114">
        <v>0</v>
      </c>
      <c r="AI308" s="114">
        <v>0</v>
      </c>
      <c r="AJ308" s="114">
        <v>579</v>
      </c>
      <c r="AK308" s="114">
        <v>2</v>
      </c>
      <c r="AL308" s="114">
        <v>0</v>
      </c>
      <c r="AM308" s="114">
        <v>0</v>
      </c>
      <c r="AN308" s="114">
        <v>0</v>
      </c>
      <c r="AO308" s="118">
        <f t="shared" si="23"/>
        <v>19</v>
      </c>
      <c r="AP308" s="123">
        <f t="shared" si="24"/>
        <v>1.7272727272727273</v>
      </c>
    </row>
    <row r="309" spans="1:42" x14ac:dyDescent="0.2">
      <c r="A309" s="173" t="s">
        <v>496</v>
      </c>
      <c r="B309" s="45" t="s">
        <v>129</v>
      </c>
      <c r="C309" s="45" t="s">
        <v>197</v>
      </c>
      <c r="D309" s="45">
        <v>6</v>
      </c>
      <c r="E309" s="137"/>
      <c r="F309" s="47"/>
      <c r="G309" s="61">
        <v>248</v>
      </c>
      <c r="H309" s="85"/>
      <c r="I309" s="61">
        <v>248</v>
      </c>
      <c r="J309" s="61">
        <v>193</v>
      </c>
      <c r="K309" s="85"/>
      <c r="L309" s="61">
        <v>193</v>
      </c>
      <c r="M309" s="61">
        <v>193</v>
      </c>
      <c r="N309" s="85">
        <f t="shared" si="22"/>
        <v>0</v>
      </c>
      <c r="O309" s="61">
        <v>193</v>
      </c>
      <c r="P309" s="154">
        <v>0.03</v>
      </c>
      <c r="Q309" s="142">
        <v>9</v>
      </c>
      <c r="R309" s="142"/>
      <c r="S309" s="114">
        <v>0</v>
      </c>
      <c r="T309" s="114">
        <v>0</v>
      </c>
      <c r="U309" s="114">
        <v>0</v>
      </c>
      <c r="V309" s="114">
        <v>0</v>
      </c>
      <c r="W309" s="114">
        <v>0</v>
      </c>
      <c r="X309" s="114">
        <v>0</v>
      </c>
      <c r="Y309" s="114">
        <v>0</v>
      </c>
      <c r="Z309" s="114">
        <v>0</v>
      </c>
      <c r="AA309" s="114">
        <v>0</v>
      </c>
      <c r="AB309" s="114">
        <v>0</v>
      </c>
      <c r="AC309" s="114">
        <v>0</v>
      </c>
      <c r="AD309" s="114">
        <v>0</v>
      </c>
      <c r="AE309" s="114">
        <v>28</v>
      </c>
      <c r="AF309" s="114">
        <v>20</v>
      </c>
      <c r="AG309" s="114">
        <v>178</v>
      </c>
      <c r="AH309" s="114">
        <v>3</v>
      </c>
      <c r="AI309" s="114">
        <v>10</v>
      </c>
      <c r="AJ309" s="114">
        <v>0</v>
      </c>
      <c r="AK309" s="114">
        <v>0</v>
      </c>
      <c r="AL309" s="114">
        <v>0</v>
      </c>
      <c r="AM309" s="114">
        <v>0</v>
      </c>
      <c r="AN309" s="114">
        <v>0</v>
      </c>
      <c r="AO309" s="118">
        <f t="shared" si="23"/>
        <v>35.799999999999997</v>
      </c>
      <c r="AP309" s="123">
        <f t="shared" si="24"/>
        <v>3.9777777777777774</v>
      </c>
    </row>
    <row r="310" spans="1:42" x14ac:dyDescent="0.2">
      <c r="A310" s="173" t="s">
        <v>429</v>
      </c>
      <c r="B310" s="45" t="s">
        <v>129</v>
      </c>
      <c r="C310" s="45" t="s">
        <v>19</v>
      </c>
      <c r="D310" s="45">
        <v>11</v>
      </c>
      <c r="E310" s="137"/>
      <c r="F310" s="47"/>
      <c r="G310" s="61">
        <v>400</v>
      </c>
      <c r="H310" s="85"/>
      <c r="I310" s="61">
        <v>400</v>
      </c>
      <c r="J310" s="61">
        <v>250</v>
      </c>
      <c r="K310" s="85"/>
      <c r="L310" s="61">
        <v>250</v>
      </c>
      <c r="M310" s="61">
        <v>251</v>
      </c>
      <c r="N310" s="85">
        <f t="shared" si="22"/>
        <v>0</v>
      </c>
      <c r="O310" s="61">
        <v>251</v>
      </c>
      <c r="P310" s="154">
        <v>0.02</v>
      </c>
      <c r="Q310" s="142">
        <v>16</v>
      </c>
      <c r="R310" s="142"/>
      <c r="S310" s="114">
        <v>0</v>
      </c>
      <c r="T310" s="114">
        <v>0</v>
      </c>
      <c r="U310" s="114">
        <v>0</v>
      </c>
      <c r="V310" s="114">
        <v>0</v>
      </c>
      <c r="W310" s="114">
        <v>0</v>
      </c>
      <c r="X310" s="114">
        <v>0</v>
      </c>
      <c r="Y310" s="114">
        <v>0</v>
      </c>
      <c r="Z310" s="114">
        <v>0</v>
      </c>
      <c r="AA310" s="114">
        <v>0</v>
      </c>
      <c r="AB310" s="114">
        <v>0</v>
      </c>
      <c r="AC310" s="114">
        <v>0</v>
      </c>
      <c r="AD310" s="114">
        <v>0</v>
      </c>
      <c r="AE310" s="114">
        <v>39</v>
      </c>
      <c r="AF310" s="114">
        <v>26</v>
      </c>
      <c r="AG310" s="114">
        <v>257</v>
      </c>
      <c r="AH310" s="114">
        <v>1</v>
      </c>
      <c r="AI310" s="114">
        <v>12</v>
      </c>
      <c r="AJ310" s="114">
        <v>0</v>
      </c>
      <c r="AK310" s="114">
        <v>0</v>
      </c>
      <c r="AL310" s="114">
        <v>1</v>
      </c>
      <c r="AM310" s="114">
        <v>0</v>
      </c>
      <c r="AN310" s="114">
        <v>0</v>
      </c>
      <c r="AO310" s="118">
        <f t="shared" si="23"/>
        <v>33.700000000000003</v>
      </c>
      <c r="AP310" s="123">
        <f t="shared" si="24"/>
        <v>2.1062500000000002</v>
      </c>
    </row>
    <row r="311" spans="1:42" x14ac:dyDescent="0.2">
      <c r="A311" s="173" t="s">
        <v>519</v>
      </c>
      <c r="B311" s="45" t="s">
        <v>129</v>
      </c>
      <c r="C311" s="45" t="s">
        <v>180</v>
      </c>
      <c r="D311" s="45">
        <v>14</v>
      </c>
      <c r="E311" s="137"/>
      <c r="F311" s="47"/>
      <c r="G311" s="61">
        <v>400</v>
      </c>
      <c r="H311" s="85"/>
      <c r="I311" s="61">
        <v>400</v>
      </c>
      <c r="J311" s="61">
        <v>400</v>
      </c>
      <c r="K311" s="85"/>
      <c r="L311" s="61">
        <v>400</v>
      </c>
      <c r="M311" s="61">
        <v>400</v>
      </c>
      <c r="N311" s="85">
        <f t="shared" si="22"/>
        <v>0</v>
      </c>
      <c r="O311" s="61">
        <v>400</v>
      </c>
      <c r="P311" s="154">
        <v>0</v>
      </c>
      <c r="Q311" s="142">
        <v>16</v>
      </c>
      <c r="R311" s="142"/>
      <c r="S311" s="114">
        <v>0</v>
      </c>
      <c r="T311" s="114">
        <v>0</v>
      </c>
      <c r="U311" s="114">
        <v>0</v>
      </c>
      <c r="V311" s="114">
        <v>0</v>
      </c>
      <c r="W311" s="114">
        <v>0</v>
      </c>
      <c r="X311" s="114">
        <v>0</v>
      </c>
      <c r="Y311" s="114">
        <v>0</v>
      </c>
      <c r="Z311" s="114">
        <v>0</v>
      </c>
      <c r="AA311" s="114">
        <v>0</v>
      </c>
      <c r="AB311" s="114">
        <v>0</v>
      </c>
      <c r="AC311" s="114">
        <v>0</v>
      </c>
      <c r="AD311" s="114">
        <v>0</v>
      </c>
      <c r="AE311" s="114">
        <v>18</v>
      </c>
      <c r="AF311" s="114">
        <v>14</v>
      </c>
      <c r="AG311" s="114">
        <v>145</v>
      </c>
      <c r="AH311" s="114">
        <v>3</v>
      </c>
      <c r="AI311" s="114">
        <v>10</v>
      </c>
      <c r="AJ311" s="114">
        <v>0</v>
      </c>
      <c r="AK311" s="114">
        <v>0</v>
      </c>
      <c r="AL311" s="114">
        <v>1</v>
      </c>
      <c r="AM311" s="114">
        <v>0</v>
      </c>
      <c r="AN311" s="114">
        <v>0</v>
      </c>
      <c r="AO311" s="118">
        <f t="shared" si="23"/>
        <v>34.5</v>
      </c>
      <c r="AP311" s="123">
        <f t="shared" si="24"/>
        <v>2.15625</v>
      </c>
    </row>
    <row r="312" spans="1:42" x14ac:dyDescent="0.2">
      <c r="A312" s="173" t="s">
        <v>568</v>
      </c>
      <c r="B312" s="45" t="s">
        <v>118</v>
      </c>
      <c r="C312" s="45" t="s">
        <v>180</v>
      </c>
      <c r="D312" s="45">
        <v>14</v>
      </c>
      <c r="E312" s="137"/>
      <c r="F312" s="47"/>
      <c r="G312" s="61">
        <v>400</v>
      </c>
      <c r="H312" s="85"/>
      <c r="I312" s="61">
        <v>400</v>
      </c>
      <c r="J312" s="61">
        <v>400</v>
      </c>
      <c r="K312" s="85"/>
      <c r="L312" s="61">
        <v>400</v>
      </c>
      <c r="M312" s="61">
        <v>400</v>
      </c>
      <c r="N312" s="85">
        <f t="shared" si="22"/>
        <v>0</v>
      </c>
      <c r="O312" s="61">
        <v>400</v>
      </c>
      <c r="P312" s="154">
        <v>0</v>
      </c>
      <c r="Q312" s="142">
        <v>15</v>
      </c>
      <c r="R312" s="142"/>
      <c r="S312" s="114">
        <v>0</v>
      </c>
      <c r="T312" s="114">
        <v>0</v>
      </c>
      <c r="U312" s="114">
        <v>0</v>
      </c>
      <c r="V312" s="114">
        <v>0</v>
      </c>
      <c r="W312" s="114">
        <v>0</v>
      </c>
      <c r="X312" s="114">
        <v>0</v>
      </c>
      <c r="Y312" s="114">
        <v>0</v>
      </c>
      <c r="Z312" s="114">
        <v>0</v>
      </c>
      <c r="AA312" s="114">
        <v>0</v>
      </c>
      <c r="AB312" s="114">
        <v>0</v>
      </c>
      <c r="AC312" s="114">
        <v>0</v>
      </c>
      <c r="AD312" s="114">
        <v>0</v>
      </c>
      <c r="AE312" s="114">
        <v>0</v>
      </c>
      <c r="AF312" s="114">
        <v>0</v>
      </c>
      <c r="AG312" s="114">
        <v>0</v>
      </c>
      <c r="AH312" s="114">
        <v>0</v>
      </c>
      <c r="AI312" s="114">
        <v>0</v>
      </c>
      <c r="AJ312" s="114">
        <v>643</v>
      </c>
      <c r="AK312" s="114">
        <v>0</v>
      </c>
      <c r="AL312" s="114">
        <v>0</v>
      </c>
      <c r="AM312" s="114">
        <v>0</v>
      </c>
      <c r="AN312" s="114">
        <v>0</v>
      </c>
      <c r="AO312" s="118">
        <f t="shared" si="23"/>
        <v>0</v>
      </c>
      <c r="AP312" s="123">
        <f t="shared" si="24"/>
        <v>0</v>
      </c>
    </row>
    <row r="313" spans="1:42" x14ac:dyDescent="0.2">
      <c r="A313" s="173" t="s">
        <v>400</v>
      </c>
      <c r="B313" s="45" t="s">
        <v>118</v>
      </c>
      <c r="C313" s="45" t="s">
        <v>196</v>
      </c>
      <c r="D313" s="45">
        <v>11</v>
      </c>
      <c r="E313" s="137"/>
      <c r="F313" s="47"/>
      <c r="G313" s="61">
        <v>400</v>
      </c>
      <c r="H313" s="85"/>
      <c r="I313" s="61">
        <v>400</v>
      </c>
      <c r="J313" s="61">
        <v>280</v>
      </c>
      <c r="K313" s="85"/>
      <c r="L313" s="61">
        <v>280</v>
      </c>
      <c r="M313" s="61">
        <v>284</v>
      </c>
      <c r="N313" s="85">
        <f t="shared" si="22"/>
        <v>0</v>
      </c>
      <c r="O313" s="61">
        <v>284</v>
      </c>
      <c r="P313" s="154">
        <v>0</v>
      </c>
      <c r="Q313" s="142">
        <v>12</v>
      </c>
      <c r="R313" s="142"/>
      <c r="S313" s="114">
        <v>0</v>
      </c>
      <c r="T313" s="114">
        <v>0</v>
      </c>
      <c r="U313" s="114">
        <v>0</v>
      </c>
      <c r="V313" s="114">
        <v>0</v>
      </c>
      <c r="W313" s="114">
        <v>0</v>
      </c>
      <c r="X313" s="114">
        <v>0</v>
      </c>
      <c r="Y313" s="114">
        <v>0</v>
      </c>
      <c r="Z313" s="114">
        <v>0</v>
      </c>
      <c r="AA313" s="114">
        <v>54</v>
      </c>
      <c r="AB313" s="114">
        <v>149</v>
      </c>
      <c r="AC313" s="114">
        <v>0</v>
      </c>
      <c r="AD313" s="114">
        <v>8</v>
      </c>
      <c r="AE313" s="114">
        <v>19</v>
      </c>
      <c r="AF313" s="114">
        <v>12</v>
      </c>
      <c r="AG313" s="114">
        <v>117</v>
      </c>
      <c r="AH313" s="114">
        <v>0</v>
      </c>
      <c r="AI313" s="114">
        <v>4</v>
      </c>
      <c r="AJ313" s="114">
        <v>0</v>
      </c>
      <c r="AK313" s="114">
        <v>0</v>
      </c>
      <c r="AL313" s="114">
        <v>0</v>
      </c>
      <c r="AM313" s="114">
        <v>0</v>
      </c>
      <c r="AN313" s="114">
        <v>0</v>
      </c>
      <c r="AO313" s="118">
        <f t="shared" si="23"/>
        <v>26.6</v>
      </c>
      <c r="AP313" s="123">
        <f t="shared" si="24"/>
        <v>2.2166666666666668</v>
      </c>
    </row>
    <row r="314" spans="1:42" x14ac:dyDescent="0.2">
      <c r="A314" s="173" t="s">
        <v>569</v>
      </c>
      <c r="B314" s="45" t="s">
        <v>127</v>
      </c>
      <c r="C314" s="45" t="s">
        <v>193</v>
      </c>
      <c r="D314" s="45">
        <v>9</v>
      </c>
      <c r="E314" s="137"/>
      <c r="F314" s="47"/>
      <c r="G314" s="61">
        <v>400</v>
      </c>
      <c r="H314" s="85"/>
      <c r="I314" s="61">
        <v>400</v>
      </c>
      <c r="J314" s="61">
        <v>400</v>
      </c>
      <c r="K314" s="85"/>
      <c r="L314" s="61">
        <v>400</v>
      </c>
      <c r="M314" s="61">
        <v>400</v>
      </c>
      <c r="N314" s="85">
        <f t="shared" si="22"/>
        <v>0</v>
      </c>
      <c r="O314" s="61">
        <v>400</v>
      </c>
      <c r="P314" s="154">
        <v>0</v>
      </c>
      <c r="Q314" s="142">
        <v>2</v>
      </c>
      <c r="R314" s="142"/>
      <c r="S314" s="114">
        <v>35</v>
      </c>
      <c r="T314" s="114">
        <v>23</v>
      </c>
      <c r="U314" s="114">
        <v>277</v>
      </c>
      <c r="V314" s="114">
        <v>1</v>
      </c>
      <c r="W314" s="114">
        <v>1</v>
      </c>
      <c r="X314" s="114">
        <v>0</v>
      </c>
      <c r="Y314" s="114">
        <v>0</v>
      </c>
      <c r="Z314" s="114">
        <v>16</v>
      </c>
      <c r="AA314" s="114">
        <v>5</v>
      </c>
      <c r="AB314" s="114">
        <v>53</v>
      </c>
      <c r="AC314" s="114">
        <v>0</v>
      </c>
      <c r="AD314" s="114">
        <v>3</v>
      </c>
      <c r="AE314" s="114">
        <v>0</v>
      </c>
      <c r="AF314" s="114">
        <v>0</v>
      </c>
      <c r="AG314" s="114">
        <v>0</v>
      </c>
      <c r="AH314" s="114">
        <v>0</v>
      </c>
      <c r="AI314" s="114">
        <v>0</v>
      </c>
      <c r="AJ314" s="114">
        <v>0</v>
      </c>
      <c r="AK314" s="114">
        <v>0</v>
      </c>
      <c r="AL314" s="114">
        <v>0</v>
      </c>
      <c r="AM314" s="114">
        <v>0</v>
      </c>
      <c r="AN314" s="114">
        <v>0</v>
      </c>
      <c r="AO314" s="118">
        <f t="shared" si="23"/>
        <v>19.38</v>
      </c>
      <c r="AP314" s="123">
        <f t="shared" si="24"/>
        <v>9.69</v>
      </c>
    </row>
    <row r="315" spans="1:42" x14ac:dyDescent="0.2">
      <c r="A315" s="173" t="s">
        <v>303</v>
      </c>
      <c r="B315" s="45" t="s">
        <v>129</v>
      </c>
      <c r="C315" s="45" t="s">
        <v>182</v>
      </c>
      <c r="D315" s="45">
        <v>14</v>
      </c>
      <c r="E315" s="137" t="s">
        <v>444</v>
      </c>
      <c r="F315" s="47"/>
      <c r="G315" s="61">
        <v>283</v>
      </c>
      <c r="H315" s="85"/>
      <c r="I315" s="61">
        <v>283</v>
      </c>
      <c r="J315" s="61">
        <v>170</v>
      </c>
      <c r="K315" s="85"/>
      <c r="L315" s="61">
        <v>170</v>
      </c>
      <c r="M315" s="61">
        <v>175</v>
      </c>
      <c r="N315" s="85">
        <f t="shared" si="22"/>
        <v>0</v>
      </c>
      <c r="O315" s="61">
        <v>175</v>
      </c>
      <c r="P315" s="154">
        <v>0.1</v>
      </c>
      <c r="Q315" s="142">
        <v>6</v>
      </c>
      <c r="R315" s="142"/>
      <c r="S315" s="114">
        <v>0</v>
      </c>
      <c r="T315" s="114">
        <v>0</v>
      </c>
      <c r="U315" s="114">
        <v>0</v>
      </c>
      <c r="V315" s="114">
        <v>0</v>
      </c>
      <c r="W315" s="114">
        <v>0</v>
      </c>
      <c r="X315" s="114">
        <v>0</v>
      </c>
      <c r="Y315" s="114">
        <v>0</v>
      </c>
      <c r="Z315" s="114">
        <v>0</v>
      </c>
      <c r="AA315" s="114">
        <v>0</v>
      </c>
      <c r="AB315" s="114">
        <v>0</v>
      </c>
      <c r="AC315" s="114">
        <v>0</v>
      </c>
      <c r="AD315" s="114">
        <v>0</v>
      </c>
      <c r="AE315" s="114">
        <v>25</v>
      </c>
      <c r="AF315" s="114">
        <v>18</v>
      </c>
      <c r="AG315" s="114">
        <v>196</v>
      </c>
      <c r="AH315" s="114">
        <v>3</v>
      </c>
      <c r="AI315" s="114">
        <v>10</v>
      </c>
      <c r="AJ315" s="114">
        <v>0</v>
      </c>
      <c r="AK315" s="114">
        <v>0</v>
      </c>
      <c r="AL315" s="114">
        <v>0</v>
      </c>
      <c r="AM315" s="114">
        <v>1</v>
      </c>
      <c r="AN315" s="114">
        <v>1</v>
      </c>
      <c r="AO315" s="118">
        <f t="shared" si="23"/>
        <v>35.6</v>
      </c>
      <c r="AP315" s="123">
        <f t="shared" si="24"/>
        <v>5.9333333333333336</v>
      </c>
    </row>
    <row r="316" spans="1:42" x14ac:dyDescent="0.2">
      <c r="A316" s="173" t="s">
        <v>570</v>
      </c>
      <c r="B316" s="45" t="s">
        <v>121</v>
      </c>
      <c r="C316" s="45" t="s">
        <v>197</v>
      </c>
      <c r="D316" s="45">
        <v>6</v>
      </c>
      <c r="E316" s="137"/>
      <c r="F316" s="47"/>
      <c r="G316" s="61">
        <v>400</v>
      </c>
      <c r="H316" s="85"/>
      <c r="I316" s="61">
        <v>400</v>
      </c>
      <c r="J316" s="61">
        <v>400</v>
      </c>
      <c r="K316" s="85"/>
      <c r="L316" s="61">
        <v>400</v>
      </c>
      <c r="M316" s="61">
        <v>400</v>
      </c>
      <c r="N316" s="85">
        <f t="shared" si="22"/>
        <v>0</v>
      </c>
      <c r="O316" s="61">
        <v>400</v>
      </c>
      <c r="P316" s="154">
        <v>0</v>
      </c>
      <c r="Q316" s="142">
        <v>12</v>
      </c>
      <c r="R316" s="142"/>
      <c r="S316" s="114">
        <v>0</v>
      </c>
      <c r="T316" s="114">
        <v>0</v>
      </c>
      <c r="U316" s="114">
        <v>0</v>
      </c>
      <c r="V316" s="114">
        <v>0</v>
      </c>
      <c r="W316" s="114">
        <v>0</v>
      </c>
      <c r="X316" s="114">
        <v>0</v>
      </c>
      <c r="Y316" s="114">
        <v>0</v>
      </c>
      <c r="Z316" s="114">
        <v>0</v>
      </c>
      <c r="AA316" s="114">
        <v>0</v>
      </c>
      <c r="AB316" s="114">
        <v>0</v>
      </c>
      <c r="AC316" s="114">
        <v>0</v>
      </c>
      <c r="AD316" s="114">
        <v>0</v>
      </c>
      <c r="AE316" s="114">
        <v>22</v>
      </c>
      <c r="AF316" s="114">
        <v>21</v>
      </c>
      <c r="AG316" s="114">
        <v>227</v>
      </c>
      <c r="AH316" s="114">
        <v>2</v>
      </c>
      <c r="AI316" s="114">
        <v>6</v>
      </c>
      <c r="AJ316" s="114">
        <v>0</v>
      </c>
      <c r="AK316" s="114">
        <v>0</v>
      </c>
      <c r="AL316" s="114">
        <v>0</v>
      </c>
      <c r="AM316" s="114">
        <v>0</v>
      </c>
      <c r="AN316" s="114">
        <v>0</v>
      </c>
      <c r="AO316" s="118">
        <f t="shared" si="23"/>
        <v>34.700000000000003</v>
      </c>
      <c r="AP316" s="123">
        <f t="shared" si="24"/>
        <v>2.8916666666666671</v>
      </c>
    </row>
    <row r="317" spans="1:42" x14ac:dyDescent="0.2">
      <c r="A317" s="173" t="s">
        <v>571</v>
      </c>
      <c r="B317" s="45" t="s">
        <v>118</v>
      </c>
      <c r="C317" s="45" t="s">
        <v>197</v>
      </c>
      <c r="D317" s="45">
        <v>6</v>
      </c>
      <c r="E317" s="137"/>
      <c r="F317" s="47"/>
      <c r="G317" s="61">
        <v>400</v>
      </c>
      <c r="H317" s="85"/>
      <c r="I317" s="61">
        <v>400</v>
      </c>
      <c r="J317" s="61">
        <v>399</v>
      </c>
      <c r="K317" s="85"/>
      <c r="L317" s="61">
        <v>399</v>
      </c>
      <c r="M317" s="61">
        <v>395</v>
      </c>
      <c r="N317" s="85">
        <f t="shared" si="22"/>
        <v>0</v>
      </c>
      <c r="O317" s="61">
        <v>395</v>
      </c>
      <c r="P317" s="154">
        <v>0</v>
      </c>
      <c r="Q317" s="142">
        <v>15</v>
      </c>
      <c r="R317" s="142"/>
      <c r="S317" s="114">
        <v>0</v>
      </c>
      <c r="T317" s="114">
        <v>0</v>
      </c>
      <c r="U317" s="114">
        <v>0</v>
      </c>
      <c r="V317" s="114">
        <v>0</v>
      </c>
      <c r="W317" s="114">
        <v>0</v>
      </c>
      <c r="X317" s="114">
        <v>0</v>
      </c>
      <c r="Y317" s="114">
        <v>0</v>
      </c>
      <c r="Z317" s="114">
        <v>0</v>
      </c>
      <c r="AA317" s="114">
        <v>56</v>
      </c>
      <c r="AB317" s="114">
        <v>169</v>
      </c>
      <c r="AC317" s="114">
        <v>0</v>
      </c>
      <c r="AD317" s="114">
        <v>8</v>
      </c>
      <c r="AE317" s="114">
        <v>16</v>
      </c>
      <c r="AF317" s="114">
        <v>10</v>
      </c>
      <c r="AG317" s="114">
        <v>77</v>
      </c>
      <c r="AH317" s="114">
        <v>0</v>
      </c>
      <c r="AI317" s="114">
        <v>4</v>
      </c>
      <c r="AJ317" s="114">
        <v>0</v>
      </c>
      <c r="AK317" s="114">
        <v>0</v>
      </c>
      <c r="AL317" s="114">
        <v>0</v>
      </c>
      <c r="AM317" s="114">
        <v>0</v>
      </c>
      <c r="AN317" s="114">
        <v>0</v>
      </c>
      <c r="AO317" s="118">
        <f t="shared" si="23"/>
        <v>24.599999999999998</v>
      </c>
      <c r="AP317" s="123">
        <f t="shared" si="24"/>
        <v>1.64</v>
      </c>
    </row>
    <row r="318" spans="1:42" x14ac:dyDescent="0.2">
      <c r="A318" s="173" t="s">
        <v>572</v>
      </c>
      <c r="B318" s="45" t="s">
        <v>121</v>
      </c>
      <c r="C318" s="45" t="s">
        <v>19</v>
      </c>
      <c r="D318" s="45">
        <v>11</v>
      </c>
      <c r="E318" s="137" t="s">
        <v>445</v>
      </c>
      <c r="F318" s="47"/>
      <c r="G318" s="61">
        <v>400</v>
      </c>
      <c r="H318" s="85"/>
      <c r="I318" s="61">
        <v>400</v>
      </c>
      <c r="J318" s="61">
        <v>400</v>
      </c>
      <c r="K318" s="85"/>
      <c r="L318" s="61">
        <v>400</v>
      </c>
      <c r="M318" s="61">
        <v>400</v>
      </c>
      <c r="N318" s="85">
        <f t="shared" si="22"/>
        <v>0</v>
      </c>
      <c r="O318" s="61">
        <v>400</v>
      </c>
      <c r="P318" s="154">
        <v>0</v>
      </c>
      <c r="Q318" s="142">
        <v>5</v>
      </c>
      <c r="R318" s="142"/>
      <c r="S318" s="114">
        <v>0</v>
      </c>
      <c r="T318" s="114">
        <v>0</v>
      </c>
      <c r="U318" s="114">
        <v>0</v>
      </c>
      <c r="V318" s="114">
        <v>0</v>
      </c>
      <c r="W318" s="114">
        <v>0</v>
      </c>
      <c r="X318" s="114">
        <v>0</v>
      </c>
      <c r="Y318" s="114">
        <v>0</v>
      </c>
      <c r="Z318" s="114">
        <v>0</v>
      </c>
      <c r="AA318" s="114">
        <v>1</v>
      </c>
      <c r="AB318" s="114">
        <v>14</v>
      </c>
      <c r="AC318" s="114">
        <v>0</v>
      </c>
      <c r="AD318" s="114">
        <v>1</v>
      </c>
      <c r="AE318" s="114">
        <v>12</v>
      </c>
      <c r="AF318" s="114">
        <v>10</v>
      </c>
      <c r="AG318" s="114">
        <v>212</v>
      </c>
      <c r="AH318" s="114">
        <v>2</v>
      </c>
      <c r="AI318" s="114">
        <v>8</v>
      </c>
      <c r="AJ318" s="114">
        <v>7</v>
      </c>
      <c r="AK318" s="114">
        <v>0</v>
      </c>
      <c r="AL318" s="114">
        <v>0</v>
      </c>
      <c r="AM318" s="114">
        <v>0</v>
      </c>
      <c r="AN318" s="114">
        <v>0</v>
      </c>
      <c r="AO318" s="118">
        <f t="shared" si="23"/>
        <v>34.599999999999994</v>
      </c>
      <c r="AP318" s="123">
        <f t="shared" si="24"/>
        <v>6.919999999999999</v>
      </c>
    </row>
    <row r="319" spans="1:42" x14ac:dyDescent="0.2">
      <c r="A319" s="173" t="s">
        <v>434</v>
      </c>
      <c r="B319" s="45" t="s">
        <v>121</v>
      </c>
      <c r="C319" s="45" t="s">
        <v>183</v>
      </c>
      <c r="D319" s="45">
        <v>6</v>
      </c>
      <c r="E319" s="137"/>
      <c r="F319" s="47"/>
      <c r="G319" s="61">
        <v>295</v>
      </c>
      <c r="H319" s="85"/>
      <c r="I319" s="61">
        <v>295</v>
      </c>
      <c r="J319" s="61">
        <v>272</v>
      </c>
      <c r="K319" s="85"/>
      <c r="L319" s="61">
        <v>272</v>
      </c>
      <c r="M319" s="61">
        <v>268</v>
      </c>
      <c r="N319" s="85">
        <f t="shared" si="22"/>
        <v>0</v>
      </c>
      <c r="O319" s="61">
        <v>268</v>
      </c>
      <c r="P319" s="154">
        <v>0</v>
      </c>
      <c r="Q319" s="142">
        <v>5</v>
      </c>
      <c r="R319" s="142"/>
      <c r="S319" s="114">
        <v>0</v>
      </c>
      <c r="T319" s="114">
        <v>0</v>
      </c>
      <c r="U319" s="114">
        <v>0</v>
      </c>
      <c r="V319" s="114">
        <v>0</v>
      </c>
      <c r="W319" s="114">
        <v>0</v>
      </c>
      <c r="X319" s="114">
        <v>0</v>
      </c>
      <c r="Y319" s="114">
        <v>0</v>
      </c>
      <c r="Z319" s="114">
        <v>0</v>
      </c>
      <c r="AA319" s="114">
        <v>0</v>
      </c>
      <c r="AB319" s="114">
        <v>0</v>
      </c>
      <c r="AC319" s="114">
        <v>0</v>
      </c>
      <c r="AD319" s="114">
        <v>0</v>
      </c>
      <c r="AE319" s="114">
        <v>22</v>
      </c>
      <c r="AF319" s="114">
        <v>15</v>
      </c>
      <c r="AG319" s="114">
        <v>204</v>
      </c>
      <c r="AH319" s="114">
        <v>2</v>
      </c>
      <c r="AI319" s="114">
        <v>9</v>
      </c>
      <c r="AJ319" s="114">
        <v>0</v>
      </c>
      <c r="AK319" s="114">
        <v>0</v>
      </c>
      <c r="AL319" s="114">
        <v>1</v>
      </c>
      <c r="AM319" s="114">
        <v>0</v>
      </c>
      <c r="AN319" s="114">
        <v>0</v>
      </c>
      <c r="AO319" s="118">
        <f t="shared" si="23"/>
        <v>34.4</v>
      </c>
      <c r="AP319" s="123">
        <f t="shared" si="24"/>
        <v>6.88</v>
      </c>
    </row>
    <row r="320" spans="1:42" x14ac:dyDescent="0.2">
      <c r="A320" s="173" t="s">
        <v>573</v>
      </c>
      <c r="B320" s="45" t="s">
        <v>129</v>
      </c>
      <c r="C320" s="45" t="s">
        <v>182</v>
      </c>
      <c r="D320" s="45">
        <v>14</v>
      </c>
      <c r="E320" s="137" t="s">
        <v>444</v>
      </c>
      <c r="F320" s="47"/>
      <c r="G320" s="61">
        <v>400</v>
      </c>
      <c r="H320" s="85"/>
      <c r="I320" s="61">
        <v>400</v>
      </c>
      <c r="J320" s="61">
        <v>309</v>
      </c>
      <c r="K320" s="85"/>
      <c r="L320" s="61">
        <v>309</v>
      </c>
      <c r="M320" s="61">
        <v>316</v>
      </c>
      <c r="N320" s="85">
        <f t="shared" si="22"/>
        <v>0</v>
      </c>
      <c r="O320" s="61">
        <v>316</v>
      </c>
      <c r="P320" s="154">
        <v>0</v>
      </c>
      <c r="Q320" s="142">
        <v>17</v>
      </c>
      <c r="R320" s="142"/>
      <c r="S320" s="114">
        <v>0</v>
      </c>
      <c r="T320" s="114">
        <v>0</v>
      </c>
      <c r="U320" s="114">
        <v>0</v>
      </c>
      <c r="V320" s="114">
        <v>0</v>
      </c>
      <c r="W320" s="114">
        <v>0</v>
      </c>
      <c r="X320" s="114">
        <v>0</v>
      </c>
      <c r="Y320" s="114">
        <v>0</v>
      </c>
      <c r="Z320" s="114">
        <v>0</v>
      </c>
      <c r="AA320" s="114">
        <v>0</v>
      </c>
      <c r="AB320" s="114">
        <v>0</v>
      </c>
      <c r="AC320" s="114">
        <v>0</v>
      </c>
      <c r="AD320" s="114">
        <v>0</v>
      </c>
      <c r="AE320" s="114">
        <v>25</v>
      </c>
      <c r="AF320" s="114">
        <v>20</v>
      </c>
      <c r="AG320" s="114">
        <v>249</v>
      </c>
      <c r="AH320" s="114">
        <v>1</v>
      </c>
      <c r="AI320" s="114">
        <v>11</v>
      </c>
      <c r="AJ320" s="114">
        <v>0</v>
      </c>
      <c r="AK320" s="114">
        <v>0</v>
      </c>
      <c r="AL320" s="114">
        <v>0</v>
      </c>
      <c r="AM320" s="114">
        <v>1</v>
      </c>
      <c r="AN320" s="114">
        <v>0</v>
      </c>
      <c r="AO320" s="118">
        <f t="shared" si="23"/>
        <v>30.9</v>
      </c>
      <c r="AP320" s="123">
        <f t="shared" si="24"/>
        <v>1.8176470588235294</v>
      </c>
    </row>
    <row r="321" spans="1:42" x14ac:dyDescent="0.2">
      <c r="A321" s="173" t="s">
        <v>213</v>
      </c>
      <c r="B321" s="45" t="s">
        <v>129</v>
      </c>
      <c r="C321" s="45" t="s">
        <v>15</v>
      </c>
      <c r="D321" s="45">
        <v>14</v>
      </c>
      <c r="E321" s="137" t="s">
        <v>444</v>
      </c>
      <c r="F321" s="47"/>
      <c r="G321" s="61">
        <v>162</v>
      </c>
      <c r="H321" s="85"/>
      <c r="I321" s="61">
        <v>162</v>
      </c>
      <c r="J321" s="61">
        <v>145</v>
      </c>
      <c r="K321" s="85"/>
      <c r="L321" s="61">
        <v>145</v>
      </c>
      <c r="M321" s="61">
        <v>154</v>
      </c>
      <c r="N321" s="85">
        <f t="shared" si="22"/>
        <v>0</v>
      </c>
      <c r="O321" s="61">
        <v>154</v>
      </c>
      <c r="P321" s="154">
        <v>0.26</v>
      </c>
      <c r="Q321" s="142">
        <v>8</v>
      </c>
      <c r="R321" s="142"/>
      <c r="S321" s="114">
        <v>0</v>
      </c>
      <c r="T321" s="114">
        <v>0</v>
      </c>
      <c r="U321" s="114">
        <v>0</v>
      </c>
      <c r="V321" s="114">
        <v>0</v>
      </c>
      <c r="W321" s="114">
        <v>0</v>
      </c>
      <c r="X321" s="114">
        <v>0</v>
      </c>
      <c r="Y321" s="114">
        <v>0</v>
      </c>
      <c r="Z321" s="114">
        <v>0</v>
      </c>
      <c r="AA321" s="114">
        <v>0</v>
      </c>
      <c r="AB321" s="114">
        <v>0</v>
      </c>
      <c r="AC321" s="114">
        <v>0</v>
      </c>
      <c r="AD321" s="114">
        <v>0</v>
      </c>
      <c r="AE321" s="114">
        <v>29</v>
      </c>
      <c r="AF321" s="114">
        <v>18</v>
      </c>
      <c r="AG321" s="114">
        <v>204</v>
      </c>
      <c r="AH321" s="114">
        <v>2</v>
      </c>
      <c r="AI321" s="114">
        <v>10</v>
      </c>
      <c r="AJ321" s="114">
        <v>0</v>
      </c>
      <c r="AK321" s="114">
        <v>0</v>
      </c>
      <c r="AL321" s="114">
        <v>0</v>
      </c>
      <c r="AM321" s="114">
        <v>0</v>
      </c>
      <c r="AN321" s="114">
        <v>0</v>
      </c>
      <c r="AO321" s="118">
        <f t="shared" si="23"/>
        <v>32.4</v>
      </c>
      <c r="AP321" s="123">
        <f t="shared" si="24"/>
        <v>4.05</v>
      </c>
    </row>
    <row r="322" spans="1:42" x14ac:dyDescent="0.2">
      <c r="A322" s="173" t="s">
        <v>574</v>
      </c>
      <c r="B322" s="45" t="s">
        <v>121</v>
      </c>
      <c r="C322" s="45" t="s">
        <v>188</v>
      </c>
      <c r="D322" s="45">
        <v>7</v>
      </c>
      <c r="E322" s="137" t="s">
        <v>448</v>
      </c>
      <c r="F322" s="47"/>
      <c r="G322" s="61">
        <v>400</v>
      </c>
      <c r="H322" s="85"/>
      <c r="I322" s="61">
        <v>400</v>
      </c>
      <c r="J322" s="61">
        <v>400</v>
      </c>
      <c r="K322" s="85"/>
      <c r="L322" s="61">
        <v>400</v>
      </c>
      <c r="M322" s="61">
        <v>400</v>
      </c>
      <c r="N322" s="85">
        <f t="shared" si="22"/>
        <v>0</v>
      </c>
      <c r="O322" s="61">
        <v>400</v>
      </c>
      <c r="P322" s="154">
        <v>0</v>
      </c>
      <c r="Q322" s="142">
        <v>13</v>
      </c>
      <c r="R322" s="142"/>
      <c r="S322" s="114">
        <v>0</v>
      </c>
      <c r="T322" s="114">
        <v>0</v>
      </c>
      <c r="U322" s="114">
        <v>0</v>
      </c>
      <c r="V322" s="114">
        <v>0</v>
      </c>
      <c r="W322" s="114">
        <v>0</v>
      </c>
      <c r="X322" s="114">
        <v>0</v>
      </c>
      <c r="Y322" s="114">
        <v>0</v>
      </c>
      <c r="Z322" s="114">
        <v>0</v>
      </c>
      <c r="AA322" s="114">
        <v>3</v>
      </c>
      <c r="AB322" s="114">
        <v>21</v>
      </c>
      <c r="AC322" s="114">
        <v>0</v>
      </c>
      <c r="AD322" s="114">
        <v>1</v>
      </c>
      <c r="AE322" s="114">
        <v>37</v>
      </c>
      <c r="AF322" s="114">
        <v>24</v>
      </c>
      <c r="AG322" s="114">
        <v>213</v>
      </c>
      <c r="AH322" s="114">
        <v>1</v>
      </c>
      <c r="AI322" s="114">
        <v>11</v>
      </c>
      <c r="AJ322" s="114">
        <v>3</v>
      </c>
      <c r="AK322" s="114">
        <v>0</v>
      </c>
      <c r="AL322" s="114">
        <v>0</v>
      </c>
      <c r="AM322" s="114">
        <v>0</v>
      </c>
      <c r="AN322" s="114">
        <v>1</v>
      </c>
      <c r="AO322" s="118">
        <f t="shared" si="23"/>
        <v>27.400000000000002</v>
      </c>
      <c r="AP322" s="123">
        <f t="shared" si="24"/>
        <v>2.1076923076923078</v>
      </c>
    </row>
    <row r="323" spans="1:42" x14ac:dyDescent="0.2">
      <c r="A323" s="173" t="s">
        <v>575</v>
      </c>
      <c r="B323" s="45" t="s">
        <v>121</v>
      </c>
      <c r="C323" s="45" t="s">
        <v>11</v>
      </c>
      <c r="D323" s="45">
        <v>9</v>
      </c>
      <c r="E323" s="137"/>
      <c r="F323" s="47"/>
      <c r="G323" s="61">
        <v>400</v>
      </c>
      <c r="H323" s="85"/>
      <c r="I323" s="61">
        <v>400</v>
      </c>
      <c r="J323" s="61">
        <v>400</v>
      </c>
      <c r="K323" s="85"/>
      <c r="L323" s="61">
        <v>400</v>
      </c>
      <c r="M323" s="61">
        <v>400</v>
      </c>
      <c r="N323" s="85">
        <f t="shared" si="22"/>
        <v>0</v>
      </c>
      <c r="O323" s="61">
        <v>400</v>
      </c>
      <c r="P323" s="154">
        <v>0</v>
      </c>
      <c r="Q323" s="142">
        <v>14</v>
      </c>
      <c r="R323" s="142"/>
      <c r="S323" s="114">
        <v>0</v>
      </c>
      <c r="T323" s="114">
        <v>0</v>
      </c>
      <c r="U323" s="114">
        <v>0</v>
      </c>
      <c r="V323" s="114">
        <v>0</v>
      </c>
      <c r="W323" s="114">
        <v>0</v>
      </c>
      <c r="X323" s="114">
        <v>0</v>
      </c>
      <c r="Y323" s="114">
        <v>0</v>
      </c>
      <c r="Z323" s="114">
        <v>0</v>
      </c>
      <c r="AA323" s="114">
        <v>0</v>
      </c>
      <c r="AB323" s="114">
        <v>0</v>
      </c>
      <c r="AC323" s="114">
        <v>0</v>
      </c>
      <c r="AD323" s="114">
        <v>0</v>
      </c>
      <c r="AE323" s="114">
        <v>16</v>
      </c>
      <c r="AF323" s="114">
        <v>12</v>
      </c>
      <c r="AG323" s="114">
        <v>149</v>
      </c>
      <c r="AH323" s="114">
        <v>3</v>
      </c>
      <c r="AI323" s="114">
        <v>8</v>
      </c>
      <c r="AJ323" s="114">
        <v>0</v>
      </c>
      <c r="AK323" s="114">
        <v>0</v>
      </c>
      <c r="AL323" s="114">
        <v>0</v>
      </c>
      <c r="AM323" s="114">
        <v>0</v>
      </c>
      <c r="AN323" s="114">
        <v>0</v>
      </c>
      <c r="AO323" s="118">
        <f t="shared" si="23"/>
        <v>32.9</v>
      </c>
      <c r="AP323" s="123">
        <f t="shared" si="24"/>
        <v>2.35</v>
      </c>
    </row>
    <row r="324" spans="1:42" x14ac:dyDescent="0.2">
      <c r="A324" s="173" t="s">
        <v>229</v>
      </c>
      <c r="B324" s="45" t="s">
        <v>118</v>
      </c>
      <c r="C324" s="45" t="s">
        <v>11</v>
      </c>
      <c r="D324" s="45">
        <v>9</v>
      </c>
      <c r="E324" s="137"/>
      <c r="F324" s="47"/>
      <c r="G324" s="61">
        <v>215</v>
      </c>
      <c r="H324" s="85"/>
      <c r="I324" s="61">
        <v>215</v>
      </c>
      <c r="J324" s="61">
        <v>214</v>
      </c>
      <c r="K324" s="85"/>
      <c r="L324" s="61">
        <v>214</v>
      </c>
      <c r="M324" s="61">
        <v>218</v>
      </c>
      <c r="N324" s="85">
        <f t="shared" si="22"/>
        <v>0</v>
      </c>
      <c r="O324" s="61">
        <v>218</v>
      </c>
      <c r="P324" s="154">
        <v>0.04</v>
      </c>
      <c r="Q324" s="142">
        <v>9</v>
      </c>
      <c r="R324" s="142"/>
      <c r="S324" s="114">
        <v>0</v>
      </c>
      <c r="T324" s="114">
        <v>0</v>
      </c>
      <c r="U324" s="114">
        <v>0</v>
      </c>
      <c r="V324" s="114">
        <v>0</v>
      </c>
      <c r="W324" s="114">
        <v>0</v>
      </c>
      <c r="X324" s="114">
        <v>0</v>
      </c>
      <c r="Y324" s="114">
        <v>0</v>
      </c>
      <c r="Z324" s="114">
        <v>0</v>
      </c>
      <c r="AA324" s="114">
        <v>41</v>
      </c>
      <c r="AB324" s="114">
        <v>167</v>
      </c>
      <c r="AC324" s="114">
        <v>1</v>
      </c>
      <c r="AD324" s="114">
        <v>9</v>
      </c>
      <c r="AE324" s="114">
        <v>4</v>
      </c>
      <c r="AF324" s="114">
        <v>3</v>
      </c>
      <c r="AG324" s="114">
        <v>26</v>
      </c>
      <c r="AH324" s="114">
        <v>0</v>
      </c>
      <c r="AI324" s="114">
        <v>1</v>
      </c>
      <c r="AJ324" s="114">
        <v>0</v>
      </c>
      <c r="AK324" s="114">
        <v>0</v>
      </c>
      <c r="AL324" s="114">
        <v>0</v>
      </c>
      <c r="AM324" s="114">
        <v>0</v>
      </c>
      <c r="AN324" s="114">
        <v>0</v>
      </c>
      <c r="AO324" s="118">
        <f t="shared" si="23"/>
        <v>25.3</v>
      </c>
      <c r="AP324" s="123">
        <f t="shared" si="24"/>
        <v>2.8111111111111113</v>
      </c>
    </row>
    <row r="325" spans="1:42" x14ac:dyDescent="0.2">
      <c r="A325" s="173" t="s">
        <v>483</v>
      </c>
      <c r="B325" s="45" t="s">
        <v>118</v>
      </c>
      <c r="C325" s="45" t="s">
        <v>191</v>
      </c>
      <c r="D325" s="45">
        <v>13</v>
      </c>
      <c r="E325" s="137"/>
      <c r="F325" s="47"/>
      <c r="G325" s="61">
        <v>187</v>
      </c>
      <c r="H325" s="85"/>
      <c r="I325" s="61">
        <v>187</v>
      </c>
      <c r="J325" s="61">
        <v>229</v>
      </c>
      <c r="K325" s="85"/>
      <c r="L325" s="61">
        <v>229</v>
      </c>
      <c r="M325" s="61">
        <v>233</v>
      </c>
      <c r="N325" s="85">
        <f t="shared" ref="N325:N379" si="25">O325-M325</f>
        <v>0</v>
      </c>
      <c r="O325" s="61">
        <v>233</v>
      </c>
      <c r="P325" s="154">
        <v>0.04</v>
      </c>
      <c r="Q325" s="142">
        <v>9</v>
      </c>
      <c r="R325" s="142"/>
      <c r="S325" s="114">
        <v>0</v>
      </c>
      <c r="T325" s="114">
        <v>0</v>
      </c>
      <c r="U325" s="114">
        <v>0</v>
      </c>
      <c r="V325" s="114">
        <v>0</v>
      </c>
      <c r="W325" s="114">
        <v>0</v>
      </c>
      <c r="X325" s="114">
        <v>0</v>
      </c>
      <c r="Y325" s="114">
        <v>0</v>
      </c>
      <c r="Z325" s="114">
        <v>0</v>
      </c>
      <c r="AA325" s="114">
        <v>34</v>
      </c>
      <c r="AB325" s="114">
        <v>118</v>
      </c>
      <c r="AC325" s="114">
        <v>1</v>
      </c>
      <c r="AD325" s="114">
        <v>4</v>
      </c>
      <c r="AE325" s="114">
        <v>7</v>
      </c>
      <c r="AF325" s="114">
        <v>6</v>
      </c>
      <c r="AG325" s="114">
        <v>42</v>
      </c>
      <c r="AH325" s="114">
        <v>0</v>
      </c>
      <c r="AI325" s="114">
        <v>4</v>
      </c>
      <c r="AJ325" s="114">
        <v>162</v>
      </c>
      <c r="AK325" s="114">
        <v>0</v>
      </c>
      <c r="AL325" s="114">
        <v>0</v>
      </c>
      <c r="AM325" s="114">
        <v>0</v>
      </c>
      <c r="AN325" s="114">
        <v>0</v>
      </c>
      <c r="AO325" s="118">
        <f t="shared" ref="AO325:AO379" si="26">IFERROR($S325*$S$2+$T325*$T$2+IF($U$2=0,0,$U325/$U$2)+$V325*$V$2+$W325*$W$2+$X325*$X$2+$Y325*$Y$2+$AA325*$AA$2+IF($AB$2=0,0,$AB325/$AB$2)+$AC$2*$AC325+$AF325*$AF$2+IF($AG$2=0,0,$AG325/$AG$2)+$AH325*$AH$2+IF($AJ$2=0,0,$AJ325/$AJ$2)+$AK325*$AK$2+$AL325*$AL$2+$AM325*$AM$2+$AN325*$AN$2,0)</f>
        <v>22</v>
      </c>
      <c r="AP325" s="123">
        <f t="shared" ref="AP325:AP379" si="27">IFERROR($AO325/$Q325,"-")</f>
        <v>2.4444444444444446</v>
      </c>
    </row>
    <row r="326" spans="1:42" x14ac:dyDescent="0.2">
      <c r="A326" s="173" t="s">
        <v>576</v>
      </c>
      <c r="B326" s="45" t="s">
        <v>121</v>
      </c>
      <c r="C326" s="45" t="s">
        <v>193</v>
      </c>
      <c r="D326" s="45">
        <v>9</v>
      </c>
      <c r="E326" s="137"/>
      <c r="F326" s="47"/>
      <c r="G326" s="61">
        <v>400</v>
      </c>
      <c r="H326" s="85"/>
      <c r="I326" s="61">
        <v>400</v>
      </c>
      <c r="J326" s="61">
        <v>400</v>
      </c>
      <c r="K326" s="85"/>
      <c r="L326" s="61">
        <v>400</v>
      </c>
      <c r="M326" s="61">
        <v>400</v>
      </c>
      <c r="N326" s="85">
        <f t="shared" si="25"/>
        <v>0</v>
      </c>
      <c r="O326" s="61">
        <v>400</v>
      </c>
      <c r="P326" s="154">
        <v>0</v>
      </c>
      <c r="Q326" s="142">
        <v>16</v>
      </c>
      <c r="R326" s="142"/>
      <c r="S326" s="114">
        <v>0</v>
      </c>
      <c r="T326" s="114">
        <v>0</v>
      </c>
      <c r="U326" s="114">
        <v>0</v>
      </c>
      <c r="V326" s="114">
        <v>0</v>
      </c>
      <c r="W326" s="114">
        <v>0</v>
      </c>
      <c r="X326" s="114">
        <v>0</v>
      </c>
      <c r="Y326" s="114">
        <v>0</v>
      </c>
      <c r="Z326" s="114">
        <v>0</v>
      </c>
      <c r="AA326" s="114">
        <v>1</v>
      </c>
      <c r="AB326" s="114">
        <v>9</v>
      </c>
      <c r="AC326" s="114">
        <v>0</v>
      </c>
      <c r="AD326" s="114">
        <v>0</v>
      </c>
      <c r="AE326" s="114">
        <v>3</v>
      </c>
      <c r="AF326" s="114">
        <v>2</v>
      </c>
      <c r="AG326" s="114">
        <v>31</v>
      </c>
      <c r="AH326" s="114">
        <v>0</v>
      </c>
      <c r="AI326" s="114">
        <v>2</v>
      </c>
      <c r="AJ326" s="114">
        <v>725</v>
      </c>
      <c r="AK326" s="114">
        <v>0</v>
      </c>
      <c r="AL326" s="114">
        <v>0</v>
      </c>
      <c r="AM326" s="114">
        <v>0</v>
      </c>
      <c r="AN326" s="114">
        <v>0</v>
      </c>
      <c r="AO326" s="118">
        <f t="shared" si="26"/>
        <v>4</v>
      </c>
      <c r="AP326" s="123">
        <f t="shared" si="27"/>
        <v>0.25</v>
      </c>
    </row>
    <row r="327" spans="1:42" x14ac:dyDescent="0.2">
      <c r="A327" s="173" t="s">
        <v>577</v>
      </c>
      <c r="B327" s="45" t="s">
        <v>129</v>
      </c>
      <c r="C327" s="45" t="s">
        <v>181</v>
      </c>
      <c r="D327" s="45">
        <v>11</v>
      </c>
      <c r="E327" s="137"/>
      <c r="F327" s="47"/>
      <c r="G327" s="61">
        <v>400</v>
      </c>
      <c r="H327" s="85"/>
      <c r="I327" s="61">
        <v>400</v>
      </c>
      <c r="J327" s="61">
        <v>354</v>
      </c>
      <c r="K327" s="85"/>
      <c r="L327" s="61">
        <v>354</v>
      </c>
      <c r="M327" s="61">
        <v>357</v>
      </c>
      <c r="N327" s="85">
        <f t="shared" si="25"/>
        <v>0</v>
      </c>
      <c r="O327" s="61">
        <v>357</v>
      </c>
      <c r="P327" s="154">
        <v>0</v>
      </c>
      <c r="Q327" s="142">
        <v>15</v>
      </c>
      <c r="R327" s="142"/>
      <c r="S327" s="114">
        <v>0</v>
      </c>
      <c r="T327" s="114">
        <v>0</v>
      </c>
      <c r="U327" s="114">
        <v>0</v>
      </c>
      <c r="V327" s="114">
        <v>0</v>
      </c>
      <c r="W327" s="114">
        <v>0</v>
      </c>
      <c r="X327" s="114">
        <v>0</v>
      </c>
      <c r="Y327" s="114">
        <v>0</v>
      </c>
      <c r="Z327" s="114">
        <v>0</v>
      </c>
      <c r="AA327" s="114">
        <v>0</v>
      </c>
      <c r="AB327" s="114">
        <v>0</v>
      </c>
      <c r="AC327" s="114">
        <v>0</v>
      </c>
      <c r="AD327" s="114">
        <v>0</v>
      </c>
      <c r="AE327" s="114">
        <v>26</v>
      </c>
      <c r="AF327" s="114">
        <v>21</v>
      </c>
      <c r="AG327" s="114">
        <v>231</v>
      </c>
      <c r="AH327" s="114">
        <v>1</v>
      </c>
      <c r="AI327" s="114">
        <v>11</v>
      </c>
      <c r="AJ327" s="114">
        <v>0</v>
      </c>
      <c r="AK327" s="114">
        <v>0</v>
      </c>
      <c r="AL327" s="114">
        <v>0</v>
      </c>
      <c r="AM327" s="114">
        <v>1</v>
      </c>
      <c r="AN327" s="114">
        <v>0</v>
      </c>
      <c r="AO327" s="118">
        <f t="shared" si="26"/>
        <v>29.1</v>
      </c>
      <c r="AP327" s="123">
        <f t="shared" si="27"/>
        <v>1.9400000000000002</v>
      </c>
    </row>
    <row r="328" spans="1:42" x14ac:dyDescent="0.2">
      <c r="A328" s="173" t="s">
        <v>578</v>
      </c>
      <c r="B328" s="45" t="s">
        <v>121</v>
      </c>
      <c r="C328" s="45" t="s">
        <v>195</v>
      </c>
      <c r="D328" s="45">
        <v>14</v>
      </c>
      <c r="E328" s="137" t="s">
        <v>444</v>
      </c>
      <c r="F328" s="47"/>
      <c r="G328" s="61">
        <v>400</v>
      </c>
      <c r="H328" s="85"/>
      <c r="I328" s="61">
        <v>400</v>
      </c>
      <c r="J328" s="61">
        <v>400</v>
      </c>
      <c r="K328" s="85"/>
      <c r="L328" s="61">
        <v>400</v>
      </c>
      <c r="M328" s="61">
        <v>400</v>
      </c>
      <c r="N328" s="85">
        <f t="shared" si="25"/>
        <v>0</v>
      </c>
      <c r="O328" s="61">
        <v>400</v>
      </c>
      <c r="P328" s="154">
        <v>0</v>
      </c>
      <c r="Q328" s="142">
        <v>15</v>
      </c>
      <c r="R328" s="142"/>
      <c r="S328" s="114">
        <v>0</v>
      </c>
      <c r="T328" s="114">
        <v>0</v>
      </c>
      <c r="U328" s="114">
        <v>0</v>
      </c>
      <c r="V328" s="114">
        <v>0</v>
      </c>
      <c r="W328" s="114">
        <v>0</v>
      </c>
      <c r="X328" s="114">
        <v>0</v>
      </c>
      <c r="Y328" s="114">
        <v>0</v>
      </c>
      <c r="Z328" s="114">
        <v>0</v>
      </c>
      <c r="AA328" s="114">
        <v>0</v>
      </c>
      <c r="AB328" s="114">
        <v>0</v>
      </c>
      <c r="AC328" s="114">
        <v>0</v>
      </c>
      <c r="AD328" s="114">
        <v>0</v>
      </c>
      <c r="AE328" s="114">
        <v>37</v>
      </c>
      <c r="AF328" s="114">
        <v>25</v>
      </c>
      <c r="AG328" s="114">
        <v>230</v>
      </c>
      <c r="AH328" s="114">
        <v>0</v>
      </c>
      <c r="AI328" s="114">
        <v>14</v>
      </c>
      <c r="AJ328" s="114">
        <v>0</v>
      </c>
      <c r="AK328" s="114">
        <v>0</v>
      </c>
      <c r="AL328" s="114">
        <v>0</v>
      </c>
      <c r="AM328" s="114">
        <v>0</v>
      </c>
      <c r="AN328" s="114">
        <v>0</v>
      </c>
      <c r="AO328" s="118">
        <f t="shared" si="26"/>
        <v>23</v>
      </c>
      <c r="AP328" s="123">
        <f t="shared" si="27"/>
        <v>1.5333333333333334</v>
      </c>
    </row>
    <row r="329" spans="1:42" x14ac:dyDescent="0.2">
      <c r="A329" s="173" t="s">
        <v>579</v>
      </c>
      <c r="B329" s="45" t="s">
        <v>121</v>
      </c>
      <c r="C329" s="45" t="s">
        <v>194</v>
      </c>
      <c r="D329" s="45">
        <v>7</v>
      </c>
      <c r="E329" s="137" t="s">
        <v>448</v>
      </c>
      <c r="F329" s="47"/>
      <c r="G329" s="61">
        <v>400</v>
      </c>
      <c r="H329" s="85"/>
      <c r="I329" s="61">
        <v>400</v>
      </c>
      <c r="J329" s="61">
        <v>400</v>
      </c>
      <c r="K329" s="85"/>
      <c r="L329" s="61">
        <v>400</v>
      </c>
      <c r="M329" s="61">
        <v>400</v>
      </c>
      <c r="N329" s="85">
        <f t="shared" si="25"/>
        <v>0</v>
      </c>
      <c r="O329" s="61">
        <v>400</v>
      </c>
      <c r="P329" s="154">
        <v>0</v>
      </c>
      <c r="Q329" s="142">
        <v>14</v>
      </c>
      <c r="R329" s="142"/>
      <c r="S329" s="114">
        <v>0</v>
      </c>
      <c r="T329" s="114">
        <v>1</v>
      </c>
      <c r="U329" s="114">
        <v>0</v>
      </c>
      <c r="V329" s="114">
        <v>0</v>
      </c>
      <c r="W329" s="114">
        <v>0</v>
      </c>
      <c r="X329" s="114">
        <v>0</v>
      </c>
      <c r="Y329" s="114">
        <v>1</v>
      </c>
      <c r="Z329" s="114">
        <v>0</v>
      </c>
      <c r="AA329" s="114">
        <v>4</v>
      </c>
      <c r="AB329" s="114">
        <v>17</v>
      </c>
      <c r="AC329" s="114">
        <v>0</v>
      </c>
      <c r="AD329" s="114">
        <v>1</v>
      </c>
      <c r="AE329" s="114">
        <v>39</v>
      </c>
      <c r="AF329" s="114">
        <v>25</v>
      </c>
      <c r="AG329" s="114">
        <v>213</v>
      </c>
      <c r="AH329" s="114">
        <v>0</v>
      </c>
      <c r="AI329" s="114">
        <v>10</v>
      </c>
      <c r="AJ329" s="114">
        <v>2</v>
      </c>
      <c r="AK329" s="114">
        <v>0</v>
      </c>
      <c r="AL329" s="114">
        <v>0</v>
      </c>
      <c r="AM329" s="114">
        <v>0</v>
      </c>
      <c r="AN329" s="114">
        <v>0</v>
      </c>
      <c r="AO329" s="118">
        <f t="shared" si="26"/>
        <v>23</v>
      </c>
      <c r="AP329" s="123">
        <f t="shared" si="27"/>
        <v>1.6428571428571428</v>
      </c>
    </row>
    <row r="330" spans="1:42" x14ac:dyDescent="0.2">
      <c r="A330" s="173" t="s">
        <v>516</v>
      </c>
      <c r="B330" s="45" t="s">
        <v>129</v>
      </c>
      <c r="C330" s="45" t="s">
        <v>195</v>
      </c>
      <c r="D330" s="45">
        <v>14</v>
      </c>
      <c r="E330" s="137"/>
      <c r="F330" s="47"/>
      <c r="G330" s="61">
        <v>342</v>
      </c>
      <c r="H330" s="85"/>
      <c r="I330" s="61">
        <v>342</v>
      </c>
      <c r="J330" s="61">
        <v>400</v>
      </c>
      <c r="K330" s="85"/>
      <c r="L330" s="61">
        <v>400</v>
      </c>
      <c r="M330" s="61">
        <v>400</v>
      </c>
      <c r="N330" s="85">
        <f t="shared" si="25"/>
        <v>0</v>
      </c>
      <c r="O330" s="61">
        <v>400</v>
      </c>
      <c r="P330" s="154">
        <v>0</v>
      </c>
      <c r="Q330" s="142">
        <v>7</v>
      </c>
      <c r="R330" s="142"/>
      <c r="S330" s="114">
        <v>0</v>
      </c>
      <c r="T330" s="114">
        <v>0</v>
      </c>
      <c r="U330" s="114">
        <v>0</v>
      </c>
      <c r="V330" s="114">
        <v>0</v>
      </c>
      <c r="W330" s="114">
        <v>0</v>
      </c>
      <c r="X330" s="114">
        <v>0</v>
      </c>
      <c r="Y330" s="114">
        <v>0</v>
      </c>
      <c r="Z330" s="114">
        <v>0</v>
      </c>
      <c r="AA330" s="114">
        <v>0</v>
      </c>
      <c r="AB330" s="114">
        <v>0</v>
      </c>
      <c r="AC330" s="114">
        <v>0</v>
      </c>
      <c r="AD330" s="114">
        <v>0</v>
      </c>
      <c r="AE330" s="114">
        <v>34</v>
      </c>
      <c r="AF330" s="114">
        <v>24</v>
      </c>
      <c r="AG330" s="114">
        <v>244</v>
      </c>
      <c r="AH330" s="114">
        <v>0</v>
      </c>
      <c r="AI330" s="114">
        <v>10</v>
      </c>
      <c r="AJ330" s="114">
        <v>0</v>
      </c>
      <c r="AK330" s="114">
        <v>0</v>
      </c>
      <c r="AL330" s="114">
        <v>1</v>
      </c>
      <c r="AM330" s="114">
        <v>0</v>
      </c>
      <c r="AN330" s="114">
        <v>0</v>
      </c>
      <c r="AO330" s="118">
        <f t="shared" si="26"/>
        <v>26.4</v>
      </c>
      <c r="AP330" s="123">
        <f t="shared" si="27"/>
        <v>3.7714285714285714</v>
      </c>
    </row>
    <row r="331" spans="1:42" x14ac:dyDescent="0.2">
      <c r="A331" s="173" t="s">
        <v>580</v>
      </c>
      <c r="B331" s="45" t="s">
        <v>129</v>
      </c>
      <c r="C331" s="45" t="s">
        <v>191</v>
      </c>
      <c r="D331" s="45">
        <v>13</v>
      </c>
      <c r="E331" s="137"/>
      <c r="F331" s="47"/>
      <c r="G331" s="61">
        <v>400</v>
      </c>
      <c r="H331" s="85"/>
      <c r="I331" s="61">
        <v>400</v>
      </c>
      <c r="J331" s="61">
        <v>400</v>
      </c>
      <c r="K331" s="85"/>
      <c r="L331" s="61">
        <v>400</v>
      </c>
      <c r="M331" s="61">
        <v>400</v>
      </c>
      <c r="N331" s="85">
        <f t="shared" si="25"/>
        <v>0</v>
      </c>
      <c r="O331" s="61">
        <v>400</v>
      </c>
      <c r="P331" s="154">
        <v>0</v>
      </c>
      <c r="Q331" s="142">
        <v>17</v>
      </c>
      <c r="R331" s="142"/>
      <c r="S331" s="114">
        <v>0</v>
      </c>
      <c r="T331" s="114">
        <v>0</v>
      </c>
      <c r="U331" s="114">
        <v>0</v>
      </c>
      <c r="V331" s="114">
        <v>0</v>
      </c>
      <c r="W331" s="114">
        <v>0</v>
      </c>
      <c r="X331" s="114">
        <v>0</v>
      </c>
      <c r="Y331" s="114">
        <v>0</v>
      </c>
      <c r="Z331" s="114">
        <v>0</v>
      </c>
      <c r="AA331" s="114">
        <v>0</v>
      </c>
      <c r="AB331" s="114">
        <v>0</v>
      </c>
      <c r="AC331" s="114">
        <v>0</v>
      </c>
      <c r="AD331" s="114">
        <v>0</v>
      </c>
      <c r="AE331" s="114">
        <v>19</v>
      </c>
      <c r="AF331" s="114">
        <v>16</v>
      </c>
      <c r="AG331" s="114">
        <v>165</v>
      </c>
      <c r="AH331" s="114">
        <v>1</v>
      </c>
      <c r="AI331" s="114">
        <v>9</v>
      </c>
      <c r="AJ331" s="114">
        <v>0</v>
      </c>
      <c r="AK331" s="114">
        <v>0</v>
      </c>
      <c r="AL331" s="114">
        <v>0</v>
      </c>
      <c r="AM331" s="114">
        <v>0</v>
      </c>
      <c r="AN331" s="114">
        <v>0</v>
      </c>
      <c r="AO331" s="118">
        <f t="shared" si="26"/>
        <v>22.5</v>
      </c>
      <c r="AP331" s="123">
        <f t="shared" si="27"/>
        <v>1.3235294117647058</v>
      </c>
    </row>
    <row r="332" spans="1:42" x14ac:dyDescent="0.2">
      <c r="A332" s="173" t="s">
        <v>581</v>
      </c>
      <c r="B332" s="45" t="s">
        <v>121</v>
      </c>
      <c r="C332" s="45" t="s">
        <v>179</v>
      </c>
      <c r="D332" s="45">
        <v>14</v>
      </c>
      <c r="E332" s="137" t="s">
        <v>448</v>
      </c>
      <c r="F332" s="47"/>
      <c r="G332" s="61">
        <v>400</v>
      </c>
      <c r="H332" s="85"/>
      <c r="I332" s="61">
        <v>400</v>
      </c>
      <c r="J332" s="61">
        <v>400</v>
      </c>
      <c r="K332" s="85"/>
      <c r="L332" s="61">
        <v>400</v>
      </c>
      <c r="M332" s="61">
        <v>400</v>
      </c>
      <c r="N332" s="85">
        <f t="shared" si="25"/>
        <v>0</v>
      </c>
      <c r="O332" s="61">
        <v>400</v>
      </c>
      <c r="P332" s="154">
        <v>0</v>
      </c>
      <c r="Q332" s="142">
        <v>13</v>
      </c>
      <c r="R332" s="142"/>
      <c r="S332" s="114">
        <v>0</v>
      </c>
      <c r="T332" s="114">
        <v>0</v>
      </c>
      <c r="U332" s="114">
        <v>0</v>
      </c>
      <c r="V332" s="114">
        <v>0</v>
      </c>
      <c r="W332" s="114">
        <v>0</v>
      </c>
      <c r="X332" s="114">
        <v>0</v>
      </c>
      <c r="Y332" s="114">
        <v>0</v>
      </c>
      <c r="Z332" s="114">
        <v>0</v>
      </c>
      <c r="AA332" s="114">
        <v>0</v>
      </c>
      <c r="AB332" s="114">
        <v>0</v>
      </c>
      <c r="AC332" s="114">
        <v>0</v>
      </c>
      <c r="AD332" s="114">
        <v>0</v>
      </c>
      <c r="AE332" s="114">
        <v>17</v>
      </c>
      <c r="AF332" s="114">
        <v>12</v>
      </c>
      <c r="AG332" s="114">
        <v>161</v>
      </c>
      <c r="AH332" s="114">
        <v>2</v>
      </c>
      <c r="AI332" s="114">
        <v>7</v>
      </c>
      <c r="AJ332" s="114">
        <v>0</v>
      </c>
      <c r="AK332" s="114">
        <v>0</v>
      </c>
      <c r="AL332" s="114">
        <v>0</v>
      </c>
      <c r="AM332" s="114">
        <v>0</v>
      </c>
      <c r="AN332" s="114">
        <v>0</v>
      </c>
      <c r="AO332" s="118">
        <f t="shared" si="26"/>
        <v>28.1</v>
      </c>
      <c r="AP332" s="123">
        <f t="shared" si="27"/>
        <v>2.1615384615384619</v>
      </c>
    </row>
    <row r="333" spans="1:42" x14ac:dyDescent="0.2">
      <c r="A333" s="173" t="s">
        <v>582</v>
      </c>
      <c r="B333" s="45" t="s">
        <v>121</v>
      </c>
      <c r="C333" s="45" t="s">
        <v>199</v>
      </c>
      <c r="D333" s="45">
        <v>9</v>
      </c>
      <c r="E333" s="137"/>
      <c r="F333" s="47"/>
      <c r="G333" s="61">
        <v>400</v>
      </c>
      <c r="H333" s="85"/>
      <c r="I333" s="61">
        <v>400</v>
      </c>
      <c r="J333" s="61">
        <v>400</v>
      </c>
      <c r="K333" s="85"/>
      <c r="L333" s="61">
        <v>400</v>
      </c>
      <c r="M333" s="61">
        <v>400</v>
      </c>
      <c r="N333" s="85">
        <f t="shared" si="25"/>
        <v>0</v>
      </c>
      <c r="O333" s="61">
        <v>400</v>
      </c>
      <c r="P333" s="154">
        <v>0</v>
      </c>
      <c r="Q333" s="142">
        <v>16</v>
      </c>
      <c r="R333" s="142"/>
      <c r="S333" s="114">
        <v>1</v>
      </c>
      <c r="T333" s="114">
        <v>0</v>
      </c>
      <c r="U333" s="114">
        <v>1</v>
      </c>
      <c r="V333" s="114">
        <v>0</v>
      </c>
      <c r="W333" s="114">
        <v>0</v>
      </c>
      <c r="X333" s="114">
        <v>0</v>
      </c>
      <c r="Y333" s="114">
        <v>0</v>
      </c>
      <c r="Z333" s="114">
        <v>0</v>
      </c>
      <c r="AA333" s="114">
        <v>0</v>
      </c>
      <c r="AB333" s="114">
        <v>0</v>
      </c>
      <c r="AC333" s="114">
        <v>0</v>
      </c>
      <c r="AD333" s="114">
        <v>0</v>
      </c>
      <c r="AE333" s="114">
        <v>23</v>
      </c>
      <c r="AF333" s="114">
        <v>15</v>
      </c>
      <c r="AG333" s="114">
        <v>175</v>
      </c>
      <c r="AH333" s="114">
        <v>1</v>
      </c>
      <c r="AI333" s="114">
        <v>10</v>
      </c>
      <c r="AJ333" s="114">
        <v>24</v>
      </c>
      <c r="AK333" s="114">
        <v>0</v>
      </c>
      <c r="AL333" s="114">
        <v>0</v>
      </c>
      <c r="AM333" s="114">
        <v>0</v>
      </c>
      <c r="AN333" s="114">
        <v>0</v>
      </c>
      <c r="AO333" s="118">
        <f t="shared" si="26"/>
        <v>23.54</v>
      </c>
      <c r="AP333" s="123">
        <f t="shared" si="27"/>
        <v>1.4712499999999999</v>
      </c>
    </row>
    <row r="334" spans="1:42" x14ac:dyDescent="0.2">
      <c r="A334" s="173" t="s">
        <v>439</v>
      </c>
      <c r="B334" s="45" t="s">
        <v>129</v>
      </c>
      <c r="C334" s="45" t="s">
        <v>11</v>
      </c>
      <c r="D334" s="45">
        <v>9</v>
      </c>
      <c r="E334" s="137"/>
      <c r="F334" s="47"/>
      <c r="G334" s="61">
        <v>400</v>
      </c>
      <c r="H334" s="85"/>
      <c r="I334" s="61">
        <v>400</v>
      </c>
      <c r="J334" s="61">
        <v>400</v>
      </c>
      <c r="K334" s="85"/>
      <c r="L334" s="61">
        <v>400</v>
      </c>
      <c r="M334" s="61">
        <v>400</v>
      </c>
      <c r="N334" s="85">
        <f t="shared" si="25"/>
        <v>0</v>
      </c>
      <c r="O334" s="61">
        <v>400</v>
      </c>
      <c r="P334" s="154">
        <v>0</v>
      </c>
      <c r="Q334" s="142">
        <v>9</v>
      </c>
      <c r="R334" s="142"/>
      <c r="S334" s="114">
        <v>0</v>
      </c>
      <c r="T334" s="114">
        <v>0</v>
      </c>
      <c r="U334" s="114">
        <v>0</v>
      </c>
      <c r="V334" s="114">
        <v>0</v>
      </c>
      <c r="W334" s="114">
        <v>0</v>
      </c>
      <c r="X334" s="114">
        <v>0</v>
      </c>
      <c r="Y334" s="114">
        <v>0</v>
      </c>
      <c r="Z334" s="114">
        <v>0</v>
      </c>
      <c r="AA334" s="114">
        <v>0</v>
      </c>
      <c r="AB334" s="114">
        <v>0</v>
      </c>
      <c r="AC334" s="114">
        <v>0</v>
      </c>
      <c r="AD334" s="114">
        <v>0</v>
      </c>
      <c r="AE334" s="114">
        <v>25</v>
      </c>
      <c r="AF334" s="114">
        <v>16</v>
      </c>
      <c r="AG334" s="114">
        <v>173</v>
      </c>
      <c r="AH334" s="114">
        <v>1</v>
      </c>
      <c r="AI334" s="114">
        <v>9</v>
      </c>
      <c r="AJ334" s="114">
        <v>0</v>
      </c>
      <c r="AK334" s="114">
        <v>0</v>
      </c>
      <c r="AL334" s="114">
        <v>0</v>
      </c>
      <c r="AM334" s="114">
        <v>0</v>
      </c>
      <c r="AN334" s="114">
        <v>0</v>
      </c>
      <c r="AO334" s="118">
        <f t="shared" si="26"/>
        <v>23.3</v>
      </c>
      <c r="AP334" s="123">
        <f t="shared" si="27"/>
        <v>2.588888888888889</v>
      </c>
    </row>
    <row r="335" spans="1:42" x14ac:dyDescent="0.2">
      <c r="A335" s="173" t="s">
        <v>144</v>
      </c>
      <c r="B335" s="45" t="s">
        <v>118</v>
      </c>
      <c r="C335" s="45" t="s">
        <v>16</v>
      </c>
      <c r="D335" s="45">
        <v>8</v>
      </c>
      <c r="E335" s="137"/>
      <c r="F335" s="47"/>
      <c r="G335" s="61">
        <v>281</v>
      </c>
      <c r="H335" s="85"/>
      <c r="I335" s="61">
        <v>281</v>
      </c>
      <c r="J335" s="61">
        <v>400</v>
      </c>
      <c r="K335" s="85"/>
      <c r="L335" s="61">
        <v>400</v>
      </c>
      <c r="M335" s="61">
        <v>400</v>
      </c>
      <c r="N335" s="85">
        <f t="shared" si="25"/>
        <v>0</v>
      </c>
      <c r="O335" s="61">
        <v>400</v>
      </c>
      <c r="P335" s="154">
        <v>0.03</v>
      </c>
      <c r="Q335" s="142">
        <v>13</v>
      </c>
      <c r="R335" s="142"/>
      <c r="S335" s="114">
        <v>0</v>
      </c>
      <c r="T335" s="114">
        <v>0</v>
      </c>
      <c r="U335" s="114">
        <v>0</v>
      </c>
      <c r="V335" s="114">
        <v>0</v>
      </c>
      <c r="W335" s="114">
        <v>0</v>
      </c>
      <c r="X335" s="114">
        <v>0</v>
      </c>
      <c r="Y335" s="114">
        <v>0</v>
      </c>
      <c r="Z335" s="114">
        <v>0</v>
      </c>
      <c r="AA335" s="114">
        <v>12</v>
      </c>
      <c r="AB335" s="114">
        <v>62</v>
      </c>
      <c r="AC335" s="114">
        <v>0</v>
      </c>
      <c r="AD335" s="114">
        <v>2</v>
      </c>
      <c r="AE335" s="114">
        <v>20</v>
      </c>
      <c r="AF335" s="114">
        <v>13</v>
      </c>
      <c r="AG335" s="114">
        <v>107</v>
      </c>
      <c r="AH335" s="114">
        <v>1</v>
      </c>
      <c r="AI335" s="114">
        <v>6</v>
      </c>
      <c r="AJ335" s="114">
        <v>0</v>
      </c>
      <c r="AK335" s="114">
        <v>0</v>
      </c>
      <c r="AL335" s="114">
        <v>0</v>
      </c>
      <c r="AM335" s="114">
        <v>0</v>
      </c>
      <c r="AN335" s="114">
        <v>0</v>
      </c>
      <c r="AO335" s="118">
        <f t="shared" si="26"/>
        <v>22.9</v>
      </c>
      <c r="AP335" s="123">
        <f t="shared" si="27"/>
        <v>1.7615384615384615</v>
      </c>
    </row>
    <row r="336" spans="1:42" x14ac:dyDescent="0.2">
      <c r="A336" s="173" t="s">
        <v>583</v>
      </c>
      <c r="B336" s="45" t="s">
        <v>127</v>
      </c>
      <c r="C336" s="45" t="s">
        <v>187</v>
      </c>
      <c r="D336" s="45">
        <v>10</v>
      </c>
      <c r="E336" s="137"/>
      <c r="F336" s="47"/>
      <c r="G336" s="61">
        <v>400</v>
      </c>
      <c r="H336" s="85"/>
      <c r="I336" s="61">
        <v>400</v>
      </c>
      <c r="J336" s="61">
        <v>400</v>
      </c>
      <c r="K336" s="85"/>
      <c r="L336" s="61">
        <v>400</v>
      </c>
      <c r="M336" s="61">
        <v>400</v>
      </c>
      <c r="N336" s="85">
        <f t="shared" si="25"/>
        <v>0</v>
      </c>
      <c r="O336" s="61">
        <v>400</v>
      </c>
      <c r="P336" s="154">
        <v>0</v>
      </c>
      <c r="Q336" s="142">
        <v>6</v>
      </c>
      <c r="R336" s="142"/>
      <c r="S336" s="114">
        <v>17</v>
      </c>
      <c r="T336" s="114">
        <v>17</v>
      </c>
      <c r="U336" s="114">
        <v>149</v>
      </c>
      <c r="V336" s="114">
        <v>2</v>
      </c>
      <c r="W336" s="114">
        <v>0</v>
      </c>
      <c r="X336" s="114">
        <v>0</v>
      </c>
      <c r="Y336" s="114">
        <v>4</v>
      </c>
      <c r="Z336" s="114">
        <v>5</v>
      </c>
      <c r="AA336" s="114">
        <v>7</v>
      </c>
      <c r="AB336" s="114">
        <v>-1</v>
      </c>
      <c r="AC336" s="114">
        <v>0</v>
      </c>
      <c r="AD336" s="114">
        <v>1</v>
      </c>
      <c r="AE336" s="114">
        <v>0</v>
      </c>
      <c r="AF336" s="114">
        <v>0</v>
      </c>
      <c r="AG336" s="114">
        <v>0</v>
      </c>
      <c r="AH336" s="114">
        <v>0</v>
      </c>
      <c r="AI336" s="114">
        <v>0</v>
      </c>
      <c r="AJ336" s="114">
        <v>0</v>
      </c>
      <c r="AK336" s="114">
        <v>0</v>
      </c>
      <c r="AL336" s="114">
        <v>0</v>
      </c>
      <c r="AM336" s="114">
        <v>1</v>
      </c>
      <c r="AN336" s="114">
        <v>0</v>
      </c>
      <c r="AO336" s="118">
        <f t="shared" si="26"/>
        <v>13.860000000000001</v>
      </c>
      <c r="AP336" s="123">
        <f t="shared" si="27"/>
        <v>2.31</v>
      </c>
    </row>
    <row r="337" spans="1:42" x14ac:dyDescent="0.2">
      <c r="A337" s="173" t="s">
        <v>334</v>
      </c>
      <c r="B337" s="45" t="s">
        <v>129</v>
      </c>
      <c r="C337" s="45" t="s">
        <v>191</v>
      </c>
      <c r="D337" s="45">
        <v>13</v>
      </c>
      <c r="E337" s="137" t="s">
        <v>444</v>
      </c>
      <c r="F337" s="47"/>
      <c r="G337" s="61">
        <v>327</v>
      </c>
      <c r="H337" s="85"/>
      <c r="I337" s="61">
        <v>327</v>
      </c>
      <c r="J337" s="61">
        <v>400</v>
      </c>
      <c r="K337" s="85"/>
      <c r="L337" s="61">
        <v>400</v>
      </c>
      <c r="M337" s="61">
        <v>400</v>
      </c>
      <c r="N337" s="85">
        <f t="shared" si="25"/>
        <v>0</v>
      </c>
      <c r="O337" s="61">
        <v>400</v>
      </c>
      <c r="P337" s="154">
        <v>0</v>
      </c>
      <c r="Q337" s="142">
        <v>5</v>
      </c>
      <c r="R337" s="142"/>
      <c r="S337" s="114">
        <v>0</v>
      </c>
      <c r="T337" s="114">
        <v>0</v>
      </c>
      <c r="U337" s="114">
        <v>0</v>
      </c>
      <c r="V337" s="114">
        <v>0</v>
      </c>
      <c r="W337" s="114">
        <v>0</v>
      </c>
      <c r="X337" s="114">
        <v>0</v>
      </c>
      <c r="Y337" s="114">
        <v>0</v>
      </c>
      <c r="Z337" s="114">
        <v>0</v>
      </c>
      <c r="AA337" s="114">
        <v>0</v>
      </c>
      <c r="AB337" s="114">
        <v>0</v>
      </c>
      <c r="AC337" s="114">
        <v>0</v>
      </c>
      <c r="AD337" s="114">
        <v>0</v>
      </c>
      <c r="AE337" s="114">
        <v>17</v>
      </c>
      <c r="AF337" s="114">
        <v>16</v>
      </c>
      <c r="AG337" s="114">
        <v>193</v>
      </c>
      <c r="AH337" s="114">
        <v>1</v>
      </c>
      <c r="AI337" s="114">
        <v>9</v>
      </c>
      <c r="AJ337" s="114">
        <v>0</v>
      </c>
      <c r="AK337" s="114">
        <v>0</v>
      </c>
      <c r="AL337" s="114">
        <v>0</v>
      </c>
      <c r="AM337" s="114">
        <v>0</v>
      </c>
      <c r="AN337" s="114">
        <v>0</v>
      </c>
      <c r="AO337" s="118">
        <f t="shared" si="26"/>
        <v>25.3</v>
      </c>
      <c r="AP337" s="123">
        <f t="shared" si="27"/>
        <v>5.0600000000000005</v>
      </c>
    </row>
    <row r="338" spans="1:42" x14ac:dyDescent="0.2">
      <c r="A338" s="173" t="s">
        <v>321</v>
      </c>
      <c r="B338" s="45" t="s">
        <v>121</v>
      </c>
      <c r="C338" s="45" t="s">
        <v>183</v>
      </c>
      <c r="D338" s="45">
        <v>6</v>
      </c>
      <c r="E338" s="137"/>
      <c r="F338" s="47"/>
      <c r="G338" s="61">
        <v>161</v>
      </c>
      <c r="H338" s="85"/>
      <c r="I338" s="61">
        <v>161</v>
      </c>
      <c r="J338" s="61">
        <v>400</v>
      </c>
      <c r="K338" s="85"/>
      <c r="L338" s="61">
        <v>400</v>
      </c>
      <c r="M338" s="61">
        <v>400</v>
      </c>
      <c r="N338" s="85">
        <f t="shared" si="25"/>
        <v>0</v>
      </c>
      <c r="O338" s="61">
        <v>400</v>
      </c>
      <c r="P338" s="154">
        <v>0.27</v>
      </c>
      <c r="Q338" s="142">
        <v>4</v>
      </c>
      <c r="R338" s="142"/>
      <c r="S338" s="114">
        <v>0</v>
      </c>
      <c r="T338" s="114">
        <v>0</v>
      </c>
      <c r="U338" s="114">
        <v>0</v>
      </c>
      <c r="V338" s="114">
        <v>0</v>
      </c>
      <c r="W338" s="114">
        <v>0</v>
      </c>
      <c r="X338" s="114">
        <v>0</v>
      </c>
      <c r="Y338" s="114">
        <v>0</v>
      </c>
      <c r="Z338" s="114">
        <v>0</v>
      </c>
      <c r="AA338" s="114">
        <v>0</v>
      </c>
      <c r="AB338" s="114">
        <v>0</v>
      </c>
      <c r="AC338" s="114">
        <v>0</v>
      </c>
      <c r="AD338" s="114">
        <v>0</v>
      </c>
      <c r="AE338" s="114">
        <v>22</v>
      </c>
      <c r="AF338" s="114">
        <v>7</v>
      </c>
      <c r="AG338" s="114">
        <v>154</v>
      </c>
      <c r="AH338" s="114">
        <v>2</v>
      </c>
      <c r="AI338" s="114">
        <v>7</v>
      </c>
      <c r="AJ338" s="114">
        <v>0</v>
      </c>
      <c r="AK338" s="114">
        <v>0</v>
      </c>
      <c r="AL338" s="114">
        <v>0</v>
      </c>
      <c r="AM338" s="114">
        <v>0</v>
      </c>
      <c r="AN338" s="114">
        <v>0</v>
      </c>
      <c r="AO338" s="118">
        <f t="shared" si="26"/>
        <v>27.4</v>
      </c>
      <c r="AP338" s="123">
        <f t="shared" si="27"/>
        <v>6.85</v>
      </c>
    </row>
    <row r="339" spans="1:42" x14ac:dyDescent="0.2">
      <c r="A339" s="173" t="s">
        <v>584</v>
      </c>
      <c r="B339" s="45" t="s">
        <v>127</v>
      </c>
      <c r="C339" s="45" t="s">
        <v>14</v>
      </c>
      <c r="D339" s="45">
        <v>14</v>
      </c>
      <c r="E339" s="137"/>
      <c r="F339" s="47"/>
      <c r="G339" s="61">
        <v>400</v>
      </c>
      <c r="H339" s="85"/>
      <c r="I339" s="61">
        <v>400</v>
      </c>
      <c r="J339" s="61">
        <v>400</v>
      </c>
      <c r="K339" s="85"/>
      <c r="L339" s="61">
        <v>400</v>
      </c>
      <c r="M339" s="61">
        <v>400</v>
      </c>
      <c r="N339" s="85">
        <f t="shared" si="25"/>
        <v>0</v>
      </c>
      <c r="O339" s="61">
        <v>400</v>
      </c>
      <c r="P339" s="154">
        <v>0</v>
      </c>
      <c r="Q339" s="142">
        <v>1</v>
      </c>
      <c r="R339" s="142"/>
      <c r="S339" s="114">
        <v>12</v>
      </c>
      <c r="T339" s="114">
        <v>8</v>
      </c>
      <c r="U339" s="114">
        <v>135</v>
      </c>
      <c r="V339" s="114">
        <v>0</v>
      </c>
      <c r="W339" s="114">
        <v>2</v>
      </c>
      <c r="X339" s="114">
        <v>1</v>
      </c>
      <c r="Y339" s="114">
        <v>8</v>
      </c>
      <c r="Z339" s="114">
        <v>5</v>
      </c>
      <c r="AA339" s="114">
        <v>3</v>
      </c>
      <c r="AB339" s="114">
        <v>6</v>
      </c>
      <c r="AC339" s="114">
        <v>0</v>
      </c>
      <c r="AD339" s="114">
        <v>1</v>
      </c>
      <c r="AE339" s="114">
        <v>0</v>
      </c>
      <c r="AF339" s="114">
        <v>0</v>
      </c>
      <c r="AG339" s="114">
        <v>0</v>
      </c>
      <c r="AH339" s="114">
        <v>0</v>
      </c>
      <c r="AI339" s="114">
        <v>0</v>
      </c>
      <c r="AJ339" s="114">
        <v>0</v>
      </c>
      <c r="AK339" s="114">
        <v>0</v>
      </c>
      <c r="AL339" s="114">
        <v>0</v>
      </c>
      <c r="AM339" s="114">
        <v>0</v>
      </c>
      <c r="AN339" s="114">
        <v>0</v>
      </c>
      <c r="AO339" s="118">
        <f t="shared" si="26"/>
        <v>4</v>
      </c>
      <c r="AP339" s="123">
        <f t="shared" si="27"/>
        <v>4</v>
      </c>
    </row>
    <row r="340" spans="1:42" x14ac:dyDescent="0.2">
      <c r="A340" s="173" t="s">
        <v>585</v>
      </c>
      <c r="B340" s="45" t="s">
        <v>121</v>
      </c>
      <c r="C340" s="45" t="s">
        <v>13</v>
      </c>
      <c r="D340" s="45">
        <v>10</v>
      </c>
      <c r="E340" s="137" t="s">
        <v>444</v>
      </c>
      <c r="F340" s="47"/>
      <c r="G340" s="61">
        <v>400</v>
      </c>
      <c r="H340" s="85"/>
      <c r="I340" s="61">
        <v>400</v>
      </c>
      <c r="J340" s="61">
        <v>400</v>
      </c>
      <c r="K340" s="85"/>
      <c r="L340" s="61">
        <v>400</v>
      </c>
      <c r="M340" s="61">
        <v>400</v>
      </c>
      <c r="N340" s="85">
        <f t="shared" si="25"/>
        <v>0</v>
      </c>
      <c r="O340" s="61">
        <v>400</v>
      </c>
      <c r="P340" s="154">
        <v>0</v>
      </c>
      <c r="Q340" s="142">
        <v>14</v>
      </c>
      <c r="R340" s="142"/>
      <c r="S340" s="114">
        <v>0</v>
      </c>
      <c r="T340" s="114">
        <v>0</v>
      </c>
      <c r="U340" s="114">
        <v>0</v>
      </c>
      <c r="V340" s="114">
        <v>0</v>
      </c>
      <c r="W340" s="114">
        <v>0</v>
      </c>
      <c r="X340" s="114">
        <v>0</v>
      </c>
      <c r="Y340" s="114">
        <v>0</v>
      </c>
      <c r="Z340" s="114">
        <v>0</v>
      </c>
      <c r="AA340" s="114">
        <v>15</v>
      </c>
      <c r="AB340" s="114">
        <v>44</v>
      </c>
      <c r="AC340" s="114">
        <v>0</v>
      </c>
      <c r="AD340" s="114">
        <v>2</v>
      </c>
      <c r="AE340" s="114">
        <v>26</v>
      </c>
      <c r="AF340" s="114">
        <v>16</v>
      </c>
      <c r="AG340" s="114">
        <v>95</v>
      </c>
      <c r="AH340" s="114">
        <v>0</v>
      </c>
      <c r="AI340" s="114">
        <v>5</v>
      </c>
      <c r="AJ340" s="114">
        <v>59</v>
      </c>
      <c r="AK340" s="114">
        <v>0</v>
      </c>
      <c r="AL340" s="114">
        <v>0</v>
      </c>
      <c r="AM340" s="114">
        <v>0</v>
      </c>
      <c r="AN340" s="114">
        <v>0</v>
      </c>
      <c r="AO340" s="118">
        <f t="shared" si="26"/>
        <v>13.9</v>
      </c>
      <c r="AP340" s="123">
        <f t="shared" si="27"/>
        <v>0.99285714285714288</v>
      </c>
    </row>
    <row r="341" spans="1:42" x14ac:dyDescent="0.2">
      <c r="A341" s="173" t="s">
        <v>586</v>
      </c>
      <c r="B341" s="45" t="s">
        <v>127</v>
      </c>
      <c r="C341" s="45" t="s">
        <v>194</v>
      </c>
      <c r="D341" s="45">
        <v>7</v>
      </c>
      <c r="E341" s="137"/>
      <c r="F341" s="47"/>
      <c r="G341" s="61">
        <v>400</v>
      </c>
      <c r="H341" s="85"/>
      <c r="I341" s="61">
        <v>400</v>
      </c>
      <c r="J341" s="61">
        <v>400</v>
      </c>
      <c r="K341" s="85"/>
      <c r="L341" s="61">
        <v>400</v>
      </c>
      <c r="M341" s="61">
        <v>400</v>
      </c>
      <c r="N341" s="85">
        <f t="shared" si="25"/>
        <v>0</v>
      </c>
      <c r="O341" s="61">
        <v>400</v>
      </c>
      <c r="P341" s="154">
        <v>0</v>
      </c>
      <c r="Q341" s="142">
        <v>1</v>
      </c>
      <c r="R341" s="142"/>
      <c r="S341" s="114">
        <v>22</v>
      </c>
      <c r="T341" s="114">
        <v>14</v>
      </c>
      <c r="U341" s="114">
        <v>189</v>
      </c>
      <c r="V341" s="114">
        <v>1</v>
      </c>
      <c r="W341" s="114">
        <v>0</v>
      </c>
      <c r="X341" s="114">
        <v>0</v>
      </c>
      <c r="Y341" s="114">
        <v>2</v>
      </c>
      <c r="Z341" s="114">
        <v>8</v>
      </c>
      <c r="AA341" s="114">
        <v>2</v>
      </c>
      <c r="AB341" s="114">
        <v>14</v>
      </c>
      <c r="AC341" s="114">
        <v>0</v>
      </c>
      <c r="AD341" s="114">
        <v>2</v>
      </c>
      <c r="AE341" s="114">
        <v>0</v>
      </c>
      <c r="AF341" s="114">
        <v>0</v>
      </c>
      <c r="AG341" s="114">
        <v>0</v>
      </c>
      <c r="AH341" s="114">
        <v>0</v>
      </c>
      <c r="AI341" s="114">
        <v>0</v>
      </c>
      <c r="AJ341" s="114">
        <v>0</v>
      </c>
      <c r="AK341" s="114">
        <v>0</v>
      </c>
      <c r="AL341" s="114">
        <v>0</v>
      </c>
      <c r="AM341" s="114">
        <v>0</v>
      </c>
      <c r="AN341" s="114">
        <v>0</v>
      </c>
      <c r="AO341" s="118">
        <f t="shared" si="26"/>
        <v>12.959999999999999</v>
      </c>
      <c r="AP341" s="123">
        <f t="shared" si="27"/>
        <v>12.959999999999999</v>
      </c>
    </row>
    <row r="342" spans="1:42" x14ac:dyDescent="0.2">
      <c r="A342" s="173" t="s">
        <v>587</v>
      </c>
      <c r="B342" s="45" t="s">
        <v>121</v>
      </c>
      <c r="C342" s="45" t="s">
        <v>192</v>
      </c>
      <c r="D342" s="45">
        <v>7</v>
      </c>
      <c r="E342" s="137" t="s">
        <v>444</v>
      </c>
      <c r="F342" s="47"/>
      <c r="G342" s="61">
        <v>400</v>
      </c>
      <c r="H342" s="85"/>
      <c r="I342" s="61">
        <v>400</v>
      </c>
      <c r="J342" s="61">
        <v>400</v>
      </c>
      <c r="K342" s="85"/>
      <c r="L342" s="61">
        <v>400</v>
      </c>
      <c r="M342" s="61">
        <v>400</v>
      </c>
      <c r="N342" s="85">
        <f t="shared" si="25"/>
        <v>0</v>
      </c>
      <c r="O342" s="61">
        <v>400</v>
      </c>
      <c r="P342" s="154">
        <v>0</v>
      </c>
      <c r="Q342" s="142">
        <v>17</v>
      </c>
      <c r="R342" s="142"/>
      <c r="S342" s="114">
        <v>1</v>
      </c>
      <c r="T342" s="114">
        <v>1</v>
      </c>
      <c r="U342" s="114">
        <v>2</v>
      </c>
      <c r="V342" s="114">
        <v>0</v>
      </c>
      <c r="W342" s="114">
        <v>0</v>
      </c>
      <c r="X342" s="114">
        <v>0</v>
      </c>
      <c r="Y342" s="114">
        <v>0</v>
      </c>
      <c r="Z342" s="114">
        <v>0</v>
      </c>
      <c r="AA342" s="114">
        <v>0</v>
      </c>
      <c r="AB342" s="114">
        <v>0</v>
      </c>
      <c r="AC342" s="114">
        <v>0</v>
      </c>
      <c r="AD342" s="114">
        <v>0</v>
      </c>
      <c r="AE342" s="114">
        <v>11</v>
      </c>
      <c r="AF342" s="114">
        <v>7</v>
      </c>
      <c r="AG342" s="114">
        <v>95</v>
      </c>
      <c r="AH342" s="114">
        <v>3</v>
      </c>
      <c r="AI342" s="114">
        <v>4</v>
      </c>
      <c r="AJ342" s="114">
        <v>15</v>
      </c>
      <c r="AK342" s="114">
        <v>0</v>
      </c>
      <c r="AL342" s="114">
        <v>0</v>
      </c>
      <c r="AM342" s="114">
        <v>0</v>
      </c>
      <c r="AN342" s="114">
        <v>0</v>
      </c>
      <c r="AO342" s="118">
        <f t="shared" si="26"/>
        <v>27.58</v>
      </c>
      <c r="AP342" s="123">
        <f t="shared" si="27"/>
        <v>1.6223529411764706</v>
      </c>
    </row>
    <row r="343" spans="1:42" x14ac:dyDescent="0.2">
      <c r="A343" s="173" t="s">
        <v>588</v>
      </c>
      <c r="B343" s="45" t="s">
        <v>129</v>
      </c>
      <c r="C343" s="45" t="s">
        <v>183</v>
      </c>
      <c r="D343" s="45">
        <v>6</v>
      </c>
      <c r="E343" s="137"/>
      <c r="F343" s="47"/>
      <c r="G343" s="61">
        <v>400</v>
      </c>
      <c r="H343" s="85"/>
      <c r="I343" s="61">
        <v>400</v>
      </c>
      <c r="J343" s="61">
        <v>400</v>
      </c>
      <c r="K343" s="85"/>
      <c r="L343" s="61">
        <v>400</v>
      </c>
      <c r="M343" s="61">
        <v>400</v>
      </c>
      <c r="N343" s="85">
        <f t="shared" si="25"/>
        <v>0</v>
      </c>
      <c r="O343" s="61">
        <v>400</v>
      </c>
      <c r="P343" s="154">
        <v>0</v>
      </c>
      <c r="Q343" s="142">
        <v>10</v>
      </c>
      <c r="R343" s="142"/>
      <c r="S343" s="114">
        <v>0</v>
      </c>
      <c r="T343" s="114">
        <v>0</v>
      </c>
      <c r="U343" s="114">
        <v>0</v>
      </c>
      <c r="V343" s="114">
        <v>0</v>
      </c>
      <c r="W343" s="114">
        <v>0</v>
      </c>
      <c r="X343" s="114">
        <v>0</v>
      </c>
      <c r="Y343" s="114">
        <v>0</v>
      </c>
      <c r="Z343" s="114">
        <v>0</v>
      </c>
      <c r="AA343" s="114">
        <v>0</v>
      </c>
      <c r="AB343" s="114">
        <v>0</v>
      </c>
      <c r="AC343" s="114">
        <v>0</v>
      </c>
      <c r="AD343" s="114">
        <v>0</v>
      </c>
      <c r="AE343" s="114">
        <v>17</v>
      </c>
      <c r="AF343" s="114">
        <v>12</v>
      </c>
      <c r="AG343" s="114">
        <v>117</v>
      </c>
      <c r="AH343" s="114">
        <v>2</v>
      </c>
      <c r="AI343" s="114">
        <v>6</v>
      </c>
      <c r="AJ343" s="114">
        <v>0</v>
      </c>
      <c r="AK343" s="114">
        <v>0</v>
      </c>
      <c r="AL343" s="114">
        <v>0</v>
      </c>
      <c r="AM343" s="114">
        <v>0</v>
      </c>
      <c r="AN343" s="114">
        <v>0</v>
      </c>
      <c r="AO343" s="118">
        <f t="shared" si="26"/>
        <v>23.7</v>
      </c>
      <c r="AP343" s="123">
        <f t="shared" si="27"/>
        <v>2.37</v>
      </c>
    </row>
    <row r="344" spans="1:42" x14ac:dyDescent="0.2">
      <c r="A344" s="173" t="s">
        <v>589</v>
      </c>
      <c r="B344" s="45" t="s">
        <v>121</v>
      </c>
      <c r="C344" s="45" t="s">
        <v>11</v>
      </c>
      <c r="D344" s="45">
        <v>9</v>
      </c>
      <c r="E344" s="137"/>
      <c r="F344" s="47"/>
      <c r="G344" s="61">
        <v>400</v>
      </c>
      <c r="H344" s="85"/>
      <c r="I344" s="61">
        <v>400</v>
      </c>
      <c r="J344" s="61">
        <v>400</v>
      </c>
      <c r="K344" s="85"/>
      <c r="L344" s="61">
        <v>400</v>
      </c>
      <c r="M344" s="61">
        <v>400</v>
      </c>
      <c r="N344" s="85">
        <f t="shared" si="25"/>
        <v>0</v>
      </c>
      <c r="O344" s="61">
        <v>400</v>
      </c>
      <c r="P344" s="154">
        <v>0</v>
      </c>
      <c r="Q344" s="142">
        <v>7</v>
      </c>
      <c r="R344" s="142"/>
      <c r="S344" s="114">
        <v>0</v>
      </c>
      <c r="T344" s="114">
        <v>0</v>
      </c>
      <c r="U344" s="114">
        <v>0</v>
      </c>
      <c r="V344" s="114">
        <v>0</v>
      </c>
      <c r="W344" s="114">
        <v>0</v>
      </c>
      <c r="X344" s="114">
        <v>0</v>
      </c>
      <c r="Y344" s="114">
        <v>0</v>
      </c>
      <c r="Z344" s="114">
        <v>0</v>
      </c>
      <c r="AA344" s="114">
        <v>2</v>
      </c>
      <c r="AB344" s="114">
        <v>-2</v>
      </c>
      <c r="AC344" s="114">
        <v>0</v>
      </c>
      <c r="AD344" s="114">
        <v>1</v>
      </c>
      <c r="AE344" s="114">
        <v>19</v>
      </c>
      <c r="AF344" s="114">
        <v>9</v>
      </c>
      <c r="AG344" s="114">
        <v>160</v>
      </c>
      <c r="AH344" s="114">
        <v>0</v>
      </c>
      <c r="AI344" s="114">
        <v>7</v>
      </c>
      <c r="AJ344" s="114">
        <v>179</v>
      </c>
      <c r="AK344" s="114">
        <v>0</v>
      </c>
      <c r="AL344" s="114">
        <v>0</v>
      </c>
      <c r="AM344" s="114">
        <v>0</v>
      </c>
      <c r="AN344" s="114">
        <v>0</v>
      </c>
      <c r="AO344" s="118">
        <f t="shared" si="26"/>
        <v>15.8</v>
      </c>
      <c r="AP344" s="123">
        <f t="shared" si="27"/>
        <v>2.2571428571428571</v>
      </c>
    </row>
    <row r="345" spans="1:42" x14ac:dyDescent="0.2">
      <c r="A345" s="173" t="s">
        <v>239</v>
      </c>
      <c r="B345" s="45" t="s">
        <v>118</v>
      </c>
      <c r="C345" s="45" t="s">
        <v>14</v>
      </c>
      <c r="D345" s="45">
        <v>14</v>
      </c>
      <c r="E345" s="137"/>
      <c r="F345" s="47"/>
      <c r="G345" s="61">
        <v>400</v>
      </c>
      <c r="H345" s="85"/>
      <c r="I345" s="61">
        <v>400</v>
      </c>
      <c r="J345" s="61">
        <v>400</v>
      </c>
      <c r="K345" s="85"/>
      <c r="L345" s="61">
        <v>400</v>
      </c>
      <c r="M345" s="61">
        <v>400</v>
      </c>
      <c r="N345" s="85">
        <f t="shared" si="25"/>
        <v>0</v>
      </c>
      <c r="O345" s="61">
        <v>400</v>
      </c>
      <c r="P345" s="154">
        <v>0</v>
      </c>
      <c r="Q345" s="142">
        <v>11</v>
      </c>
      <c r="R345" s="142"/>
      <c r="S345" s="114">
        <v>0</v>
      </c>
      <c r="T345" s="114">
        <v>0</v>
      </c>
      <c r="U345" s="114">
        <v>0</v>
      </c>
      <c r="V345" s="114">
        <v>0</v>
      </c>
      <c r="W345" s="114">
        <v>0</v>
      </c>
      <c r="X345" s="114">
        <v>0</v>
      </c>
      <c r="Y345" s="114">
        <v>0</v>
      </c>
      <c r="Z345" s="114">
        <v>0</v>
      </c>
      <c r="AA345" s="114">
        <v>54</v>
      </c>
      <c r="AB345" s="114">
        <v>142</v>
      </c>
      <c r="AC345" s="114">
        <v>0</v>
      </c>
      <c r="AD345" s="114">
        <v>7</v>
      </c>
      <c r="AE345" s="114">
        <v>8</v>
      </c>
      <c r="AF345" s="114">
        <v>5</v>
      </c>
      <c r="AG345" s="114">
        <v>29</v>
      </c>
      <c r="AH345" s="114">
        <v>0</v>
      </c>
      <c r="AI345" s="114">
        <v>2</v>
      </c>
      <c r="AJ345" s="114">
        <v>5</v>
      </c>
      <c r="AK345" s="114">
        <v>0</v>
      </c>
      <c r="AL345" s="114">
        <v>0</v>
      </c>
      <c r="AM345" s="114">
        <v>0</v>
      </c>
      <c r="AN345" s="114">
        <v>0</v>
      </c>
      <c r="AO345" s="118">
        <f t="shared" si="26"/>
        <v>17.099999999999998</v>
      </c>
      <c r="AP345" s="123">
        <f t="shared" si="27"/>
        <v>1.5545454545454545</v>
      </c>
    </row>
    <row r="346" spans="1:42" x14ac:dyDescent="0.2">
      <c r="A346" s="173" t="s">
        <v>590</v>
      </c>
      <c r="B346" s="45" t="s">
        <v>121</v>
      </c>
      <c r="C346" s="45" t="s">
        <v>196</v>
      </c>
      <c r="D346" s="45">
        <v>11</v>
      </c>
      <c r="E346" s="137"/>
      <c r="F346" s="47"/>
      <c r="G346" s="61">
        <v>400</v>
      </c>
      <c r="H346" s="85"/>
      <c r="I346" s="61">
        <v>400</v>
      </c>
      <c r="J346" s="61">
        <v>400</v>
      </c>
      <c r="K346" s="85"/>
      <c r="L346" s="61">
        <v>400</v>
      </c>
      <c r="M346" s="61">
        <v>400</v>
      </c>
      <c r="N346" s="85">
        <f t="shared" si="25"/>
        <v>0</v>
      </c>
      <c r="O346" s="61">
        <v>400</v>
      </c>
      <c r="P346" s="154">
        <v>0</v>
      </c>
      <c r="Q346" s="142">
        <v>8</v>
      </c>
      <c r="R346" s="142"/>
      <c r="S346" s="114">
        <v>0</v>
      </c>
      <c r="T346" s="114">
        <v>0</v>
      </c>
      <c r="U346" s="114">
        <v>0</v>
      </c>
      <c r="V346" s="114">
        <v>0</v>
      </c>
      <c r="W346" s="114">
        <v>0</v>
      </c>
      <c r="X346" s="114">
        <v>0</v>
      </c>
      <c r="Y346" s="114">
        <v>0</v>
      </c>
      <c r="Z346" s="114">
        <v>0</v>
      </c>
      <c r="AA346" s="114">
        <v>0</v>
      </c>
      <c r="AB346" s="114">
        <v>0</v>
      </c>
      <c r="AC346" s="114">
        <v>0</v>
      </c>
      <c r="AD346" s="114">
        <v>0</v>
      </c>
      <c r="AE346" s="114">
        <v>24</v>
      </c>
      <c r="AF346" s="114">
        <v>15</v>
      </c>
      <c r="AG346" s="114">
        <v>177</v>
      </c>
      <c r="AH346" s="114">
        <v>0</v>
      </c>
      <c r="AI346" s="114">
        <v>12</v>
      </c>
      <c r="AJ346" s="114">
        <v>24</v>
      </c>
      <c r="AK346" s="114">
        <v>0</v>
      </c>
      <c r="AL346" s="114">
        <v>0</v>
      </c>
      <c r="AM346" s="114">
        <v>0</v>
      </c>
      <c r="AN346" s="114">
        <v>0</v>
      </c>
      <c r="AO346" s="118">
        <f t="shared" si="26"/>
        <v>17.7</v>
      </c>
      <c r="AP346" s="123">
        <f t="shared" si="27"/>
        <v>2.2124999999999999</v>
      </c>
    </row>
    <row r="347" spans="1:42" x14ac:dyDescent="0.2">
      <c r="A347" s="173" t="s">
        <v>591</v>
      </c>
      <c r="B347" s="45" t="s">
        <v>121</v>
      </c>
      <c r="C347" s="45" t="s">
        <v>190</v>
      </c>
      <c r="D347" s="45">
        <v>10</v>
      </c>
      <c r="E347" s="137" t="s">
        <v>444</v>
      </c>
      <c r="F347" s="47"/>
      <c r="G347" s="61">
        <v>400</v>
      </c>
      <c r="H347" s="85"/>
      <c r="I347" s="61">
        <v>400</v>
      </c>
      <c r="J347" s="61">
        <v>400</v>
      </c>
      <c r="K347" s="85"/>
      <c r="L347" s="61">
        <v>400</v>
      </c>
      <c r="M347" s="61">
        <v>400</v>
      </c>
      <c r="N347" s="85">
        <f t="shared" si="25"/>
        <v>0</v>
      </c>
      <c r="O347" s="61">
        <v>400</v>
      </c>
      <c r="P347" s="154">
        <v>0.01</v>
      </c>
      <c r="Q347" s="142">
        <v>14</v>
      </c>
      <c r="R347" s="142"/>
      <c r="S347" s="114">
        <v>0</v>
      </c>
      <c r="T347" s="114">
        <v>0</v>
      </c>
      <c r="U347" s="114">
        <v>0</v>
      </c>
      <c r="V347" s="114">
        <v>0</v>
      </c>
      <c r="W347" s="114">
        <v>0</v>
      </c>
      <c r="X347" s="114">
        <v>0</v>
      </c>
      <c r="Y347" s="114">
        <v>0</v>
      </c>
      <c r="Z347" s="114">
        <v>0</v>
      </c>
      <c r="AA347" s="114">
        <v>0</v>
      </c>
      <c r="AB347" s="114">
        <v>0</v>
      </c>
      <c r="AC347" s="114">
        <v>0</v>
      </c>
      <c r="AD347" s="114">
        <v>0</v>
      </c>
      <c r="AE347" s="114">
        <v>20</v>
      </c>
      <c r="AF347" s="114">
        <v>16</v>
      </c>
      <c r="AG347" s="114">
        <v>202</v>
      </c>
      <c r="AH347" s="114">
        <v>0</v>
      </c>
      <c r="AI347" s="114">
        <v>10</v>
      </c>
      <c r="AJ347" s="114">
        <v>22</v>
      </c>
      <c r="AK347" s="114">
        <v>0</v>
      </c>
      <c r="AL347" s="114">
        <v>0</v>
      </c>
      <c r="AM347" s="114">
        <v>0</v>
      </c>
      <c r="AN347" s="114">
        <v>0</v>
      </c>
      <c r="AO347" s="118">
        <f t="shared" si="26"/>
        <v>20.2</v>
      </c>
      <c r="AP347" s="123">
        <f t="shared" si="27"/>
        <v>1.4428571428571428</v>
      </c>
    </row>
    <row r="348" spans="1:42" x14ac:dyDescent="0.2">
      <c r="A348" s="173" t="s">
        <v>592</v>
      </c>
      <c r="B348" s="45" t="s">
        <v>121</v>
      </c>
      <c r="C348" s="45" t="s">
        <v>194</v>
      </c>
      <c r="D348" s="45">
        <v>7</v>
      </c>
      <c r="E348" s="137"/>
      <c r="F348" s="47"/>
      <c r="G348" s="61">
        <v>400</v>
      </c>
      <c r="H348" s="85"/>
      <c r="I348" s="61">
        <v>400</v>
      </c>
      <c r="J348" s="61">
        <v>400</v>
      </c>
      <c r="K348" s="85"/>
      <c r="L348" s="61">
        <v>400</v>
      </c>
      <c r="M348" s="61">
        <v>400</v>
      </c>
      <c r="N348" s="85">
        <f t="shared" si="25"/>
        <v>0</v>
      </c>
      <c r="O348" s="61">
        <v>400</v>
      </c>
      <c r="P348" s="154">
        <v>0</v>
      </c>
      <c r="Q348" s="142">
        <v>8</v>
      </c>
      <c r="R348" s="142"/>
      <c r="S348" s="114">
        <v>0</v>
      </c>
      <c r="T348" s="114">
        <v>0</v>
      </c>
      <c r="U348" s="114">
        <v>0</v>
      </c>
      <c r="V348" s="114">
        <v>0</v>
      </c>
      <c r="W348" s="114">
        <v>0</v>
      </c>
      <c r="X348" s="114">
        <v>0</v>
      </c>
      <c r="Y348" s="114">
        <v>0</v>
      </c>
      <c r="Z348" s="114">
        <v>0</v>
      </c>
      <c r="AA348" s="114">
        <v>0</v>
      </c>
      <c r="AB348" s="114">
        <v>0</v>
      </c>
      <c r="AC348" s="114">
        <v>0</v>
      </c>
      <c r="AD348" s="114">
        <v>0</v>
      </c>
      <c r="AE348" s="114">
        <v>6</v>
      </c>
      <c r="AF348" s="114">
        <v>5</v>
      </c>
      <c r="AG348" s="114">
        <v>116</v>
      </c>
      <c r="AH348" s="114">
        <v>2</v>
      </c>
      <c r="AI348" s="114">
        <v>4</v>
      </c>
      <c r="AJ348" s="114">
        <v>83</v>
      </c>
      <c r="AK348" s="114">
        <v>0</v>
      </c>
      <c r="AL348" s="114">
        <v>0</v>
      </c>
      <c r="AM348" s="114">
        <v>0</v>
      </c>
      <c r="AN348" s="114">
        <v>0</v>
      </c>
      <c r="AO348" s="118">
        <f t="shared" si="26"/>
        <v>23.6</v>
      </c>
      <c r="AP348" s="123">
        <f t="shared" si="27"/>
        <v>2.95</v>
      </c>
    </row>
    <row r="349" spans="1:42" x14ac:dyDescent="0.2">
      <c r="A349" s="173" t="s">
        <v>593</v>
      </c>
      <c r="B349" s="45" t="s">
        <v>129</v>
      </c>
      <c r="C349" s="45" t="s">
        <v>15</v>
      </c>
      <c r="D349" s="45">
        <v>14</v>
      </c>
      <c r="E349" s="137"/>
      <c r="F349" s="47"/>
      <c r="G349" s="61">
        <v>400</v>
      </c>
      <c r="H349" s="85"/>
      <c r="I349" s="61">
        <v>400</v>
      </c>
      <c r="J349" s="61">
        <v>400</v>
      </c>
      <c r="K349" s="85"/>
      <c r="L349" s="61">
        <v>400</v>
      </c>
      <c r="M349" s="61">
        <v>400</v>
      </c>
      <c r="N349" s="85">
        <f t="shared" si="25"/>
        <v>0</v>
      </c>
      <c r="O349" s="61">
        <v>400</v>
      </c>
      <c r="P349" s="154">
        <v>0</v>
      </c>
      <c r="Q349" s="142">
        <v>17</v>
      </c>
      <c r="R349" s="142"/>
      <c r="S349" s="114">
        <v>0</v>
      </c>
      <c r="T349" s="114">
        <v>0</v>
      </c>
      <c r="U349" s="114">
        <v>0</v>
      </c>
      <c r="V349" s="114">
        <v>0</v>
      </c>
      <c r="W349" s="114">
        <v>0</v>
      </c>
      <c r="X349" s="114">
        <v>0</v>
      </c>
      <c r="Y349" s="114">
        <v>0</v>
      </c>
      <c r="Z349" s="114">
        <v>0</v>
      </c>
      <c r="AA349" s="114">
        <v>0</v>
      </c>
      <c r="AB349" s="114">
        <v>0</v>
      </c>
      <c r="AC349" s="114">
        <v>0</v>
      </c>
      <c r="AD349" s="114">
        <v>0</v>
      </c>
      <c r="AE349" s="114">
        <v>28</v>
      </c>
      <c r="AF349" s="114">
        <v>23</v>
      </c>
      <c r="AG349" s="114">
        <v>214</v>
      </c>
      <c r="AH349" s="114">
        <v>0</v>
      </c>
      <c r="AI349" s="114">
        <v>10</v>
      </c>
      <c r="AJ349" s="114">
        <v>0</v>
      </c>
      <c r="AK349" s="114">
        <v>0</v>
      </c>
      <c r="AL349" s="114">
        <v>0</v>
      </c>
      <c r="AM349" s="114">
        <v>1</v>
      </c>
      <c r="AN349" s="114">
        <v>0</v>
      </c>
      <c r="AO349" s="118">
        <f t="shared" si="26"/>
        <v>21.4</v>
      </c>
      <c r="AP349" s="123">
        <f t="shared" si="27"/>
        <v>1.2588235294117647</v>
      </c>
    </row>
    <row r="350" spans="1:42" x14ac:dyDescent="0.2">
      <c r="A350" s="173" t="s">
        <v>594</v>
      </c>
      <c r="B350" s="45" t="s">
        <v>121</v>
      </c>
      <c r="C350" s="45" t="s">
        <v>112</v>
      </c>
      <c r="D350" s="45">
        <v>7</v>
      </c>
      <c r="E350" s="137"/>
      <c r="F350" s="47"/>
      <c r="G350" s="61">
        <v>400</v>
      </c>
      <c r="H350" s="85"/>
      <c r="I350" s="61">
        <v>400</v>
      </c>
      <c r="J350" s="61">
        <v>400</v>
      </c>
      <c r="K350" s="85"/>
      <c r="L350" s="61">
        <v>400</v>
      </c>
      <c r="M350" s="61">
        <v>400</v>
      </c>
      <c r="N350" s="85">
        <f t="shared" si="25"/>
        <v>0</v>
      </c>
      <c r="O350" s="61">
        <v>400</v>
      </c>
      <c r="P350" s="154">
        <v>0</v>
      </c>
      <c r="Q350" s="142">
        <v>14</v>
      </c>
      <c r="R350" s="142"/>
      <c r="S350" s="114">
        <v>0</v>
      </c>
      <c r="T350" s="114">
        <v>0</v>
      </c>
      <c r="U350" s="114">
        <v>0</v>
      </c>
      <c r="V350" s="114">
        <v>0</v>
      </c>
      <c r="W350" s="114">
        <v>0</v>
      </c>
      <c r="X350" s="114">
        <v>0</v>
      </c>
      <c r="Y350" s="114">
        <v>0</v>
      </c>
      <c r="Z350" s="114">
        <v>0</v>
      </c>
      <c r="AA350" s="114">
        <v>0</v>
      </c>
      <c r="AB350" s="114">
        <v>0</v>
      </c>
      <c r="AC350" s="114">
        <v>0</v>
      </c>
      <c r="AD350" s="114">
        <v>0</v>
      </c>
      <c r="AE350" s="114">
        <v>20</v>
      </c>
      <c r="AF350" s="114">
        <v>11</v>
      </c>
      <c r="AG350" s="114">
        <v>133</v>
      </c>
      <c r="AH350" s="114">
        <v>0</v>
      </c>
      <c r="AI350" s="114">
        <v>7</v>
      </c>
      <c r="AJ350" s="114">
        <v>70</v>
      </c>
      <c r="AK350" s="114">
        <v>0</v>
      </c>
      <c r="AL350" s="114">
        <v>0</v>
      </c>
      <c r="AM350" s="114">
        <v>0</v>
      </c>
      <c r="AN350" s="114">
        <v>0</v>
      </c>
      <c r="AO350" s="118">
        <f t="shared" si="26"/>
        <v>13.3</v>
      </c>
      <c r="AP350" s="123">
        <f t="shared" si="27"/>
        <v>0.95000000000000007</v>
      </c>
    </row>
    <row r="351" spans="1:42" x14ac:dyDescent="0.2">
      <c r="A351" s="173" t="s">
        <v>595</v>
      </c>
      <c r="B351" s="45" t="s">
        <v>121</v>
      </c>
      <c r="C351" s="45" t="s">
        <v>180</v>
      </c>
      <c r="D351" s="45">
        <v>14</v>
      </c>
      <c r="E351" s="137"/>
      <c r="F351" s="47"/>
      <c r="G351" s="61">
        <v>400</v>
      </c>
      <c r="H351" s="85"/>
      <c r="I351" s="61">
        <v>400</v>
      </c>
      <c r="J351" s="61">
        <v>400</v>
      </c>
      <c r="K351" s="85"/>
      <c r="L351" s="61">
        <v>400</v>
      </c>
      <c r="M351" s="61">
        <v>400</v>
      </c>
      <c r="N351" s="85">
        <f t="shared" si="25"/>
        <v>0</v>
      </c>
      <c r="O351" s="61">
        <v>400</v>
      </c>
      <c r="P351" s="154">
        <v>0</v>
      </c>
      <c r="Q351" s="142">
        <v>16</v>
      </c>
      <c r="R351" s="142"/>
      <c r="S351" s="114">
        <v>0</v>
      </c>
      <c r="T351" s="114">
        <v>0</v>
      </c>
      <c r="U351" s="114">
        <v>0</v>
      </c>
      <c r="V351" s="114">
        <v>0</v>
      </c>
      <c r="W351" s="114">
        <v>0</v>
      </c>
      <c r="X351" s="114">
        <v>0</v>
      </c>
      <c r="Y351" s="114">
        <v>0</v>
      </c>
      <c r="Z351" s="114">
        <v>0</v>
      </c>
      <c r="AA351" s="114">
        <v>0</v>
      </c>
      <c r="AB351" s="114">
        <v>0</v>
      </c>
      <c r="AC351" s="114">
        <v>0</v>
      </c>
      <c r="AD351" s="114">
        <v>0</v>
      </c>
      <c r="AE351" s="114">
        <v>27</v>
      </c>
      <c r="AF351" s="114">
        <v>13</v>
      </c>
      <c r="AG351" s="114">
        <v>157</v>
      </c>
      <c r="AH351" s="114">
        <v>0</v>
      </c>
      <c r="AI351" s="114">
        <v>7</v>
      </c>
      <c r="AJ351" s="114">
        <v>0</v>
      </c>
      <c r="AK351" s="114">
        <v>0</v>
      </c>
      <c r="AL351" s="114">
        <v>1</v>
      </c>
      <c r="AM351" s="114">
        <v>0</v>
      </c>
      <c r="AN351" s="114">
        <v>0</v>
      </c>
      <c r="AO351" s="118">
        <f t="shared" si="26"/>
        <v>17.7</v>
      </c>
      <c r="AP351" s="123">
        <f t="shared" si="27"/>
        <v>1.10625</v>
      </c>
    </row>
    <row r="352" spans="1:42" x14ac:dyDescent="0.2">
      <c r="A352" s="173" t="s">
        <v>596</v>
      </c>
      <c r="B352" s="45" t="s">
        <v>121</v>
      </c>
      <c r="C352" s="45" t="s">
        <v>196</v>
      </c>
      <c r="D352" s="45">
        <v>11</v>
      </c>
      <c r="E352" s="137"/>
      <c r="F352" s="47"/>
      <c r="G352" s="61">
        <v>400</v>
      </c>
      <c r="H352" s="85"/>
      <c r="I352" s="61">
        <v>400</v>
      </c>
      <c r="J352" s="61">
        <v>400</v>
      </c>
      <c r="K352" s="85"/>
      <c r="L352" s="61">
        <v>400</v>
      </c>
      <c r="M352" s="61">
        <v>400</v>
      </c>
      <c r="N352" s="85">
        <f t="shared" si="25"/>
        <v>0</v>
      </c>
      <c r="O352" s="61">
        <v>400</v>
      </c>
      <c r="P352" s="154">
        <v>0</v>
      </c>
      <c r="Q352" s="142">
        <v>17</v>
      </c>
      <c r="R352" s="142"/>
      <c r="S352" s="114">
        <v>0</v>
      </c>
      <c r="T352" s="114">
        <v>0</v>
      </c>
      <c r="U352" s="114">
        <v>0</v>
      </c>
      <c r="V352" s="114">
        <v>0</v>
      </c>
      <c r="W352" s="114">
        <v>0</v>
      </c>
      <c r="X352" s="114">
        <v>0</v>
      </c>
      <c r="Y352" s="114">
        <v>0</v>
      </c>
      <c r="Z352" s="114">
        <v>0</v>
      </c>
      <c r="AA352" s="114">
        <v>0</v>
      </c>
      <c r="AB352" s="114">
        <v>0</v>
      </c>
      <c r="AC352" s="114">
        <v>0</v>
      </c>
      <c r="AD352" s="114">
        <v>0</v>
      </c>
      <c r="AE352" s="114">
        <v>20</v>
      </c>
      <c r="AF352" s="114">
        <v>9</v>
      </c>
      <c r="AG352" s="114">
        <v>87</v>
      </c>
      <c r="AH352" s="114">
        <v>1</v>
      </c>
      <c r="AI352" s="114">
        <v>7</v>
      </c>
      <c r="AJ352" s="114">
        <v>0</v>
      </c>
      <c r="AK352" s="114">
        <v>0</v>
      </c>
      <c r="AL352" s="114">
        <v>0</v>
      </c>
      <c r="AM352" s="114">
        <v>0</v>
      </c>
      <c r="AN352" s="114">
        <v>0</v>
      </c>
      <c r="AO352" s="118">
        <f t="shared" si="26"/>
        <v>14.7</v>
      </c>
      <c r="AP352" s="123">
        <f t="shared" si="27"/>
        <v>0.8647058823529411</v>
      </c>
    </row>
    <row r="353" spans="1:42" x14ac:dyDescent="0.2">
      <c r="A353" s="173" t="s">
        <v>141</v>
      </c>
      <c r="B353" s="45" t="s">
        <v>129</v>
      </c>
      <c r="C353" s="45" t="s">
        <v>188</v>
      </c>
      <c r="D353" s="45">
        <v>7</v>
      </c>
      <c r="E353" s="137"/>
      <c r="F353" s="47"/>
      <c r="G353" s="61">
        <v>400</v>
      </c>
      <c r="H353" s="85"/>
      <c r="I353" s="61">
        <v>400</v>
      </c>
      <c r="J353" s="61">
        <v>400</v>
      </c>
      <c r="K353" s="85"/>
      <c r="L353" s="61">
        <v>400</v>
      </c>
      <c r="M353" s="61">
        <v>400</v>
      </c>
      <c r="N353" s="85">
        <f t="shared" si="25"/>
        <v>0</v>
      </c>
      <c r="O353" s="61">
        <v>400</v>
      </c>
      <c r="P353" s="154">
        <v>0.01</v>
      </c>
      <c r="Q353" s="142">
        <v>17</v>
      </c>
      <c r="R353" s="142"/>
      <c r="S353" s="114">
        <v>0</v>
      </c>
      <c r="T353" s="114">
        <v>0</v>
      </c>
      <c r="U353" s="114">
        <v>0</v>
      </c>
      <c r="V353" s="114">
        <v>0</v>
      </c>
      <c r="W353" s="114">
        <v>0</v>
      </c>
      <c r="X353" s="114">
        <v>0</v>
      </c>
      <c r="Y353" s="114">
        <v>0</v>
      </c>
      <c r="Z353" s="114">
        <v>0</v>
      </c>
      <c r="AA353" s="114">
        <v>0</v>
      </c>
      <c r="AB353" s="114">
        <v>0</v>
      </c>
      <c r="AC353" s="114">
        <v>0</v>
      </c>
      <c r="AD353" s="114">
        <v>0</v>
      </c>
      <c r="AE353" s="114">
        <v>21</v>
      </c>
      <c r="AF353" s="114">
        <v>14</v>
      </c>
      <c r="AG353" s="114">
        <v>135</v>
      </c>
      <c r="AH353" s="114">
        <v>1</v>
      </c>
      <c r="AI353" s="114">
        <v>10</v>
      </c>
      <c r="AJ353" s="114">
        <v>0</v>
      </c>
      <c r="AK353" s="114">
        <v>0</v>
      </c>
      <c r="AL353" s="114">
        <v>0</v>
      </c>
      <c r="AM353" s="114">
        <v>0</v>
      </c>
      <c r="AN353" s="114">
        <v>0</v>
      </c>
      <c r="AO353" s="118">
        <f t="shared" si="26"/>
        <v>19.5</v>
      </c>
      <c r="AP353" s="123">
        <f t="shared" si="27"/>
        <v>1.1470588235294117</v>
      </c>
    </row>
    <row r="354" spans="1:42" x14ac:dyDescent="0.2">
      <c r="A354" s="173" t="s">
        <v>138</v>
      </c>
      <c r="B354" s="45" t="s">
        <v>118</v>
      </c>
      <c r="C354" s="45" t="s">
        <v>13</v>
      </c>
      <c r="D354" s="45">
        <v>10</v>
      </c>
      <c r="E354" s="137" t="s">
        <v>448</v>
      </c>
      <c r="F354" s="47"/>
      <c r="G354" s="61">
        <v>400</v>
      </c>
      <c r="H354" s="85"/>
      <c r="I354" s="61">
        <v>400</v>
      </c>
      <c r="J354" s="61">
        <v>400</v>
      </c>
      <c r="K354" s="85"/>
      <c r="L354" s="61">
        <v>400</v>
      </c>
      <c r="M354" s="61">
        <v>400</v>
      </c>
      <c r="N354" s="85">
        <f t="shared" si="25"/>
        <v>0</v>
      </c>
      <c r="O354" s="61">
        <v>400</v>
      </c>
      <c r="P354" s="154">
        <v>0.01</v>
      </c>
      <c r="Q354" s="142">
        <v>3</v>
      </c>
      <c r="R354" s="142"/>
      <c r="S354" s="114">
        <v>0</v>
      </c>
      <c r="T354" s="114">
        <v>0</v>
      </c>
      <c r="U354" s="114">
        <v>0</v>
      </c>
      <c r="V354" s="114">
        <v>0</v>
      </c>
      <c r="W354" s="114">
        <v>0</v>
      </c>
      <c r="X354" s="114">
        <v>0</v>
      </c>
      <c r="Y354" s="114">
        <v>0</v>
      </c>
      <c r="Z354" s="114">
        <v>0</v>
      </c>
      <c r="AA354" s="114">
        <v>10</v>
      </c>
      <c r="AB354" s="114">
        <v>38</v>
      </c>
      <c r="AC354" s="114">
        <v>1</v>
      </c>
      <c r="AD354" s="114">
        <v>4</v>
      </c>
      <c r="AE354" s="114">
        <v>14</v>
      </c>
      <c r="AF354" s="114">
        <v>12</v>
      </c>
      <c r="AG354" s="114">
        <v>94</v>
      </c>
      <c r="AH354" s="114">
        <v>0</v>
      </c>
      <c r="AI354" s="114">
        <v>5</v>
      </c>
      <c r="AJ354" s="114">
        <v>0</v>
      </c>
      <c r="AK354" s="114">
        <v>0</v>
      </c>
      <c r="AL354" s="114">
        <v>0</v>
      </c>
      <c r="AM354" s="114">
        <v>0</v>
      </c>
      <c r="AN354" s="114">
        <v>0</v>
      </c>
      <c r="AO354" s="118">
        <f t="shared" si="26"/>
        <v>19.200000000000003</v>
      </c>
      <c r="AP354" s="123">
        <f t="shared" si="27"/>
        <v>6.4000000000000012</v>
      </c>
    </row>
    <row r="355" spans="1:42" x14ac:dyDescent="0.2">
      <c r="A355" s="173" t="s">
        <v>394</v>
      </c>
      <c r="B355" s="45" t="s">
        <v>121</v>
      </c>
      <c r="C355" s="45" t="s">
        <v>179</v>
      </c>
      <c r="D355" s="45">
        <v>14</v>
      </c>
      <c r="E355" s="137"/>
      <c r="F355" s="47"/>
      <c r="G355" s="61">
        <v>205</v>
      </c>
      <c r="H355" s="85"/>
      <c r="I355" s="61">
        <v>205</v>
      </c>
      <c r="J355" s="61">
        <v>400</v>
      </c>
      <c r="K355" s="85"/>
      <c r="L355" s="61">
        <v>400</v>
      </c>
      <c r="M355" s="61">
        <v>400</v>
      </c>
      <c r="N355" s="85">
        <f t="shared" si="25"/>
        <v>0</v>
      </c>
      <c r="O355" s="61">
        <v>400</v>
      </c>
      <c r="P355" s="154">
        <v>0.04</v>
      </c>
      <c r="Q355" s="142">
        <v>6</v>
      </c>
      <c r="R355" s="142"/>
      <c r="S355" s="114">
        <v>0</v>
      </c>
      <c r="T355" s="114">
        <v>0</v>
      </c>
      <c r="U355" s="114">
        <v>0</v>
      </c>
      <c r="V355" s="114">
        <v>0</v>
      </c>
      <c r="W355" s="114">
        <v>0</v>
      </c>
      <c r="X355" s="114">
        <v>0</v>
      </c>
      <c r="Y355" s="114">
        <v>0</v>
      </c>
      <c r="Z355" s="114">
        <v>0</v>
      </c>
      <c r="AA355" s="114">
        <v>0</v>
      </c>
      <c r="AB355" s="114">
        <v>0</v>
      </c>
      <c r="AC355" s="114">
        <v>0</v>
      </c>
      <c r="AD355" s="114">
        <v>0</v>
      </c>
      <c r="AE355" s="114">
        <v>20</v>
      </c>
      <c r="AF355" s="114">
        <v>10</v>
      </c>
      <c r="AG355" s="114">
        <v>162</v>
      </c>
      <c r="AH355" s="114">
        <v>1</v>
      </c>
      <c r="AI355" s="114">
        <v>7</v>
      </c>
      <c r="AJ355" s="114">
        <v>0</v>
      </c>
      <c r="AK355" s="114">
        <v>0</v>
      </c>
      <c r="AL355" s="114">
        <v>0</v>
      </c>
      <c r="AM355" s="114">
        <v>0</v>
      </c>
      <c r="AN355" s="114">
        <v>0</v>
      </c>
      <c r="AO355" s="118">
        <f t="shared" si="26"/>
        <v>22.2</v>
      </c>
      <c r="AP355" s="123">
        <f t="shared" si="27"/>
        <v>3.6999999999999997</v>
      </c>
    </row>
    <row r="356" spans="1:42" x14ac:dyDescent="0.2">
      <c r="A356" s="173" t="s">
        <v>262</v>
      </c>
      <c r="B356" s="45" t="s">
        <v>118</v>
      </c>
      <c r="C356" s="45" t="s">
        <v>183</v>
      </c>
      <c r="D356" s="45">
        <v>6</v>
      </c>
      <c r="E356" s="137"/>
      <c r="F356" s="47"/>
      <c r="G356" s="61">
        <v>400</v>
      </c>
      <c r="H356" s="85"/>
      <c r="I356" s="61">
        <v>400</v>
      </c>
      <c r="J356" s="61">
        <v>400</v>
      </c>
      <c r="K356" s="85"/>
      <c r="L356" s="61">
        <v>400</v>
      </c>
      <c r="M356" s="61">
        <v>400</v>
      </c>
      <c r="N356" s="85">
        <f t="shared" si="25"/>
        <v>0</v>
      </c>
      <c r="O356" s="61">
        <v>400</v>
      </c>
      <c r="P356" s="154">
        <v>0</v>
      </c>
      <c r="Q356" s="142">
        <v>7</v>
      </c>
      <c r="R356" s="142"/>
      <c r="S356" s="114">
        <v>0</v>
      </c>
      <c r="T356" s="114">
        <v>0</v>
      </c>
      <c r="U356" s="114">
        <v>0</v>
      </c>
      <c r="V356" s="114">
        <v>0</v>
      </c>
      <c r="W356" s="114">
        <v>0</v>
      </c>
      <c r="X356" s="114">
        <v>0</v>
      </c>
      <c r="Y356" s="114">
        <v>0</v>
      </c>
      <c r="Z356" s="114">
        <v>0</v>
      </c>
      <c r="AA356" s="114">
        <v>15</v>
      </c>
      <c r="AB356" s="114">
        <v>74</v>
      </c>
      <c r="AC356" s="114">
        <v>2</v>
      </c>
      <c r="AD356" s="114">
        <v>4</v>
      </c>
      <c r="AE356" s="114">
        <v>5</v>
      </c>
      <c r="AF356" s="114">
        <v>4</v>
      </c>
      <c r="AG356" s="114">
        <v>23</v>
      </c>
      <c r="AH356" s="114">
        <v>0</v>
      </c>
      <c r="AI356" s="114">
        <v>2</v>
      </c>
      <c r="AJ356" s="114">
        <v>0</v>
      </c>
      <c r="AK356" s="114">
        <v>0</v>
      </c>
      <c r="AL356" s="114">
        <v>0</v>
      </c>
      <c r="AM356" s="114">
        <v>0</v>
      </c>
      <c r="AN356" s="114">
        <v>0</v>
      </c>
      <c r="AO356" s="118">
        <f t="shared" si="26"/>
        <v>21.7</v>
      </c>
      <c r="AP356" s="123">
        <f t="shared" si="27"/>
        <v>3.1</v>
      </c>
    </row>
    <row r="357" spans="1:42" x14ac:dyDescent="0.2">
      <c r="A357" s="173" t="s">
        <v>312</v>
      </c>
      <c r="B357" s="45" t="s">
        <v>118</v>
      </c>
      <c r="C357" s="45" t="s">
        <v>182</v>
      </c>
      <c r="D357" s="45">
        <v>14</v>
      </c>
      <c r="E357" s="137"/>
      <c r="F357" s="47"/>
      <c r="G357" s="61">
        <v>400</v>
      </c>
      <c r="H357" s="85"/>
      <c r="I357" s="61">
        <v>400</v>
      </c>
      <c r="J357" s="61">
        <v>400</v>
      </c>
      <c r="K357" s="85"/>
      <c r="L357" s="61">
        <v>400</v>
      </c>
      <c r="M357" s="61">
        <v>400</v>
      </c>
      <c r="N357" s="85">
        <f t="shared" si="25"/>
        <v>0</v>
      </c>
      <c r="O357" s="61">
        <v>400</v>
      </c>
      <c r="P357" s="154">
        <v>0</v>
      </c>
      <c r="Q357" s="142">
        <v>5</v>
      </c>
      <c r="R357" s="142"/>
      <c r="S357" s="114">
        <v>0</v>
      </c>
      <c r="T357" s="114">
        <v>0</v>
      </c>
      <c r="U357" s="114">
        <v>0</v>
      </c>
      <c r="V357" s="114">
        <v>0</v>
      </c>
      <c r="W357" s="114">
        <v>0</v>
      </c>
      <c r="X357" s="114">
        <v>0</v>
      </c>
      <c r="Y357" s="114">
        <v>0</v>
      </c>
      <c r="Z357" s="114">
        <v>0</v>
      </c>
      <c r="AA357" s="114">
        <v>17</v>
      </c>
      <c r="AB357" s="114">
        <v>79</v>
      </c>
      <c r="AC357" s="114">
        <v>1</v>
      </c>
      <c r="AD357" s="114">
        <v>7</v>
      </c>
      <c r="AE357" s="114">
        <v>6</v>
      </c>
      <c r="AF357" s="114">
        <v>4</v>
      </c>
      <c r="AG357" s="114">
        <v>28</v>
      </c>
      <c r="AH357" s="114">
        <v>0</v>
      </c>
      <c r="AI357" s="114">
        <v>2</v>
      </c>
      <c r="AJ357" s="114">
        <v>0</v>
      </c>
      <c r="AK357" s="114">
        <v>0</v>
      </c>
      <c r="AL357" s="114">
        <v>0</v>
      </c>
      <c r="AM357" s="114">
        <v>0</v>
      </c>
      <c r="AN357" s="114">
        <v>0</v>
      </c>
      <c r="AO357" s="118">
        <f t="shared" si="26"/>
        <v>16.7</v>
      </c>
      <c r="AP357" s="123">
        <f t="shared" si="27"/>
        <v>3.34</v>
      </c>
    </row>
    <row r="358" spans="1:42" x14ac:dyDescent="0.2">
      <c r="A358" s="173" t="s">
        <v>433</v>
      </c>
      <c r="B358" s="45" t="s">
        <v>118</v>
      </c>
      <c r="C358" s="45" t="s">
        <v>116</v>
      </c>
      <c r="D358" s="45">
        <v>8</v>
      </c>
      <c r="E358" s="137"/>
      <c r="F358" s="47"/>
      <c r="G358" s="61">
        <v>400</v>
      </c>
      <c r="H358" s="85"/>
      <c r="I358" s="61">
        <v>400</v>
      </c>
      <c r="J358" s="61">
        <v>400</v>
      </c>
      <c r="K358" s="85"/>
      <c r="L358" s="61">
        <v>400</v>
      </c>
      <c r="M358" s="61">
        <v>400</v>
      </c>
      <c r="N358" s="85">
        <f t="shared" si="25"/>
        <v>0</v>
      </c>
      <c r="O358" s="61">
        <v>400</v>
      </c>
      <c r="P358" s="154">
        <v>0</v>
      </c>
      <c r="Q358" s="142">
        <v>12</v>
      </c>
      <c r="R358" s="142"/>
      <c r="S358" s="114">
        <v>0</v>
      </c>
      <c r="T358" s="114">
        <v>0</v>
      </c>
      <c r="U358" s="114">
        <v>0</v>
      </c>
      <c r="V358" s="114">
        <v>0</v>
      </c>
      <c r="W358" s="114">
        <v>0</v>
      </c>
      <c r="X358" s="114">
        <v>0</v>
      </c>
      <c r="Y358" s="114">
        <v>0</v>
      </c>
      <c r="Z358" s="114">
        <v>0</v>
      </c>
      <c r="AA358" s="114">
        <v>36</v>
      </c>
      <c r="AB358" s="114">
        <v>87</v>
      </c>
      <c r="AC358" s="114">
        <v>1</v>
      </c>
      <c r="AD358" s="114">
        <v>5</v>
      </c>
      <c r="AE358" s="114">
        <v>2</v>
      </c>
      <c r="AF358" s="114">
        <v>1</v>
      </c>
      <c r="AG358" s="114">
        <v>-1</v>
      </c>
      <c r="AH358" s="114">
        <v>0</v>
      </c>
      <c r="AI358" s="114">
        <v>0</v>
      </c>
      <c r="AJ358" s="114">
        <v>117</v>
      </c>
      <c r="AK358" s="114">
        <v>0</v>
      </c>
      <c r="AL358" s="114">
        <v>0</v>
      </c>
      <c r="AM358" s="114">
        <v>0</v>
      </c>
      <c r="AN358" s="114">
        <v>0</v>
      </c>
      <c r="AO358" s="118">
        <f t="shared" si="26"/>
        <v>14.6</v>
      </c>
      <c r="AP358" s="123">
        <f t="shared" si="27"/>
        <v>1.2166666666666666</v>
      </c>
    </row>
    <row r="359" spans="1:42" x14ac:dyDescent="0.2">
      <c r="A359" s="173" t="s">
        <v>346</v>
      </c>
      <c r="B359" s="45" t="s">
        <v>118</v>
      </c>
      <c r="C359" s="45" t="s">
        <v>14</v>
      </c>
      <c r="D359" s="45">
        <v>14</v>
      </c>
      <c r="E359" s="137" t="s">
        <v>448</v>
      </c>
      <c r="F359" s="47"/>
      <c r="G359" s="61">
        <v>400</v>
      </c>
      <c r="H359" s="85"/>
      <c r="I359" s="61">
        <v>400</v>
      </c>
      <c r="J359" s="61">
        <v>400</v>
      </c>
      <c r="K359" s="85"/>
      <c r="L359" s="61">
        <v>400</v>
      </c>
      <c r="M359" s="61">
        <v>400</v>
      </c>
      <c r="N359" s="85">
        <f t="shared" si="25"/>
        <v>0</v>
      </c>
      <c r="O359" s="61">
        <v>400</v>
      </c>
      <c r="P359" s="154">
        <v>0</v>
      </c>
      <c r="Q359" s="142">
        <v>7</v>
      </c>
      <c r="R359" s="142"/>
      <c r="S359" s="114">
        <v>0</v>
      </c>
      <c r="T359" s="114">
        <v>0</v>
      </c>
      <c r="U359" s="114">
        <v>0</v>
      </c>
      <c r="V359" s="114">
        <v>0</v>
      </c>
      <c r="W359" s="114">
        <v>0</v>
      </c>
      <c r="X359" s="114">
        <v>0</v>
      </c>
      <c r="Y359" s="114">
        <v>0</v>
      </c>
      <c r="Z359" s="114">
        <v>0</v>
      </c>
      <c r="AA359" s="114">
        <v>33</v>
      </c>
      <c r="AB359" s="114">
        <v>125</v>
      </c>
      <c r="AC359" s="114">
        <v>1</v>
      </c>
      <c r="AD359" s="114">
        <v>6</v>
      </c>
      <c r="AE359" s="114">
        <v>5</v>
      </c>
      <c r="AF359" s="114">
        <v>3</v>
      </c>
      <c r="AG359" s="114">
        <v>10</v>
      </c>
      <c r="AH359" s="114">
        <v>0</v>
      </c>
      <c r="AI359" s="114">
        <v>0</v>
      </c>
      <c r="AJ359" s="114">
        <v>0</v>
      </c>
      <c r="AK359" s="114">
        <v>0</v>
      </c>
      <c r="AL359" s="114">
        <v>0</v>
      </c>
      <c r="AM359" s="114">
        <v>0</v>
      </c>
      <c r="AN359" s="114">
        <v>0</v>
      </c>
      <c r="AO359" s="118">
        <f t="shared" si="26"/>
        <v>19.5</v>
      </c>
      <c r="AP359" s="123">
        <f t="shared" si="27"/>
        <v>2.7857142857142856</v>
      </c>
    </row>
    <row r="360" spans="1:42" x14ac:dyDescent="0.2">
      <c r="A360" s="173" t="s">
        <v>597</v>
      </c>
      <c r="B360" s="45" t="s">
        <v>129</v>
      </c>
      <c r="C360" s="45" t="s">
        <v>17</v>
      </c>
      <c r="D360" s="45">
        <v>9</v>
      </c>
      <c r="E360" s="137" t="s">
        <v>448</v>
      </c>
      <c r="F360" s="47"/>
      <c r="G360" s="61">
        <v>400</v>
      </c>
      <c r="H360" s="85"/>
      <c r="I360" s="61">
        <v>400</v>
      </c>
      <c r="J360" s="61">
        <v>400</v>
      </c>
      <c r="K360" s="85"/>
      <c r="L360" s="61">
        <v>400</v>
      </c>
      <c r="M360" s="61">
        <v>400</v>
      </c>
      <c r="N360" s="85">
        <f t="shared" si="25"/>
        <v>0</v>
      </c>
      <c r="O360" s="61">
        <v>400</v>
      </c>
      <c r="P360" s="154">
        <v>0</v>
      </c>
      <c r="Q360" s="142">
        <v>13</v>
      </c>
      <c r="R360" s="142"/>
      <c r="S360" s="114">
        <v>0</v>
      </c>
      <c r="T360" s="114">
        <v>0</v>
      </c>
      <c r="U360" s="114">
        <v>0</v>
      </c>
      <c r="V360" s="114">
        <v>0</v>
      </c>
      <c r="W360" s="114">
        <v>0</v>
      </c>
      <c r="X360" s="114">
        <v>0</v>
      </c>
      <c r="Y360" s="114">
        <v>0</v>
      </c>
      <c r="Z360" s="114">
        <v>0</v>
      </c>
      <c r="AA360" s="114">
        <v>1</v>
      </c>
      <c r="AB360" s="114">
        <v>3</v>
      </c>
      <c r="AC360" s="114">
        <v>0</v>
      </c>
      <c r="AD360" s="114">
        <v>1</v>
      </c>
      <c r="AE360" s="114">
        <v>33</v>
      </c>
      <c r="AF360" s="114">
        <v>24</v>
      </c>
      <c r="AG360" s="114">
        <v>214</v>
      </c>
      <c r="AH360" s="114">
        <v>0</v>
      </c>
      <c r="AI360" s="114">
        <v>11</v>
      </c>
      <c r="AJ360" s="114">
        <v>0</v>
      </c>
      <c r="AK360" s="114">
        <v>0</v>
      </c>
      <c r="AL360" s="114">
        <v>0</v>
      </c>
      <c r="AM360" s="114">
        <v>2</v>
      </c>
      <c r="AN360" s="114">
        <v>2</v>
      </c>
      <c r="AO360" s="118">
        <f t="shared" si="26"/>
        <v>17.7</v>
      </c>
      <c r="AP360" s="123">
        <f t="shared" si="27"/>
        <v>1.3615384615384616</v>
      </c>
    </row>
    <row r="361" spans="1:42" x14ac:dyDescent="0.2">
      <c r="A361" s="173" t="s">
        <v>598</v>
      </c>
      <c r="B361" s="45" t="s">
        <v>129</v>
      </c>
      <c r="C361" s="45" t="s">
        <v>193</v>
      </c>
      <c r="D361" s="45">
        <v>9</v>
      </c>
      <c r="E361" s="137"/>
      <c r="F361" s="47"/>
      <c r="G361" s="61">
        <v>400</v>
      </c>
      <c r="H361" s="85"/>
      <c r="I361" s="61">
        <v>400</v>
      </c>
      <c r="J361" s="61">
        <v>400</v>
      </c>
      <c r="K361" s="85"/>
      <c r="L361" s="61">
        <v>400</v>
      </c>
      <c r="M361" s="61">
        <v>400</v>
      </c>
      <c r="N361" s="85">
        <f t="shared" si="25"/>
        <v>0</v>
      </c>
      <c r="O361" s="61">
        <v>400</v>
      </c>
      <c r="P361" s="154">
        <v>0</v>
      </c>
      <c r="Q361" s="142">
        <v>17</v>
      </c>
      <c r="R361" s="142"/>
      <c r="S361" s="114">
        <v>0</v>
      </c>
      <c r="T361" s="114">
        <v>0</v>
      </c>
      <c r="U361" s="114">
        <v>0</v>
      </c>
      <c r="V361" s="114">
        <v>0</v>
      </c>
      <c r="W361" s="114">
        <v>0</v>
      </c>
      <c r="X361" s="114">
        <v>0</v>
      </c>
      <c r="Y361" s="114">
        <v>0</v>
      </c>
      <c r="Z361" s="114">
        <v>0</v>
      </c>
      <c r="AA361" s="114">
        <v>0</v>
      </c>
      <c r="AB361" s="114">
        <v>0</v>
      </c>
      <c r="AC361" s="114">
        <v>0</v>
      </c>
      <c r="AD361" s="114">
        <v>0</v>
      </c>
      <c r="AE361" s="114">
        <v>25</v>
      </c>
      <c r="AF361" s="114">
        <v>19</v>
      </c>
      <c r="AG361" s="114">
        <v>167</v>
      </c>
      <c r="AH361" s="114">
        <v>0</v>
      </c>
      <c r="AI361" s="114">
        <v>11</v>
      </c>
      <c r="AJ361" s="114">
        <v>0</v>
      </c>
      <c r="AK361" s="114">
        <v>0</v>
      </c>
      <c r="AL361" s="114">
        <v>0</v>
      </c>
      <c r="AM361" s="114">
        <v>0</v>
      </c>
      <c r="AN361" s="114">
        <v>0</v>
      </c>
      <c r="AO361" s="118">
        <f t="shared" si="26"/>
        <v>16.7</v>
      </c>
      <c r="AP361" s="123">
        <f t="shared" si="27"/>
        <v>0.98235294117647054</v>
      </c>
    </row>
    <row r="362" spans="1:42" x14ac:dyDescent="0.2">
      <c r="A362" s="173" t="s">
        <v>413</v>
      </c>
      <c r="B362" s="45" t="s">
        <v>118</v>
      </c>
      <c r="C362" s="45" t="s">
        <v>180</v>
      </c>
      <c r="D362" s="45">
        <v>14</v>
      </c>
      <c r="E362" s="137"/>
      <c r="F362" s="47"/>
      <c r="G362" s="61">
        <v>400</v>
      </c>
      <c r="H362" s="85"/>
      <c r="I362" s="61">
        <v>400</v>
      </c>
      <c r="J362" s="61">
        <v>400</v>
      </c>
      <c r="K362" s="85"/>
      <c r="L362" s="61">
        <v>400</v>
      </c>
      <c r="M362" s="61">
        <v>400</v>
      </c>
      <c r="N362" s="85">
        <f t="shared" si="25"/>
        <v>0</v>
      </c>
      <c r="O362" s="61">
        <v>400</v>
      </c>
      <c r="P362" s="154">
        <v>0</v>
      </c>
      <c r="Q362" s="142">
        <v>8</v>
      </c>
      <c r="R362" s="142"/>
      <c r="S362" s="114">
        <v>0</v>
      </c>
      <c r="T362" s="114">
        <v>0</v>
      </c>
      <c r="U362" s="114">
        <v>0</v>
      </c>
      <c r="V362" s="114">
        <v>0</v>
      </c>
      <c r="W362" s="114">
        <v>0</v>
      </c>
      <c r="X362" s="114">
        <v>0</v>
      </c>
      <c r="Y362" s="114">
        <v>0</v>
      </c>
      <c r="Z362" s="114">
        <v>0</v>
      </c>
      <c r="AA362" s="114">
        <v>21</v>
      </c>
      <c r="AB362" s="114">
        <v>105</v>
      </c>
      <c r="AC362" s="114">
        <v>1</v>
      </c>
      <c r="AD362" s="114">
        <v>7</v>
      </c>
      <c r="AE362" s="114">
        <v>6</v>
      </c>
      <c r="AF362" s="114">
        <v>4</v>
      </c>
      <c r="AG362" s="114">
        <v>12</v>
      </c>
      <c r="AH362" s="114">
        <v>0</v>
      </c>
      <c r="AI362" s="114">
        <v>1</v>
      </c>
      <c r="AJ362" s="114">
        <v>0</v>
      </c>
      <c r="AK362" s="114">
        <v>0</v>
      </c>
      <c r="AL362" s="114">
        <v>0</v>
      </c>
      <c r="AM362" s="114">
        <v>1</v>
      </c>
      <c r="AN362" s="114">
        <v>1</v>
      </c>
      <c r="AO362" s="118">
        <f t="shared" si="26"/>
        <v>15.7</v>
      </c>
      <c r="AP362" s="123">
        <f t="shared" si="27"/>
        <v>1.9624999999999999</v>
      </c>
    </row>
    <row r="363" spans="1:42" x14ac:dyDescent="0.2">
      <c r="A363" s="173" t="s">
        <v>386</v>
      </c>
      <c r="B363" s="45" t="s">
        <v>129</v>
      </c>
      <c r="C363" s="45" t="s">
        <v>193</v>
      </c>
      <c r="D363" s="45">
        <v>9</v>
      </c>
      <c r="E363" s="137" t="s">
        <v>448</v>
      </c>
      <c r="F363" s="47"/>
      <c r="G363" s="61">
        <v>400</v>
      </c>
      <c r="H363" s="85"/>
      <c r="I363" s="61">
        <v>400</v>
      </c>
      <c r="J363" s="61">
        <v>400</v>
      </c>
      <c r="K363" s="85"/>
      <c r="L363" s="61">
        <v>400</v>
      </c>
      <c r="M363" s="61">
        <v>400</v>
      </c>
      <c r="N363" s="85">
        <f t="shared" si="25"/>
        <v>0</v>
      </c>
      <c r="O363" s="61">
        <v>400</v>
      </c>
      <c r="P363" s="154">
        <v>0</v>
      </c>
      <c r="Q363" s="142">
        <v>8</v>
      </c>
      <c r="R363" s="142"/>
      <c r="S363" s="114">
        <v>0</v>
      </c>
      <c r="T363" s="114">
        <v>0</v>
      </c>
      <c r="U363" s="114">
        <v>0</v>
      </c>
      <c r="V363" s="114">
        <v>0</v>
      </c>
      <c r="W363" s="114">
        <v>0</v>
      </c>
      <c r="X363" s="114">
        <v>0</v>
      </c>
      <c r="Y363" s="114">
        <v>0</v>
      </c>
      <c r="Z363" s="114">
        <v>0</v>
      </c>
      <c r="AA363" s="114">
        <v>1</v>
      </c>
      <c r="AB363" s="114">
        <v>1</v>
      </c>
      <c r="AC363" s="114">
        <v>1</v>
      </c>
      <c r="AD363" s="114">
        <v>1</v>
      </c>
      <c r="AE363" s="114">
        <v>18</v>
      </c>
      <c r="AF363" s="114">
        <v>12</v>
      </c>
      <c r="AG363" s="114">
        <v>84</v>
      </c>
      <c r="AH363" s="114">
        <v>1</v>
      </c>
      <c r="AI363" s="114">
        <v>6</v>
      </c>
      <c r="AJ363" s="114">
        <v>0</v>
      </c>
      <c r="AK363" s="114">
        <v>0</v>
      </c>
      <c r="AL363" s="114">
        <v>0</v>
      </c>
      <c r="AM363" s="114">
        <v>0</v>
      </c>
      <c r="AN363" s="114">
        <v>0</v>
      </c>
      <c r="AO363" s="118">
        <f t="shared" si="26"/>
        <v>20.5</v>
      </c>
      <c r="AP363" s="123">
        <f t="shared" si="27"/>
        <v>2.5625</v>
      </c>
    </row>
    <row r="364" spans="1:42" x14ac:dyDescent="0.2">
      <c r="A364" s="173" t="s">
        <v>599</v>
      </c>
      <c r="B364" s="45" t="s">
        <v>121</v>
      </c>
      <c r="C364" s="45" t="s">
        <v>19</v>
      </c>
      <c r="D364" s="45">
        <v>11</v>
      </c>
      <c r="E364" s="137"/>
      <c r="F364" s="47"/>
      <c r="G364" s="61">
        <v>400</v>
      </c>
      <c r="H364" s="85"/>
      <c r="I364" s="61">
        <v>400</v>
      </c>
      <c r="J364" s="61">
        <v>400</v>
      </c>
      <c r="K364" s="85"/>
      <c r="L364" s="61">
        <v>400</v>
      </c>
      <c r="M364" s="61">
        <v>400</v>
      </c>
      <c r="N364" s="85">
        <f t="shared" si="25"/>
        <v>0</v>
      </c>
      <c r="O364" s="61">
        <v>400</v>
      </c>
      <c r="P364" s="154">
        <v>0</v>
      </c>
      <c r="Q364" s="142">
        <v>9</v>
      </c>
      <c r="R364" s="142"/>
      <c r="S364" s="114">
        <v>0</v>
      </c>
      <c r="T364" s="114">
        <v>0</v>
      </c>
      <c r="U364" s="114">
        <v>0</v>
      </c>
      <c r="V364" s="114">
        <v>0</v>
      </c>
      <c r="W364" s="114">
        <v>0</v>
      </c>
      <c r="X364" s="114">
        <v>0</v>
      </c>
      <c r="Y364" s="114">
        <v>0</v>
      </c>
      <c r="Z364" s="114">
        <v>0</v>
      </c>
      <c r="AA364" s="114">
        <v>1</v>
      </c>
      <c r="AB364" s="114">
        <v>11</v>
      </c>
      <c r="AC364" s="114">
        <v>0</v>
      </c>
      <c r="AD364" s="114">
        <v>1</v>
      </c>
      <c r="AE364" s="114">
        <v>12</v>
      </c>
      <c r="AF364" s="114">
        <v>6</v>
      </c>
      <c r="AG364" s="114">
        <v>43</v>
      </c>
      <c r="AH364" s="114">
        <v>0</v>
      </c>
      <c r="AI364" s="114">
        <v>1</v>
      </c>
      <c r="AJ364" s="114">
        <v>501</v>
      </c>
      <c r="AK364" s="114">
        <v>0</v>
      </c>
      <c r="AL364" s="114">
        <v>0</v>
      </c>
      <c r="AM364" s="114">
        <v>0</v>
      </c>
      <c r="AN364" s="114">
        <v>0</v>
      </c>
      <c r="AO364" s="118">
        <f t="shared" si="26"/>
        <v>5.4</v>
      </c>
      <c r="AP364" s="123">
        <f t="shared" si="27"/>
        <v>0.60000000000000009</v>
      </c>
    </row>
    <row r="365" spans="1:42" x14ac:dyDescent="0.2">
      <c r="A365" s="173" t="s">
        <v>399</v>
      </c>
      <c r="B365" s="45" t="s">
        <v>121</v>
      </c>
      <c r="C365" s="45" t="s">
        <v>19</v>
      </c>
      <c r="D365" s="45">
        <v>11</v>
      </c>
      <c r="E365" s="137" t="s">
        <v>444</v>
      </c>
      <c r="F365" s="47"/>
      <c r="G365" s="61">
        <v>400</v>
      </c>
      <c r="H365" s="85"/>
      <c r="I365" s="61">
        <v>400</v>
      </c>
      <c r="J365" s="61">
        <v>400</v>
      </c>
      <c r="K365" s="85"/>
      <c r="L365" s="61">
        <v>400</v>
      </c>
      <c r="M365" s="61">
        <v>400</v>
      </c>
      <c r="N365" s="85">
        <f t="shared" si="25"/>
        <v>0</v>
      </c>
      <c r="O365" s="61">
        <v>400</v>
      </c>
      <c r="P365" s="154">
        <v>0</v>
      </c>
      <c r="Q365" s="142">
        <v>6</v>
      </c>
      <c r="R365" s="142"/>
      <c r="S365" s="114">
        <v>0</v>
      </c>
      <c r="T365" s="114">
        <v>0</v>
      </c>
      <c r="U365" s="114">
        <v>0</v>
      </c>
      <c r="V365" s="114">
        <v>0</v>
      </c>
      <c r="W365" s="114">
        <v>0</v>
      </c>
      <c r="X365" s="114">
        <v>0</v>
      </c>
      <c r="Y365" s="114">
        <v>0</v>
      </c>
      <c r="Z365" s="114">
        <v>0</v>
      </c>
      <c r="AA365" s="114">
        <v>1</v>
      </c>
      <c r="AB365" s="114">
        <v>-3</v>
      </c>
      <c r="AC365" s="114">
        <v>0</v>
      </c>
      <c r="AD365" s="114">
        <v>0</v>
      </c>
      <c r="AE365" s="114">
        <v>18</v>
      </c>
      <c r="AF365" s="114">
        <v>11</v>
      </c>
      <c r="AG365" s="114">
        <v>167</v>
      </c>
      <c r="AH365" s="114">
        <v>1</v>
      </c>
      <c r="AI365" s="114">
        <v>5</v>
      </c>
      <c r="AJ365" s="114">
        <v>0</v>
      </c>
      <c r="AK365" s="114">
        <v>0</v>
      </c>
      <c r="AL365" s="114">
        <v>0</v>
      </c>
      <c r="AM365" s="114">
        <v>0</v>
      </c>
      <c r="AN365" s="114">
        <v>0</v>
      </c>
      <c r="AO365" s="118">
        <f t="shared" si="26"/>
        <v>22.4</v>
      </c>
      <c r="AP365" s="123">
        <f t="shared" si="27"/>
        <v>3.7333333333333329</v>
      </c>
    </row>
    <row r="366" spans="1:42" x14ac:dyDescent="0.2">
      <c r="A366" s="173" t="s">
        <v>306</v>
      </c>
      <c r="B366" s="45" t="s">
        <v>121</v>
      </c>
      <c r="C366" s="45" t="s">
        <v>16</v>
      </c>
      <c r="D366" s="45">
        <v>8</v>
      </c>
      <c r="E366" s="137" t="s">
        <v>444</v>
      </c>
      <c r="F366" s="47"/>
      <c r="G366" s="61">
        <v>62</v>
      </c>
      <c r="H366" s="85"/>
      <c r="I366" s="61">
        <v>62</v>
      </c>
      <c r="J366" s="61">
        <v>400</v>
      </c>
      <c r="K366" s="85"/>
      <c r="L366" s="61">
        <v>400</v>
      </c>
      <c r="M366" s="61">
        <v>400</v>
      </c>
      <c r="N366" s="85">
        <f t="shared" si="25"/>
        <v>0</v>
      </c>
      <c r="O366" s="61">
        <v>400</v>
      </c>
      <c r="P366" s="154">
        <v>0.95</v>
      </c>
      <c r="Q366" s="142">
        <v>5</v>
      </c>
      <c r="R366" s="142"/>
      <c r="S366" s="114">
        <v>0</v>
      </c>
      <c r="T366" s="114">
        <v>0</v>
      </c>
      <c r="U366" s="114">
        <v>0</v>
      </c>
      <c r="V366" s="114">
        <v>0</v>
      </c>
      <c r="W366" s="114">
        <v>0</v>
      </c>
      <c r="X366" s="114">
        <v>0</v>
      </c>
      <c r="Y366" s="114">
        <v>0</v>
      </c>
      <c r="Z366" s="114">
        <v>0</v>
      </c>
      <c r="AA366" s="114">
        <v>3</v>
      </c>
      <c r="AB366" s="114">
        <v>9</v>
      </c>
      <c r="AC366" s="114">
        <v>1</v>
      </c>
      <c r="AD366" s="114">
        <v>1</v>
      </c>
      <c r="AE366" s="114">
        <v>28</v>
      </c>
      <c r="AF366" s="114">
        <v>15</v>
      </c>
      <c r="AG366" s="114">
        <v>129</v>
      </c>
      <c r="AH366" s="114">
        <v>0</v>
      </c>
      <c r="AI366" s="114">
        <v>6</v>
      </c>
      <c r="AJ366" s="114">
        <v>0</v>
      </c>
      <c r="AK366" s="114">
        <v>0</v>
      </c>
      <c r="AL366" s="114">
        <v>0</v>
      </c>
      <c r="AM366" s="114">
        <v>0</v>
      </c>
      <c r="AN366" s="114">
        <v>0</v>
      </c>
      <c r="AO366" s="118">
        <f t="shared" si="26"/>
        <v>19.8</v>
      </c>
      <c r="AP366" s="123">
        <f t="shared" si="27"/>
        <v>3.96</v>
      </c>
    </row>
    <row r="367" spans="1:42" x14ac:dyDescent="0.2">
      <c r="A367" s="173" t="s">
        <v>426</v>
      </c>
      <c r="B367" s="45" t="s">
        <v>121</v>
      </c>
      <c r="C367" s="45" t="s">
        <v>181</v>
      </c>
      <c r="D367" s="45">
        <v>11</v>
      </c>
      <c r="E367" s="137"/>
      <c r="F367" s="47"/>
      <c r="G367" s="61">
        <v>400</v>
      </c>
      <c r="H367" s="85"/>
      <c r="I367" s="61">
        <v>400</v>
      </c>
      <c r="J367" s="61">
        <v>400</v>
      </c>
      <c r="K367" s="85"/>
      <c r="L367" s="61">
        <v>400</v>
      </c>
      <c r="M367" s="61">
        <v>400</v>
      </c>
      <c r="N367" s="85">
        <f t="shared" si="25"/>
        <v>0</v>
      </c>
      <c r="O367" s="61">
        <v>400</v>
      </c>
      <c r="P367" s="154">
        <v>0</v>
      </c>
      <c r="Q367" s="142">
        <v>10</v>
      </c>
      <c r="R367" s="142"/>
      <c r="S367" s="114">
        <v>0</v>
      </c>
      <c r="T367" s="114">
        <v>0</v>
      </c>
      <c r="U367" s="114">
        <v>0</v>
      </c>
      <c r="V367" s="114">
        <v>0</v>
      </c>
      <c r="W367" s="114">
        <v>0</v>
      </c>
      <c r="X367" s="114">
        <v>0</v>
      </c>
      <c r="Y367" s="114">
        <v>0</v>
      </c>
      <c r="Z367" s="114">
        <v>0</v>
      </c>
      <c r="AA367" s="114">
        <v>4</v>
      </c>
      <c r="AB367" s="114">
        <v>59</v>
      </c>
      <c r="AC367" s="114">
        <v>0</v>
      </c>
      <c r="AD367" s="114">
        <v>2</v>
      </c>
      <c r="AE367" s="114">
        <v>20</v>
      </c>
      <c r="AF367" s="114">
        <v>10</v>
      </c>
      <c r="AG367" s="114">
        <v>64</v>
      </c>
      <c r="AH367" s="114">
        <v>1</v>
      </c>
      <c r="AI367" s="114">
        <v>4</v>
      </c>
      <c r="AJ367" s="114">
        <v>54</v>
      </c>
      <c r="AK367" s="114">
        <v>0</v>
      </c>
      <c r="AL367" s="114">
        <v>0</v>
      </c>
      <c r="AM367" s="114">
        <v>0</v>
      </c>
      <c r="AN367" s="114">
        <v>0</v>
      </c>
      <c r="AO367" s="118">
        <f t="shared" si="26"/>
        <v>18.3</v>
      </c>
      <c r="AP367" s="123">
        <f t="shared" si="27"/>
        <v>1.83</v>
      </c>
    </row>
    <row r="368" spans="1:42" x14ac:dyDescent="0.2">
      <c r="A368" s="173" t="s">
        <v>600</v>
      </c>
      <c r="B368" s="45" t="s">
        <v>118</v>
      </c>
      <c r="C368" s="45" t="s">
        <v>16</v>
      </c>
      <c r="D368" s="45">
        <v>8</v>
      </c>
      <c r="E368" s="137"/>
      <c r="F368" s="47"/>
      <c r="G368" s="61">
        <v>400</v>
      </c>
      <c r="H368" s="85"/>
      <c r="I368" s="61">
        <v>400</v>
      </c>
      <c r="J368" s="61">
        <v>400</v>
      </c>
      <c r="K368" s="85"/>
      <c r="L368" s="61">
        <v>400</v>
      </c>
      <c r="M368" s="61">
        <v>400</v>
      </c>
      <c r="N368" s="85">
        <f t="shared" si="25"/>
        <v>0</v>
      </c>
      <c r="O368" s="61">
        <v>400</v>
      </c>
      <c r="P368" s="154">
        <v>0</v>
      </c>
      <c r="Q368" s="142">
        <v>16</v>
      </c>
      <c r="R368" s="142"/>
      <c r="S368" s="114">
        <v>0</v>
      </c>
      <c r="T368" s="114">
        <v>0</v>
      </c>
      <c r="U368" s="114">
        <v>0</v>
      </c>
      <c r="V368" s="114">
        <v>0</v>
      </c>
      <c r="W368" s="114">
        <v>0</v>
      </c>
      <c r="X368" s="114">
        <v>0</v>
      </c>
      <c r="Y368" s="114">
        <v>0</v>
      </c>
      <c r="Z368" s="114">
        <v>0</v>
      </c>
      <c r="AA368" s="114">
        <v>8</v>
      </c>
      <c r="AB368" s="114">
        <v>26</v>
      </c>
      <c r="AC368" s="114">
        <v>1</v>
      </c>
      <c r="AD368" s="114">
        <v>8</v>
      </c>
      <c r="AE368" s="114">
        <v>3</v>
      </c>
      <c r="AF368" s="114">
        <v>3</v>
      </c>
      <c r="AG368" s="114">
        <v>31</v>
      </c>
      <c r="AH368" s="114">
        <v>0</v>
      </c>
      <c r="AI368" s="114">
        <v>2</v>
      </c>
      <c r="AJ368" s="114">
        <v>21</v>
      </c>
      <c r="AK368" s="114">
        <v>0</v>
      </c>
      <c r="AL368" s="114">
        <v>0</v>
      </c>
      <c r="AM368" s="114">
        <v>0</v>
      </c>
      <c r="AN368" s="114">
        <v>0</v>
      </c>
      <c r="AO368" s="118">
        <f t="shared" si="26"/>
        <v>11.7</v>
      </c>
      <c r="AP368" s="123">
        <f t="shared" si="27"/>
        <v>0.73124999999999996</v>
      </c>
    </row>
    <row r="369" spans="1:42" x14ac:dyDescent="0.2">
      <c r="A369" s="173" t="s">
        <v>126</v>
      </c>
      <c r="B369" s="45" t="s">
        <v>121</v>
      </c>
      <c r="C369" s="45" t="s">
        <v>15</v>
      </c>
      <c r="D369" s="45">
        <v>14</v>
      </c>
      <c r="E369" s="137"/>
      <c r="F369" s="47"/>
      <c r="G369" s="61">
        <v>400</v>
      </c>
      <c r="H369" s="85"/>
      <c r="I369" s="61">
        <v>400</v>
      </c>
      <c r="J369" s="61">
        <v>400</v>
      </c>
      <c r="K369" s="85"/>
      <c r="L369" s="61">
        <v>400</v>
      </c>
      <c r="M369" s="61">
        <v>400</v>
      </c>
      <c r="N369" s="85">
        <f t="shared" si="25"/>
        <v>0</v>
      </c>
      <c r="O369" s="61">
        <v>400</v>
      </c>
      <c r="P369" s="154">
        <v>0.01</v>
      </c>
      <c r="Q369" s="142">
        <v>16</v>
      </c>
      <c r="R369" s="142"/>
      <c r="S369" s="114">
        <v>0</v>
      </c>
      <c r="T369" s="114">
        <v>0</v>
      </c>
      <c r="U369" s="114">
        <v>0</v>
      </c>
      <c r="V369" s="114">
        <v>0</v>
      </c>
      <c r="W369" s="114">
        <v>0</v>
      </c>
      <c r="X369" s="114">
        <v>0</v>
      </c>
      <c r="Y369" s="114">
        <v>0</v>
      </c>
      <c r="Z369" s="114">
        <v>0</v>
      </c>
      <c r="AA369" s="114">
        <v>1</v>
      </c>
      <c r="AB369" s="114">
        <v>11</v>
      </c>
      <c r="AC369" s="114">
        <v>0</v>
      </c>
      <c r="AD369" s="114">
        <v>1</v>
      </c>
      <c r="AE369" s="114">
        <v>8</v>
      </c>
      <c r="AF369" s="114">
        <v>4</v>
      </c>
      <c r="AG369" s="114">
        <v>45</v>
      </c>
      <c r="AH369" s="114">
        <v>0</v>
      </c>
      <c r="AI369" s="114">
        <v>2</v>
      </c>
      <c r="AJ369" s="114">
        <v>365</v>
      </c>
      <c r="AK369" s="114">
        <v>0</v>
      </c>
      <c r="AL369" s="114">
        <v>0</v>
      </c>
      <c r="AM369" s="114">
        <v>0</v>
      </c>
      <c r="AN369" s="114">
        <v>0</v>
      </c>
      <c r="AO369" s="118">
        <f t="shared" si="26"/>
        <v>5.6</v>
      </c>
      <c r="AP369" s="123">
        <f t="shared" si="27"/>
        <v>0.35</v>
      </c>
    </row>
    <row r="370" spans="1:42" x14ac:dyDescent="0.2">
      <c r="A370" s="173" t="s">
        <v>601</v>
      </c>
      <c r="B370" s="45" t="s">
        <v>129</v>
      </c>
      <c r="C370" s="45" t="s">
        <v>14</v>
      </c>
      <c r="D370" s="45">
        <v>14</v>
      </c>
      <c r="E370" s="137"/>
      <c r="F370" s="47"/>
      <c r="G370" s="61">
        <v>400</v>
      </c>
      <c r="H370" s="85"/>
      <c r="I370" s="61">
        <v>400</v>
      </c>
      <c r="J370" s="61">
        <v>400</v>
      </c>
      <c r="K370" s="85"/>
      <c r="L370" s="61">
        <v>400</v>
      </c>
      <c r="M370" s="61">
        <v>400</v>
      </c>
      <c r="N370" s="85">
        <f t="shared" si="25"/>
        <v>0</v>
      </c>
      <c r="O370" s="61">
        <v>400</v>
      </c>
      <c r="P370" s="154">
        <v>0</v>
      </c>
      <c r="Q370" s="142">
        <v>7</v>
      </c>
      <c r="R370" s="142"/>
      <c r="S370" s="114">
        <v>0</v>
      </c>
      <c r="T370" s="114">
        <v>0</v>
      </c>
      <c r="U370" s="114">
        <v>0</v>
      </c>
      <c r="V370" s="114">
        <v>0</v>
      </c>
      <c r="W370" s="114">
        <v>0</v>
      </c>
      <c r="X370" s="114">
        <v>0</v>
      </c>
      <c r="Y370" s="114">
        <v>0</v>
      </c>
      <c r="Z370" s="114">
        <v>0</v>
      </c>
      <c r="AA370" s="114">
        <v>0</v>
      </c>
      <c r="AB370" s="114">
        <v>0</v>
      </c>
      <c r="AC370" s="114">
        <v>0</v>
      </c>
      <c r="AD370" s="114">
        <v>0</v>
      </c>
      <c r="AE370" s="114">
        <v>15</v>
      </c>
      <c r="AF370" s="114">
        <v>9</v>
      </c>
      <c r="AG370" s="114">
        <v>133</v>
      </c>
      <c r="AH370" s="114">
        <v>1</v>
      </c>
      <c r="AI370" s="114">
        <v>7</v>
      </c>
      <c r="AJ370" s="114">
        <v>0</v>
      </c>
      <c r="AK370" s="114">
        <v>0</v>
      </c>
      <c r="AL370" s="114">
        <v>0</v>
      </c>
      <c r="AM370" s="114">
        <v>0</v>
      </c>
      <c r="AN370" s="114">
        <v>0</v>
      </c>
      <c r="AO370" s="118">
        <f t="shared" si="26"/>
        <v>19.3</v>
      </c>
      <c r="AP370" s="123">
        <f t="shared" si="27"/>
        <v>2.7571428571428571</v>
      </c>
    </row>
    <row r="371" spans="1:42" x14ac:dyDescent="0.2">
      <c r="A371" s="173" t="s">
        <v>602</v>
      </c>
      <c r="B371" s="45" t="s">
        <v>118</v>
      </c>
      <c r="C371" s="45" t="s">
        <v>194</v>
      </c>
      <c r="D371" s="45">
        <v>7</v>
      </c>
      <c r="E371" s="137"/>
      <c r="F371" s="47"/>
      <c r="G371" s="61">
        <v>400</v>
      </c>
      <c r="H371" s="85"/>
      <c r="I371" s="61">
        <v>400</v>
      </c>
      <c r="J371" s="61">
        <v>400</v>
      </c>
      <c r="K371" s="85"/>
      <c r="L371" s="61">
        <v>400</v>
      </c>
      <c r="M371" s="61">
        <v>400</v>
      </c>
      <c r="N371" s="85">
        <f t="shared" si="25"/>
        <v>0</v>
      </c>
      <c r="O371" s="61">
        <v>400</v>
      </c>
      <c r="P371" s="154">
        <v>0</v>
      </c>
      <c r="Q371" s="142">
        <v>17</v>
      </c>
      <c r="R371" s="142"/>
      <c r="S371" s="114">
        <v>0</v>
      </c>
      <c r="T371" s="114">
        <v>0</v>
      </c>
      <c r="U371" s="114">
        <v>0</v>
      </c>
      <c r="V371" s="114">
        <v>0</v>
      </c>
      <c r="W371" s="114">
        <v>0</v>
      </c>
      <c r="X371" s="114">
        <v>0</v>
      </c>
      <c r="Y371" s="114">
        <v>0</v>
      </c>
      <c r="Z371" s="114">
        <v>0</v>
      </c>
      <c r="AA371" s="114">
        <v>7</v>
      </c>
      <c r="AB371" s="114">
        <v>34</v>
      </c>
      <c r="AC371" s="114">
        <v>0</v>
      </c>
      <c r="AD371" s="114">
        <v>3</v>
      </c>
      <c r="AE371" s="114">
        <v>18</v>
      </c>
      <c r="AF371" s="114">
        <v>17</v>
      </c>
      <c r="AG371" s="114">
        <v>125</v>
      </c>
      <c r="AH371" s="114">
        <v>0</v>
      </c>
      <c r="AI371" s="114">
        <v>6</v>
      </c>
      <c r="AJ371" s="114">
        <v>0</v>
      </c>
      <c r="AK371" s="114">
        <v>0</v>
      </c>
      <c r="AL371" s="114">
        <v>0</v>
      </c>
      <c r="AM371" s="114">
        <v>0</v>
      </c>
      <c r="AN371" s="114">
        <v>0</v>
      </c>
      <c r="AO371" s="118">
        <f t="shared" si="26"/>
        <v>15.9</v>
      </c>
      <c r="AP371" s="123">
        <f t="shared" si="27"/>
        <v>0.93529411764705883</v>
      </c>
    </row>
    <row r="372" spans="1:42" x14ac:dyDescent="0.2">
      <c r="A372" s="173" t="s">
        <v>603</v>
      </c>
      <c r="B372" s="45" t="s">
        <v>129</v>
      </c>
      <c r="C372" s="45" t="s">
        <v>185</v>
      </c>
      <c r="D372" s="45">
        <v>13</v>
      </c>
      <c r="E372" s="137"/>
      <c r="F372" s="47"/>
      <c r="G372" s="61">
        <v>400</v>
      </c>
      <c r="H372" s="85"/>
      <c r="I372" s="61">
        <v>400</v>
      </c>
      <c r="J372" s="61">
        <v>400</v>
      </c>
      <c r="K372" s="85"/>
      <c r="L372" s="61">
        <v>400</v>
      </c>
      <c r="M372" s="61">
        <v>400</v>
      </c>
      <c r="N372" s="85">
        <f t="shared" si="25"/>
        <v>0</v>
      </c>
      <c r="O372" s="61">
        <v>400</v>
      </c>
      <c r="P372" s="154">
        <v>0</v>
      </c>
      <c r="Q372" s="142">
        <v>17</v>
      </c>
      <c r="R372" s="142"/>
      <c r="S372" s="114">
        <v>0</v>
      </c>
      <c r="T372" s="114">
        <v>0</v>
      </c>
      <c r="U372" s="114">
        <v>0</v>
      </c>
      <c r="V372" s="114">
        <v>0</v>
      </c>
      <c r="W372" s="114">
        <v>0</v>
      </c>
      <c r="X372" s="114">
        <v>0</v>
      </c>
      <c r="Y372" s="114">
        <v>0</v>
      </c>
      <c r="Z372" s="114">
        <v>0</v>
      </c>
      <c r="AA372" s="114">
        <v>0</v>
      </c>
      <c r="AB372" s="114">
        <v>0</v>
      </c>
      <c r="AC372" s="114">
        <v>0</v>
      </c>
      <c r="AD372" s="114">
        <v>0</v>
      </c>
      <c r="AE372" s="114">
        <v>30</v>
      </c>
      <c r="AF372" s="114">
        <v>18</v>
      </c>
      <c r="AG372" s="114">
        <v>188</v>
      </c>
      <c r="AH372" s="114">
        <v>0</v>
      </c>
      <c r="AI372" s="114">
        <v>6</v>
      </c>
      <c r="AJ372" s="114">
        <v>0</v>
      </c>
      <c r="AK372" s="114">
        <v>0</v>
      </c>
      <c r="AL372" s="114">
        <v>0</v>
      </c>
      <c r="AM372" s="114">
        <v>0</v>
      </c>
      <c r="AN372" s="114">
        <v>0</v>
      </c>
      <c r="AO372" s="118">
        <f t="shared" si="26"/>
        <v>18.8</v>
      </c>
      <c r="AP372" s="123">
        <f t="shared" si="27"/>
        <v>1.1058823529411765</v>
      </c>
    </row>
    <row r="373" spans="1:42" x14ac:dyDescent="0.2">
      <c r="A373" s="173" t="s">
        <v>604</v>
      </c>
      <c r="B373" s="45" t="s">
        <v>118</v>
      </c>
      <c r="C373" s="45" t="s">
        <v>223</v>
      </c>
      <c r="D373" s="45">
        <v>6</v>
      </c>
      <c r="E373" s="137"/>
      <c r="F373" s="47"/>
      <c r="G373" s="61">
        <v>400</v>
      </c>
      <c r="H373" s="85"/>
      <c r="I373" s="61">
        <v>400</v>
      </c>
      <c r="J373" s="61">
        <v>400</v>
      </c>
      <c r="K373" s="85"/>
      <c r="L373" s="61">
        <v>400</v>
      </c>
      <c r="M373" s="61">
        <v>400</v>
      </c>
      <c r="N373" s="85">
        <f t="shared" si="25"/>
        <v>0</v>
      </c>
      <c r="O373" s="61">
        <v>400</v>
      </c>
      <c r="P373" s="154">
        <v>0</v>
      </c>
      <c r="Q373" s="142">
        <v>4</v>
      </c>
      <c r="R373" s="142"/>
      <c r="S373" s="114">
        <v>0</v>
      </c>
      <c r="T373" s="114">
        <v>0</v>
      </c>
      <c r="U373" s="114">
        <v>0</v>
      </c>
      <c r="V373" s="114">
        <v>0</v>
      </c>
      <c r="W373" s="114">
        <v>0</v>
      </c>
      <c r="X373" s="114">
        <v>0</v>
      </c>
      <c r="Y373" s="114">
        <v>0</v>
      </c>
      <c r="Z373" s="114">
        <v>0</v>
      </c>
      <c r="AA373" s="114">
        <v>26</v>
      </c>
      <c r="AB373" s="114">
        <v>101</v>
      </c>
      <c r="AC373" s="114">
        <v>1</v>
      </c>
      <c r="AD373" s="114">
        <v>5</v>
      </c>
      <c r="AE373" s="114">
        <v>3</v>
      </c>
      <c r="AF373" s="114">
        <v>2</v>
      </c>
      <c r="AG373" s="114">
        <v>9</v>
      </c>
      <c r="AH373" s="114">
        <v>0</v>
      </c>
      <c r="AI373" s="114">
        <v>1</v>
      </c>
      <c r="AJ373" s="114">
        <v>0</v>
      </c>
      <c r="AK373" s="114">
        <v>0</v>
      </c>
      <c r="AL373" s="114">
        <v>0</v>
      </c>
      <c r="AM373" s="114">
        <v>0</v>
      </c>
      <c r="AN373" s="114">
        <v>0</v>
      </c>
      <c r="AO373" s="118">
        <f t="shared" si="26"/>
        <v>17</v>
      </c>
      <c r="AP373" s="123">
        <f t="shared" si="27"/>
        <v>4.25</v>
      </c>
    </row>
    <row r="374" spans="1:42" x14ac:dyDescent="0.2">
      <c r="A374" s="173" t="s">
        <v>605</v>
      </c>
      <c r="B374" s="45" t="s">
        <v>121</v>
      </c>
      <c r="C374" s="45" t="s">
        <v>184</v>
      </c>
      <c r="D374" s="45">
        <v>9</v>
      </c>
      <c r="E374" s="137" t="s">
        <v>444</v>
      </c>
      <c r="F374" s="47"/>
      <c r="G374" s="61">
        <v>400</v>
      </c>
      <c r="H374" s="85"/>
      <c r="I374" s="61">
        <v>400</v>
      </c>
      <c r="J374" s="61">
        <v>400</v>
      </c>
      <c r="K374" s="85"/>
      <c r="L374" s="61">
        <v>400</v>
      </c>
      <c r="M374" s="61">
        <v>400</v>
      </c>
      <c r="N374" s="85">
        <f t="shared" si="25"/>
        <v>0</v>
      </c>
      <c r="O374" s="61">
        <v>400</v>
      </c>
      <c r="P374" s="154">
        <v>0</v>
      </c>
      <c r="Q374" s="142">
        <v>13</v>
      </c>
      <c r="R374" s="142"/>
      <c r="S374" s="114">
        <v>0</v>
      </c>
      <c r="T374" s="114">
        <v>0</v>
      </c>
      <c r="U374" s="114">
        <v>0</v>
      </c>
      <c r="V374" s="114">
        <v>0</v>
      </c>
      <c r="W374" s="114">
        <v>0</v>
      </c>
      <c r="X374" s="114">
        <v>0</v>
      </c>
      <c r="Y374" s="114">
        <v>0</v>
      </c>
      <c r="Z374" s="114">
        <v>0</v>
      </c>
      <c r="AA374" s="114">
        <v>0</v>
      </c>
      <c r="AB374" s="114">
        <v>0</v>
      </c>
      <c r="AC374" s="114">
        <v>0</v>
      </c>
      <c r="AD374" s="114">
        <v>0</v>
      </c>
      <c r="AE374" s="114">
        <v>25</v>
      </c>
      <c r="AF374" s="114">
        <v>16</v>
      </c>
      <c r="AG374" s="114">
        <v>184</v>
      </c>
      <c r="AH374" s="114">
        <v>0</v>
      </c>
      <c r="AI374" s="114">
        <v>6</v>
      </c>
      <c r="AJ374" s="114">
        <v>0</v>
      </c>
      <c r="AK374" s="114">
        <v>0</v>
      </c>
      <c r="AL374" s="114">
        <v>0</v>
      </c>
      <c r="AM374" s="114">
        <v>0</v>
      </c>
      <c r="AN374" s="114">
        <v>0</v>
      </c>
      <c r="AO374" s="118">
        <f t="shared" si="26"/>
        <v>18.399999999999999</v>
      </c>
      <c r="AP374" s="123">
        <f t="shared" si="27"/>
        <v>1.4153846153846152</v>
      </c>
    </row>
    <row r="375" spans="1:42" x14ac:dyDescent="0.2">
      <c r="A375" s="173" t="s">
        <v>606</v>
      </c>
      <c r="B375" s="45" t="s">
        <v>121</v>
      </c>
      <c r="C375" s="45" t="s">
        <v>195</v>
      </c>
      <c r="D375" s="45">
        <v>14</v>
      </c>
      <c r="E375" s="137"/>
      <c r="F375" s="47"/>
      <c r="G375" s="61">
        <v>400</v>
      </c>
      <c r="H375" s="85"/>
      <c r="I375" s="61">
        <v>400</v>
      </c>
      <c r="J375" s="61">
        <v>400</v>
      </c>
      <c r="K375" s="85"/>
      <c r="L375" s="61">
        <v>400</v>
      </c>
      <c r="M375" s="61">
        <v>400</v>
      </c>
      <c r="N375" s="85">
        <f t="shared" si="25"/>
        <v>0</v>
      </c>
      <c r="O375" s="61">
        <v>400</v>
      </c>
      <c r="P375" s="154">
        <v>0</v>
      </c>
      <c r="Q375" s="142">
        <v>13</v>
      </c>
      <c r="R375" s="142"/>
      <c r="S375" s="114">
        <v>0</v>
      </c>
      <c r="T375" s="114">
        <v>0</v>
      </c>
      <c r="U375" s="114">
        <v>0</v>
      </c>
      <c r="V375" s="114">
        <v>0</v>
      </c>
      <c r="W375" s="114">
        <v>0</v>
      </c>
      <c r="X375" s="114">
        <v>0</v>
      </c>
      <c r="Y375" s="114">
        <v>0</v>
      </c>
      <c r="Z375" s="114">
        <v>0</v>
      </c>
      <c r="AA375" s="114">
        <v>3</v>
      </c>
      <c r="AB375" s="114">
        <v>14</v>
      </c>
      <c r="AC375" s="114">
        <v>0</v>
      </c>
      <c r="AD375" s="114">
        <v>2</v>
      </c>
      <c r="AE375" s="114">
        <v>17</v>
      </c>
      <c r="AF375" s="114">
        <v>9</v>
      </c>
      <c r="AG375" s="114">
        <v>98</v>
      </c>
      <c r="AH375" s="114">
        <v>0</v>
      </c>
      <c r="AI375" s="114">
        <v>6</v>
      </c>
      <c r="AJ375" s="114">
        <v>17</v>
      </c>
      <c r="AK375" s="114">
        <v>0</v>
      </c>
      <c r="AL375" s="114">
        <v>0</v>
      </c>
      <c r="AM375" s="114">
        <v>0</v>
      </c>
      <c r="AN375" s="114">
        <v>0</v>
      </c>
      <c r="AO375" s="118">
        <f t="shared" si="26"/>
        <v>11.200000000000001</v>
      </c>
      <c r="AP375" s="123">
        <f t="shared" si="27"/>
        <v>0.86153846153846159</v>
      </c>
    </row>
    <row r="376" spans="1:42" x14ac:dyDescent="0.2">
      <c r="A376" s="173" t="s">
        <v>607</v>
      </c>
      <c r="B376" s="45" t="s">
        <v>118</v>
      </c>
      <c r="C376" s="45" t="s">
        <v>15</v>
      </c>
      <c r="D376" s="45">
        <v>14</v>
      </c>
      <c r="E376" s="137"/>
      <c r="F376" s="47"/>
      <c r="G376" s="61">
        <v>400</v>
      </c>
      <c r="H376" s="85"/>
      <c r="I376" s="61">
        <v>400</v>
      </c>
      <c r="J376" s="61">
        <v>400</v>
      </c>
      <c r="K376" s="85"/>
      <c r="L376" s="61">
        <v>400</v>
      </c>
      <c r="M376" s="61">
        <v>400</v>
      </c>
      <c r="N376" s="85">
        <f t="shared" si="25"/>
        <v>0</v>
      </c>
      <c r="O376" s="61">
        <v>400</v>
      </c>
      <c r="P376" s="154">
        <v>0</v>
      </c>
      <c r="Q376" s="142">
        <v>9</v>
      </c>
      <c r="R376" s="142"/>
      <c r="S376" s="114">
        <v>0</v>
      </c>
      <c r="T376" s="114">
        <v>0</v>
      </c>
      <c r="U376" s="114">
        <v>0</v>
      </c>
      <c r="V376" s="114">
        <v>0</v>
      </c>
      <c r="W376" s="114">
        <v>0</v>
      </c>
      <c r="X376" s="114">
        <v>0</v>
      </c>
      <c r="Y376" s="114">
        <v>0</v>
      </c>
      <c r="Z376" s="114">
        <v>0</v>
      </c>
      <c r="AA376" s="114">
        <v>23</v>
      </c>
      <c r="AB376" s="114">
        <v>89</v>
      </c>
      <c r="AC376" s="114">
        <v>1</v>
      </c>
      <c r="AD376" s="114">
        <v>5</v>
      </c>
      <c r="AE376" s="114">
        <v>2</v>
      </c>
      <c r="AF376" s="114">
        <v>2</v>
      </c>
      <c r="AG376" s="114">
        <v>3</v>
      </c>
      <c r="AH376" s="114">
        <v>0</v>
      </c>
      <c r="AI376" s="114">
        <v>1</v>
      </c>
      <c r="AJ376" s="114">
        <v>0</v>
      </c>
      <c r="AK376" s="114">
        <v>0</v>
      </c>
      <c r="AL376" s="114">
        <v>0</v>
      </c>
      <c r="AM376" s="114">
        <v>0</v>
      </c>
      <c r="AN376" s="114">
        <v>0</v>
      </c>
      <c r="AO376" s="118">
        <f t="shared" si="26"/>
        <v>15.200000000000001</v>
      </c>
      <c r="AP376" s="123">
        <f t="shared" si="27"/>
        <v>1.6888888888888891</v>
      </c>
    </row>
    <row r="377" spans="1:42" x14ac:dyDescent="0.2">
      <c r="A377" s="173" t="s">
        <v>608</v>
      </c>
      <c r="B377" s="45" t="s">
        <v>118</v>
      </c>
      <c r="C377" s="45" t="s">
        <v>180</v>
      </c>
      <c r="D377" s="45">
        <v>14</v>
      </c>
      <c r="E377" s="137"/>
      <c r="F377" s="47"/>
      <c r="G377" s="61">
        <v>400</v>
      </c>
      <c r="H377" s="85"/>
      <c r="I377" s="61">
        <v>400</v>
      </c>
      <c r="J377" s="61">
        <v>400</v>
      </c>
      <c r="K377" s="85"/>
      <c r="L377" s="61">
        <v>400</v>
      </c>
      <c r="M377" s="61">
        <v>400</v>
      </c>
      <c r="N377" s="85">
        <f t="shared" si="25"/>
        <v>0</v>
      </c>
      <c r="O377" s="61">
        <v>400</v>
      </c>
      <c r="P377" s="154">
        <v>0</v>
      </c>
      <c r="Q377" s="142">
        <v>17</v>
      </c>
      <c r="R377" s="142"/>
      <c r="S377" s="114">
        <v>0</v>
      </c>
      <c r="T377" s="114">
        <v>0</v>
      </c>
      <c r="U377" s="114">
        <v>0</v>
      </c>
      <c r="V377" s="114">
        <v>0</v>
      </c>
      <c r="W377" s="114">
        <v>0</v>
      </c>
      <c r="X377" s="114">
        <v>0</v>
      </c>
      <c r="Y377" s="114">
        <v>0</v>
      </c>
      <c r="Z377" s="114">
        <v>0</v>
      </c>
      <c r="AA377" s="114">
        <v>9</v>
      </c>
      <c r="AB377" s="114">
        <v>31</v>
      </c>
      <c r="AC377" s="114">
        <v>0</v>
      </c>
      <c r="AD377" s="114">
        <v>3</v>
      </c>
      <c r="AE377" s="114">
        <v>10</v>
      </c>
      <c r="AF377" s="114">
        <v>9</v>
      </c>
      <c r="AG377" s="114">
        <v>56</v>
      </c>
      <c r="AH377" s="114">
        <v>0</v>
      </c>
      <c r="AI377" s="114">
        <v>3</v>
      </c>
      <c r="AJ377" s="114">
        <v>26</v>
      </c>
      <c r="AK377" s="114">
        <v>0</v>
      </c>
      <c r="AL377" s="114">
        <v>0</v>
      </c>
      <c r="AM377" s="114">
        <v>0</v>
      </c>
      <c r="AN377" s="114">
        <v>0</v>
      </c>
      <c r="AO377" s="118">
        <f t="shared" si="26"/>
        <v>8.6999999999999993</v>
      </c>
      <c r="AP377" s="123">
        <f t="shared" si="27"/>
        <v>0.5117647058823529</v>
      </c>
    </row>
    <row r="378" spans="1:42" x14ac:dyDescent="0.2">
      <c r="A378" s="173" t="s">
        <v>609</v>
      </c>
      <c r="B378" s="45" t="s">
        <v>127</v>
      </c>
      <c r="C378" s="45" t="s">
        <v>223</v>
      </c>
      <c r="D378" s="45">
        <v>6</v>
      </c>
      <c r="E378" s="137" t="s">
        <v>448</v>
      </c>
      <c r="F378" s="47"/>
      <c r="G378" s="61">
        <v>400</v>
      </c>
      <c r="H378" s="85"/>
      <c r="I378" s="61">
        <v>400</v>
      </c>
      <c r="J378" s="61">
        <v>400</v>
      </c>
      <c r="K378" s="85"/>
      <c r="L378" s="61">
        <v>400</v>
      </c>
      <c r="M378" s="61">
        <v>400</v>
      </c>
      <c r="N378" s="85">
        <f t="shared" si="25"/>
        <v>0</v>
      </c>
      <c r="O378" s="61">
        <v>400</v>
      </c>
      <c r="P378" s="154">
        <v>0</v>
      </c>
      <c r="Q378" s="142">
        <v>1</v>
      </c>
      <c r="R378" s="142"/>
      <c r="S378" s="114">
        <v>20</v>
      </c>
      <c r="T378" s="114">
        <v>11</v>
      </c>
      <c r="U378" s="114">
        <v>194</v>
      </c>
      <c r="V378" s="114">
        <v>0</v>
      </c>
      <c r="W378" s="114">
        <v>0</v>
      </c>
      <c r="X378" s="114">
        <v>0</v>
      </c>
      <c r="Y378" s="114">
        <v>2</v>
      </c>
      <c r="Z378" s="114">
        <v>8</v>
      </c>
      <c r="AA378" s="114">
        <v>0</v>
      </c>
      <c r="AB378" s="114">
        <v>0</v>
      </c>
      <c r="AC378" s="114">
        <v>0</v>
      </c>
      <c r="AD378" s="114">
        <v>0</v>
      </c>
      <c r="AE378" s="114">
        <v>0</v>
      </c>
      <c r="AF378" s="114">
        <v>0</v>
      </c>
      <c r="AG378" s="114">
        <v>0</v>
      </c>
      <c r="AH378" s="114">
        <v>0</v>
      </c>
      <c r="AI378" s="114">
        <v>0</v>
      </c>
      <c r="AJ378" s="114">
        <v>0</v>
      </c>
      <c r="AK378" s="114">
        <v>0</v>
      </c>
      <c r="AL378" s="114">
        <v>0</v>
      </c>
      <c r="AM378" s="114">
        <v>1</v>
      </c>
      <c r="AN378" s="114">
        <v>0</v>
      </c>
      <c r="AO378" s="118">
        <f t="shared" si="26"/>
        <v>7.76</v>
      </c>
      <c r="AP378" s="123">
        <f t="shared" si="27"/>
        <v>7.76</v>
      </c>
    </row>
    <row r="379" spans="1:42" x14ac:dyDescent="0.2">
      <c r="A379" s="173" t="s">
        <v>410</v>
      </c>
      <c r="B379" s="45" t="s">
        <v>121</v>
      </c>
      <c r="C379" s="45" t="s">
        <v>182</v>
      </c>
      <c r="D379" s="45">
        <v>14</v>
      </c>
      <c r="E379" s="137"/>
      <c r="F379" s="47"/>
      <c r="G379" s="61">
        <v>304</v>
      </c>
      <c r="H379" s="85"/>
      <c r="I379" s="61">
        <v>304</v>
      </c>
      <c r="J379" s="61">
        <v>400</v>
      </c>
      <c r="K379" s="85"/>
      <c r="L379" s="61">
        <v>400</v>
      </c>
      <c r="M379" s="61">
        <v>400</v>
      </c>
      <c r="N379" s="85">
        <f t="shared" si="25"/>
        <v>0</v>
      </c>
      <c r="O379" s="61">
        <v>400</v>
      </c>
      <c r="P379" s="154">
        <v>0</v>
      </c>
      <c r="Q379" s="142">
        <v>15</v>
      </c>
      <c r="R379" s="142"/>
      <c r="S379" s="114">
        <v>0</v>
      </c>
      <c r="T379" s="114">
        <v>0</v>
      </c>
      <c r="U379" s="114">
        <v>0</v>
      </c>
      <c r="V379" s="114">
        <v>0</v>
      </c>
      <c r="W379" s="114">
        <v>0</v>
      </c>
      <c r="X379" s="114">
        <v>0</v>
      </c>
      <c r="Y379" s="114">
        <v>0</v>
      </c>
      <c r="Z379" s="114">
        <v>0</v>
      </c>
      <c r="AA379" s="114">
        <v>1</v>
      </c>
      <c r="AB379" s="114">
        <v>-4</v>
      </c>
      <c r="AC379" s="114">
        <v>0</v>
      </c>
      <c r="AD379" s="114">
        <v>0</v>
      </c>
      <c r="AE379" s="114">
        <v>25</v>
      </c>
      <c r="AF379" s="114">
        <v>12</v>
      </c>
      <c r="AG379" s="114">
        <v>165</v>
      </c>
      <c r="AH379" s="114">
        <v>0</v>
      </c>
      <c r="AI379" s="114">
        <v>6</v>
      </c>
      <c r="AJ379" s="114">
        <v>0</v>
      </c>
      <c r="AK379" s="114">
        <v>0</v>
      </c>
      <c r="AL379" s="114">
        <v>0</v>
      </c>
      <c r="AM379" s="114">
        <v>0</v>
      </c>
      <c r="AN379" s="114">
        <v>0</v>
      </c>
      <c r="AO379" s="118">
        <f t="shared" si="26"/>
        <v>16.100000000000001</v>
      </c>
      <c r="AP379" s="123">
        <f t="shared" si="27"/>
        <v>1.0733333333333335</v>
      </c>
    </row>
    <row r="380" spans="1:42" x14ac:dyDescent="0.2">
      <c r="A380" s="160"/>
      <c r="B380" s="45"/>
      <c r="C380" s="45"/>
      <c r="D380" s="45"/>
      <c r="E380" s="137"/>
      <c r="F380" s="47"/>
      <c r="G380" s="61"/>
      <c r="H380" s="85"/>
      <c r="I380" s="61"/>
      <c r="J380" s="61"/>
      <c r="K380" s="85"/>
      <c r="L380" s="61"/>
      <c r="M380" s="61"/>
      <c r="N380" s="85"/>
      <c r="O380" s="61"/>
      <c r="P380" s="71"/>
      <c r="Q380" s="142"/>
      <c r="R380" s="142"/>
      <c r="S380" s="114"/>
      <c r="T380" s="61"/>
      <c r="U380" s="61"/>
      <c r="V380" s="61"/>
      <c r="W380" s="61"/>
      <c r="X380" s="61"/>
      <c r="Y380" s="61"/>
      <c r="Z380" s="61"/>
      <c r="AA380" s="114"/>
      <c r="AB380" s="61"/>
      <c r="AC380" s="61"/>
      <c r="AD380" s="61"/>
      <c r="AE380" s="61"/>
      <c r="AF380" s="61"/>
      <c r="AG380" s="61"/>
      <c r="AH380" s="61"/>
      <c r="AI380" s="61"/>
      <c r="AJ380" s="114"/>
      <c r="AK380" s="61"/>
      <c r="AL380" s="116"/>
      <c r="AM380" s="61"/>
      <c r="AN380" s="117"/>
      <c r="AO380" s="118"/>
      <c r="AP380" s="123"/>
    </row>
    <row r="381" spans="1:42" x14ac:dyDescent="0.2">
      <c r="A381" s="160"/>
      <c r="B381" s="45"/>
      <c r="C381" s="45"/>
      <c r="D381" s="45"/>
      <c r="E381" s="137"/>
      <c r="F381" s="47"/>
      <c r="G381" s="61"/>
      <c r="H381" s="85"/>
      <c r="I381" s="61"/>
      <c r="J381" s="61"/>
      <c r="K381" s="85"/>
      <c r="L381" s="61"/>
      <c r="M381" s="61"/>
      <c r="N381" s="85"/>
      <c r="O381" s="61"/>
      <c r="P381" s="71"/>
      <c r="Q381" s="142"/>
      <c r="R381" s="142"/>
      <c r="S381" s="114"/>
      <c r="T381" s="61"/>
      <c r="U381" s="61"/>
      <c r="V381" s="61"/>
      <c r="W381" s="61"/>
      <c r="X381" s="61"/>
      <c r="Y381" s="61"/>
      <c r="Z381" s="61"/>
      <c r="AA381" s="114"/>
      <c r="AB381" s="61"/>
      <c r="AC381" s="61"/>
      <c r="AD381" s="61"/>
      <c r="AE381" s="61"/>
      <c r="AF381" s="61"/>
      <c r="AG381" s="61"/>
      <c r="AH381" s="61"/>
      <c r="AI381" s="61"/>
      <c r="AJ381" s="114"/>
      <c r="AK381" s="61"/>
      <c r="AL381" s="116"/>
      <c r="AM381" s="61"/>
      <c r="AN381" s="117"/>
      <c r="AO381" s="118"/>
      <c r="AP381" s="123"/>
    </row>
    <row r="382" spans="1:42" x14ac:dyDescent="0.2">
      <c r="A382" s="160"/>
      <c r="B382" s="45"/>
      <c r="C382" s="45"/>
      <c r="D382" s="45"/>
      <c r="E382" s="137"/>
      <c r="F382" s="47"/>
      <c r="G382" s="61"/>
      <c r="H382" s="85"/>
      <c r="I382" s="61"/>
      <c r="J382" s="61"/>
      <c r="K382" s="85"/>
      <c r="L382" s="61"/>
      <c r="M382" s="61"/>
      <c r="N382" s="85"/>
      <c r="O382" s="61"/>
      <c r="P382" s="71"/>
      <c r="Q382" s="142"/>
      <c r="R382" s="142"/>
      <c r="S382" s="114"/>
      <c r="T382" s="61"/>
      <c r="U382" s="61"/>
      <c r="V382" s="61"/>
      <c r="W382" s="61"/>
      <c r="X382" s="61"/>
      <c r="Y382" s="61"/>
      <c r="Z382" s="61"/>
      <c r="AA382" s="114"/>
      <c r="AB382" s="61"/>
      <c r="AC382" s="61"/>
      <c r="AD382" s="61"/>
      <c r="AE382" s="61"/>
      <c r="AF382" s="61"/>
      <c r="AG382" s="61"/>
      <c r="AH382" s="61"/>
      <c r="AI382" s="61"/>
      <c r="AJ382" s="114"/>
      <c r="AK382" s="61"/>
      <c r="AL382" s="116"/>
      <c r="AM382" s="61"/>
      <c r="AN382" s="117"/>
      <c r="AO382" s="118"/>
      <c r="AP382" s="123"/>
    </row>
    <row r="383" spans="1:42" x14ac:dyDescent="0.2">
      <c r="A383" s="160"/>
      <c r="B383" s="45"/>
      <c r="C383" s="45"/>
      <c r="D383" s="45"/>
      <c r="E383" s="137"/>
      <c r="F383" s="47"/>
      <c r="G383" s="61"/>
      <c r="H383" s="85"/>
      <c r="I383" s="61"/>
      <c r="J383" s="61"/>
      <c r="K383" s="85"/>
      <c r="L383" s="61"/>
      <c r="M383" s="61"/>
      <c r="N383" s="85"/>
      <c r="O383" s="61"/>
      <c r="P383" s="71"/>
      <c r="Q383" s="142"/>
      <c r="R383" s="142"/>
      <c r="S383" s="114"/>
      <c r="T383" s="61"/>
      <c r="U383" s="61"/>
      <c r="V383" s="61"/>
      <c r="W383" s="61"/>
      <c r="X383" s="61"/>
      <c r="Y383" s="61"/>
      <c r="Z383" s="61"/>
      <c r="AA383" s="114"/>
      <c r="AB383" s="61"/>
      <c r="AC383" s="61"/>
      <c r="AD383" s="61"/>
      <c r="AE383" s="61"/>
      <c r="AF383" s="61"/>
      <c r="AG383" s="61"/>
      <c r="AH383" s="61"/>
      <c r="AI383" s="61"/>
      <c r="AJ383" s="114"/>
      <c r="AK383" s="61"/>
      <c r="AL383" s="116"/>
      <c r="AM383" s="61"/>
      <c r="AN383" s="117"/>
      <c r="AO383" s="118"/>
      <c r="AP383" s="123"/>
    </row>
    <row r="384" spans="1:42" x14ac:dyDescent="0.2">
      <c r="A384" s="160"/>
      <c r="B384" s="45"/>
      <c r="C384" s="45"/>
      <c r="D384" s="45"/>
      <c r="E384" s="137"/>
      <c r="F384" s="47"/>
      <c r="G384" s="61"/>
      <c r="H384" s="85"/>
      <c r="I384" s="61"/>
      <c r="J384" s="61"/>
      <c r="K384" s="85"/>
      <c r="L384" s="61"/>
      <c r="M384" s="61"/>
      <c r="N384" s="85"/>
      <c r="O384" s="61"/>
      <c r="P384" s="71"/>
      <c r="Q384" s="142"/>
      <c r="R384" s="142"/>
      <c r="S384" s="114"/>
      <c r="T384" s="61"/>
      <c r="U384" s="61"/>
      <c r="V384" s="61"/>
      <c r="W384" s="61"/>
      <c r="X384" s="61"/>
      <c r="Y384" s="61"/>
      <c r="Z384" s="61"/>
      <c r="AA384" s="114"/>
      <c r="AB384" s="61"/>
      <c r="AC384" s="61"/>
      <c r="AD384" s="61"/>
      <c r="AE384" s="61"/>
      <c r="AF384" s="61"/>
      <c r="AG384" s="61"/>
      <c r="AH384" s="61"/>
      <c r="AI384" s="61"/>
      <c r="AJ384" s="114"/>
      <c r="AK384" s="61"/>
      <c r="AL384" s="116"/>
      <c r="AM384" s="61"/>
      <c r="AN384" s="117"/>
      <c r="AO384" s="118"/>
      <c r="AP384" s="123"/>
    </row>
    <row r="385" spans="1:42" x14ac:dyDescent="0.2">
      <c r="A385" s="160"/>
      <c r="B385" s="45"/>
      <c r="C385" s="45"/>
      <c r="D385" s="45"/>
      <c r="E385" s="137"/>
      <c r="F385" s="47"/>
      <c r="G385" s="61"/>
      <c r="H385" s="85"/>
      <c r="I385" s="61"/>
      <c r="J385" s="61"/>
      <c r="K385" s="85"/>
      <c r="L385" s="61"/>
      <c r="M385" s="61"/>
      <c r="N385" s="85"/>
      <c r="O385" s="61"/>
      <c r="P385" s="71"/>
      <c r="Q385" s="142"/>
      <c r="R385" s="142"/>
      <c r="S385" s="114"/>
      <c r="T385" s="61"/>
      <c r="U385" s="61"/>
      <c r="V385" s="61"/>
      <c r="W385" s="61"/>
      <c r="X385" s="61"/>
      <c r="Y385" s="61"/>
      <c r="Z385" s="61"/>
      <c r="AA385" s="114"/>
      <c r="AB385" s="61"/>
      <c r="AC385" s="61"/>
      <c r="AD385" s="61"/>
      <c r="AE385" s="61"/>
      <c r="AF385" s="61"/>
      <c r="AG385" s="61"/>
      <c r="AH385" s="61"/>
      <c r="AI385" s="61"/>
      <c r="AJ385" s="114"/>
      <c r="AK385" s="61"/>
      <c r="AL385" s="116"/>
      <c r="AM385" s="61"/>
      <c r="AN385" s="117"/>
      <c r="AO385" s="118"/>
      <c r="AP385" s="123"/>
    </row>
    <row r="386" spans="1:42" x14ac:dyDescent="0.2">
      <c r="A386" s="160"/>
      <c r="B386" s="45"/>
      <c r="C386" s="45"/>
      <c r="D386" s="45"/>
      <c r="E386" s="137"/>
      <c r="F386" s="47"/>
      <c r="G386" s="61"/>
      <c r="H386" s="85"/>
      <c r="I386" s="61"/>
      <c r="J386" s="61"/>
      <c r="K386" s="85"/>
      <c r="L386" s="61"/>
      <c r="M386" s="61"/>
      <c r="N386" s="85"/>
      <c r="O386" s="61"/>
      <c r="P386" s="71"/>
      <c r="Q386" s="142"/>
      <c r="R386" s="142"/>
      <c r="S386" s="114"/>
      <c r="T386" s="61"/>
      <c r="U386" s="61"/>
      <c r="V386" s="61"/>
      <c r="W386" s="61"/>
      <c r="X386" s="61"/>
      <c r="Y386" s="61"/>
      <c r="Z386" s="61"/>
      <c r="AA386" s="114"/>
      <c r="AB386" s="61"/>
      <c r="AC386" s="61"/>
      <c r="AD386" s="61"/>
      <c r="AE386" s="61"/>
      <c r="AF386" s="61"/>
      <c r="AG386" s="61"/>
      <c r="AH386" s="61"/>
      <c r="AI386" s="61"/>
      <c r="AJ386" s="114"/>
      <c r="AK386" s="61"/>
      <c r="AL386" s="116"/>
      <c r="AM386" s="61"/>
      <c r="AN386" s="117"/>
      <c r="AO386" s="118"/>
      <c r="AP386" s="123"/>
    </row>
    <row r="387" spans="1:42" x14ac:dyDescent="0.2">
      <c r="A387" s="160"/>
      <c r="B387" s="45"/>
      <c r="C387" s="45"/>
      <c r="D387" s="45"/>
      <c r="E387" s="137"/>
      <c r="F387" s="47"/>
      <c r="G387" s="61"/>
      <c r="H387" s="85"/>
      <c r="I387" s="61"/>
      <c r="J387" s="61"/>
      <c r="K387" s="85"/>
      <c r="L387" s="61"/>
      <c r="M387" s="61"/>
      <c r="N387" s="85"/>
      <c r="O387" s="61"/>
      <c r="P387" s="71"/>
      <c r="Q387" s="142"/>
      <c r="R387" s="142"/>
      <c r="S387" s="114"/>
      <c r="T387" s="61"/>
      <c r="U387" s="61"/>
      <c r="V387" s="61"/>
      <c r="W387" s="61"/>
      <c r="X387" s="61"/>
      <c r="Y387" s="61"/>
      <c r="Z387" s="61"/>
      <c r="AA387" s="114"/>
      <c r="AB387" s="61"/>
      <c r="AC387" s="61"/>
      <c r="AD387" s="61"/>
      <c r="AE387" s="61"/>
      <c r="AF387" s="61"/>
      <c r="AG387" s="61"/>
      <c r="AH387" s="61"/>
      <c r="AI387" s="61"/>
      <c r="AJ387" s="114"/>
      <c r="AK387" s="61"/>
      <c r="AL387" s="116"/>
      <c r="AM387" s="61"/>
      <c r="AN387" s="117"/>
      <c r="AO387" s="118"/>
      <c r="AP387" s="123"/>
    </row>
    <row r="388" spans="1:42" x14ac:dyDescent="0.2">
      <c r="A388" s="160"/>
      <c r="B388" s="45"/>
      <c r="C388" s="45"/>
      <c r="D388" s="45"/>
      <c r="E388" s="137"/>
      <c r="F388" s="47"/>
      <c r="G388" s="61"/>
      <c r="H388" s="85"/>
      <c r="I388" s="61"/>
      <c r="J388" s="61"/>
      <c r="K388" s="85"/>
      <c r="L388" s="61"/>
      <c r="M388" s="61"/>
      <c r="N388" s="85"/>
      <c r="O388" s="61"/>
      <c r="P388" s="71"/>
      <c r="Q388" s="142"/>
      <c r="R388" s="142"/>
      <c r="S388" s="114"/>
      <c r="T388" s="61"/>
      <c r="U388" s="61"/>
      <c r="V388" s="61"/>
      <c r="W388" s="61"/>
      <c r="X388" s="61"/>
      <c r="Y388" s="61"/>
      <c r="Z388" s="61"/>
      <c r="AA388" s="114"/>
      <c r="AB388" s="61"/>
      <c r="AC388" s="61"/>
      <c r="AD388" s="61"/>
      <c r="AE388" s="61"/>
      <c r="AF388" s="61"/>
      <c r="AG388" s="61"/>
      <c r="AH388" s="61"/>
      <c r="AI388" s="61"/>
      <c r="AJ388" s="114"/>
      <c r="AK388" s="61"/>
      <c r="AL388" s="116"/>
      <c r="AM388" s="61"/>
      <c r="AN388" s="117"/>
      <c r="AO388" s="118"/>
      <c r="AP388" s="123"/>
    </row>
    <row r="389" spans="1:42" x14ac:dyDescent="0.2">
      <c r="A389" s="160"/>
      <c r="B389" s="45"/>
      <c r="C389" s="45"/>
      <c r="D389" s="45"/>
      <c r="E389" s="137"/>
      <c r="F389" s="47"/>
      <c r="G389" s="61"/>
      <c r="H389" s="85"/>
      <c r="I389" s="61"/>
      <c r="J389" s="61"/>
      <c r="K389" s="85"/>
      <c r="L389" s="61"/>
      <c r="M389" s="61"/>
      <c r="N389" s="85"/>
      <c r="O389" s="61"/>
      <c r="P389" s="71"/>
      <c r="Q389" s="142"/>
      <c r="R389" s="142"/>
      <c r="S389" s="114"/>
      <c r="T389" s="61"/>
      <c r="U389" s="61"/>
      <c r="V389" s="61"/>
      <c r="W389" s="61"/>
      <c r="X389" s="61"/>
      <c r="Y389" s="61"/>
      <c r="Z389" s="61"/>
      <c r="AA389" s="114"/>
      <c r="AB389" s="61"/>
      <c r="AC389" s="61"/>
      <c r="AD389" s="61"/>
      <c r="AE389" s="61"/>
      <c r="AF389" s="61"/>
      <c r="AG389" s="61"/>
      <c r="AH389" s="61"/>
      <c r="AI389" s="61"/>
      <c r="AJ389" s="114"/>
      <c r="AK389" s="61"/>
      <c r="AL389" s="116"/>
      <c r="AM389" s="61"/>
      <c r="AN389" s="117"/>
      <c r="AO389" s="118"/>
      <c r="AP389" s="123"/>
    </row>
    <row r="390" spans="1:42" x14ac:dyDescent="0.2">
      <c r="A390" s="160"/>
      <c r="B390" s="45"/>
      <c r="C390" s="45"/>
      <c r="D390" s="45"/>
      <c r="E390" s="137"/>
      <c r="F390" s="47"/>
      <c r="G390" s="61"/>
      <c r="H390" s="85"/>
      <c r="I390" s="61"/>
      <c r="J390" s="61"/>
      <c r="K390" s="85"/>
      <c r="L390" s="61"/>
      <c r="M390" s="61"/>
      <c r="N390" s="85"/>
      <c r="O390" s="61"/>
      <c r="P390" s="71"/>
      <c r="Q390" s="142"/>
      <c r="R390" s="142"/>
      <c r="S390" s="114"/>
      <c r="T390" s="61"/>
      <c r="U390" s="61"/>
      <c r="V390" s="61"/>
      <c r="W390" s="61"/>
      <c r="X390" s="61"/>
      <c r="Y390" s="61"/>
      <c r="Z390" s="61"/>
      <c r="AA390" s="114"/>
      <c r="AB390" s="61"/>
      <c r="AC390" s="61"/>
      <c r="AD390" s="61"/>
      <c r="AE390" s="61"/>
      <c r="AF390" s="61"/>
      <c r="AG390" s="61"/>
      <c r="AH390" s="61"/>
      <c r="AI390" s="61"/>
      <c r="AJ390" s="114"/>
      <c r="AK390" s="61"/>
      <c r="AL390" s="116"/>
      <c r="AM390" s="61"/>
      <c r="AN390" s="117"/>
      <c r="AO390" s="118"/>
      <c r="AP390" s="123"/>
    </row>
    <row r="391" spans="1:42" x14ac:dyDescent="0.2">
      <c r="A391" s="160"/>
      <c r="B391" s="45"/>
      <c r="C391" s="45"/>
      <c r="D391" s="45"/>
      <c r="E391" s="137"/>
      <c r="F391" s="47"/>
      <c r="G391" s="61"/>
      <c r="H391" s="85"/>
      <c r="I391" s="61"/>
      <c r="J391" s="61"/>
      <c r="K391" s="85"/>
      <c r="L391" s="61"/>
      <c r="M391" s="61"/>
      <c r="N391" s="85"/>
      <c r="O391" s="61"/>
      <c r="P391" s="71"/>
      <c r="Q391" s="142"/>
      <c r="R391" s="142"/>
      <c r="S391" s="114"/>
      <c r="T391" s="61"/>
      <c r="U391" s="61"/>
      <c r="V391" s="61"/>
      <c r="W391" s="61"/>
      <c r="X391" s="61"/>
      <c r="Y391" s="61"/>
      <c r="Z391" s="61"/>
      <c r="AA391" s="114"/>
      <c r="AB391" s="61"/>
      <c r="AC391" s="61"/>
      <c r="AD391" s="61"/>
      <c r="AE391" s="61"/>
      <c r="AF391" s="61"/>
      <c r="AG391" s="61"/>
      <c r="AH391" s="61"/>
      <c r="AI391" s="61"/>
      <c r="AJ391" s="114"/>
      <c r="AK391" s="61"/>
      <c r="AL391" s="116"/>
      <c r="AM391" s="61"/>
      <c r="AN391" s="117"/>
      <c r="AO391" s="118"/>
      <c r="AP391" s="123"/>
    </row>
    <row r="392" spans="1:42" x14ac:dyDescent="0.2">
      <c r="A392" s="160"/>
      <c r="B392" s="45"/>
      <c r="C392" s="45"/>
      <c r="D392" s="45"/>
      <c r="E392" s="137"/>
      <c r="F392" s="47"/>
      <c r="G392" s="61"/>
      <c r="H392" s="85"/>
      <c r="I392" s="61"/>
      <c r="J392" s="61"/>
      <c r="K392" s="85"/>
      <c r="L392" s="61"/>
      <c r="M392" s="61"/>
      <c r="N392" s="85"/>
      <c r="O392" s="61"/>
      <c r="P392" s="71"/>
      <c r="Q392" s="142"/>
      <c r="R392" s="142"/>
      <c r="S392" s="114"/>
      <c r="T392" s="61"/>
      <c r="U392" s="61"/>
      <c r="V392" s="61"/>
      <c r="W392" s="61"/>
      <c r="X392" s="61"/>
      <c r="Y392" s="61"/>
      <c r="Z392" s="61"/>
      <c r="AA392" s="114"/>
      <c r="AB392" s="61"/>
      <c r="AC392" s="61"/>
      <c r="AD392" s="61"/>
      <c r="AE392" s="61"/>
      <c r="AF392" s="61"/>
      <c r="AG392" s="61"/>
      <c r="AH392" s="61"/>
      <c r="AI392" s="61"/>
      <c r="AJ392" s="114"/>
      <c r="AK392" s="61"/>
      <c r="AL392" s="116"/>
      <c r="AM392" s="61"/>
      <c r="AN392" s="117"/>
      <c r="AO392" s="118"/>
      <c r="AP392" s="123"/>
    </row>
    <row r="393" spans="1:42" x14ac:dyDescent="0.2">
      <c r="A393" s="160"/>
      <c r="B393" s="45"/>
      <c r="C393" s="45"/>
      <c r="D393" s="45"/>
      <c r="E393" s="137"/>
      <c r="F393" s="47"/>
      <c r="G393" s="61"/>
      <c r="H393" s="85"/>
      <c r="I393" s="61"/>
      <c r="J393" s="61"/>
      <c r="K393" s="85"/>
      <c r="L393" s="61"/>
      <c r="M393" s="61"/>
      <c r="N393" s="85"/>
      <c r="O393" s="61"/>
      <c r="P393" s="71"/>
      <c r="Q393" s="142"/>
      <c r="R393" s="142"/>
      <c r="S393" s="114"/>
      <c r="T393" s="61"/>
      <c r="U393" s="61"/>
      <c r="V393" s="61"/>
      <c r="W393" s="61"/>
      <c r="X393" s="61"/>
      <c r="Y393" s="61"/>
      <c r="Z393" s="61"/>
      <c r="AA393" s="114"/>
      <c r="AB393" s="61"/>
      <c r="AC393" s="61"/>
      <c r="AD393" s="61"/>
      <c r="AE393" s="61"/>
      <c r="AF393" s="61"/>
      <c r="AG393" s="61"/>
      <c r="AH393" s="61"/>
      <c r="AI393" s="61"/>
      <c r="AJ393" s="114"/>
      <c r="AK393" s="61"/>
      <c r="AL393" s="116"/>
      <c r="AM393" s="61"/>
      <c r="AN393" s="117"/>
      <c r="AO393" s="118"/>
      <c r="AP393" s="123"/>
    </row>
    <row r="394" spans="1:42" x14ac:dyDescent="0.2">
      <c r="A394" s="160"/>
      <c r="B394" s="45"/>
      <c r="C394" s="45"/>
      <c r="D394" s="45"/>
      <c r="E394" s="137"/>
      <c r="F394" s="47"/>
      <c r="G394" s="61"/>
      <c r="H394" s="85"/>
      <c r="I394" s="61"/>
      <c r="J394" s="61"/>
      <c r="K394" s="85"/>
      <c r="L394" s="61"/>
      <c r="M394" s="61"/>
      <c r="N394" s="85"/>
      <c r="O394" s="61"/>
      <c r="P394" s="71"/>
      <c r="Q394" s="142"/>
      <c r="R394" s="142"/>
      <c r="S394" s="114"/>
      <c r="T394" s="61"/>
      <c r="U394" s="61"/>
      <c r="V394" s="61"/>
      <c r="W394" s="61"/>
      <c r="X394" s="61"/>
      <c r="Y394" s="61"/>
      <c r="Z394" s="61"/>
      <c r="AA394" s="114"/>
      <c r="AB394" s="61"/>
      <c r="AC394" s="61"/>
      <c r="AD394" s="61"/>
      <c r="AE394" s="61"/>
      <c r="AF394" s="61"/>
      <c r="AG394" s="61"/>
      <c r="AH394" s="61"/>
      <c r="AI394" s="61"/>
      <c r="AJ394" s="114"/>
      <c r="AK394" s="61"/>
      <c r="AL394" s="116"/>
      <c r="AM394" s="61"/>
      <c r="AN394" s="117"/>
      <c r="AO394" s="118"/>
      <c r="AP394" s="123"/>
    </row>
    <row r="395" spans="1:42" x14ac:dyDescent="0.2">
      <c r="A395" s="160"/>
      <c r="B395" s="45"/>
      <c r="C395" s="45"/>
      <c r="D395" s="45"/>
      <c r="E395" s="137"/>
      <c r="F395" s="47"/>
      <c r="G395" s="61"/>
      <c r="H395" s="85"/>
      <c r="I395" s="61"/>
      <c r="J395" s="61"/>
      <c r="K395" s="85"/>
      <c r="L395" s="61"/>
      <c r="M395" s="61"/>
      <c r="N395" s="85"/>
      <c r="O395" s="61"/>
      <c r="P395" s="71"/>
      <c r="Q395" s="142"/>
      <c r="R395" s="142"/>
      <c r="S395" s="114"/>
      <c r="T395" s="61"/>
      <c r="U395" s="61"/>
      <c r="V395" s="61"/>
      <c r="W395" s="61"/>
      <c r="X395" s="61"/>
      <c r="Y395" s="61"/>
      <c r="Z395" s="61"/>
      <c r="AA395" s="114"/>
      <c r="AB395" s="61"/>
      <c r="AC395" s="61"/>
      <c r="AD395" s="61"/>
      <c r="AE395" s="61"/>
      <c r="AF395" s="61"/>
      <c r="AG395" s="61"/>
      <c r="AH395" s="61"/>
      <c r="AI395" s="61"/>
      <c r="AJ395" s="114"/>
      <c r="AK395" s="61"/>
      <c r="AL395" s="116"/>
      <c r="AM395" s="61"/>
      <c r="AN395" s="117"/>
      <c r="AO395" s="118"/>
      <c r="AP395" s="123"/>
    </row>
    <row r="396" spans="1:42" x14ac:dyDescent="0.2">
      <c r="A396" s="160"/>
      <c r="B396" s="45"/>
      <c r="C396" s="45"/>
      <c r="D396" s="45"/>
      <c r="E396" s="137"/>
      <c r="F396" s="47"/>
      <c r="G396" s="61"/>
      <c r="H396" s="85"/>
      <c r="I396" s="61"/>
      <c r="J396" s="61"/>
      <c r="K396" s="85"/>
      <c r="L396" s="61"/>
      <c r="M396" s="61"/>
      <c r="N396" s="85"/>
      <c r="O396" s="61"/>
      <c r="P396" s="71"/>
      <c r="Q396" s="142"/>
      <c r="R396" s="142"/>
      <c r="S396" s="114"/>
      <c r="T396" s="61"/>
      <c r="U396" s="61"/>
      <c r="V396" s="61"/>
      <c r="W396" s="61"/>
      <c r="X396" s="61"/>
      <c r="Y396" s="61"/>
      <c r="Z396" s="61"/>
      <c r="AA396" s="114"/>
      <c r="AB396" s="61"/>
      <c r="AC396" s="61"/>
      <c r="AD396" s="61"/>
      <c r="AE396" s="61"/>
      <c r="AF396" s="61"/>
      <c r="AG396" s="61"/>
      <c r="AH396" s="61"/>
      <c r="AI396" s="61"/>
      <c r="AJ396" s="114"/>
      <c r="AK396" s="61"/>
      <c r="AL396" s="116"/>
      <c r="AM396" s="61"/>
      <c r="AN396" s="117"/>
      <c r="AO396" s="118"/>
      <c r="AP396" s="123"/>
    </row>
    <row r="397" spans="1:42" x14ac:dyDescent="0.2">
      <c r="A397" s="160"/>
      <c r="B397" s="45"/>
      <c r="C397" s="45"/>
      <c r="D397" s="45"/>
      <c r="E397" s="137"/>
      <c r="F397" s="47"/>
      <c r="G397" s="61"/>
      <c r="H397" s="85"/>
      <c r="I397" s="61"/>
      <c r="J397" s="61"/>
      <c r="K397" s="85"/>
      <c r="L397" s="61"/>
      <c r="M397" s="61"/>
      <c r="N397" s="85"/>
      <c r="O397" s="61"/>
      <c r="P397" s="71"/>
      <c r="Q397" s="142"/>
      <c r="R397" s="142"/>
      <c r="S397" s="114"/>
      <c r="T397" s="61"/>
      <c r="U397" s="61"/>
      <c r="V397" s="61"/>
      <c r="W397" s="61"/>
      <c r="X397" s="61"/>
      <c r="Y397" s="61"/>
      <c r="Z397" s="61"/>
      <c r="AA397" s="114"/>
      <c r="AB397" s="61"/>
      <c r="AC397" s="61"/>
      <c r="AD397" s="61"/>
      <c r="AE397" s="61"/>
      <c r="AF397" s="61"/>
      <c r="AG397" s="61"/>
      <c r="AH397" s="61"/>
      <c r="AI397" s="61"/>
      <c r="AJ397" s="114"/>
      <c r="AK397" s="61"/>
      <c r="AL397" s="116"/>
      <c r="AM397" s="61"/>
      <c r="AN397" s="117"/>
      <c r="AO397" s="118"/>
      <c r="AP397" s="123"/>
    </row>
    <row r="398" spans="1:42" x14ac:dyDescent="0.2">
      <c r="A398" s="160"/>
      <c r="B398" s="45"/>
      <c r="C398" s="45"/>
      <c r="D398" s="45"/>
      <c r="E398" s="137"/>
      <c r="F398" s="47"/>
      <c r="G398" s="61"/>
      <c r="H398" s="85"/>
      <c r="I398" s="61"/>
      <c r="J398" s="61"/>
      <c r="K398" s="85"/>
      <c r="L398" s="61"/>
      <c r="M398" s="61"/>
      <c r="N398" s="85"/>
      <c r="O398" s="61"/>
      <c r="P398" s="71"/>
      <c r="Q398" s="142"/>
      <c r="R398" s="142"/>
      <c r="S398" s="114"/>
      <c r="T398" s="61"/>
      <c r="U398" s="61"/>
      <c r="V398" s="61"/>
      <c r="W398" s="61"/>
      <c r="X398" s="61"/>
      <c r="Y398" s="61"/>
      <c r="Z398" s="61"/>
      <c r="AA398" s="114"/>
      <c r="AB398" s="61"/>
      <c r="AC398" s="61"/>
      <c r="AD398" s="61"/>
      <c r="AE398" s="61"/>
      <c r="AF398" s="61"/>
      <c r="AG398" s="61"/>
      <c r="AH398" s="61"/>
      <c r="AI398" s="61"/>
      <c r="AJ398" s="114"/>
      <c r="AK398" s="61"/>
      <c r="AL398" s="116"/>
      <c r="AM398" s="61"/>
      <c r="AN398" s="117"/>
      <c r="AO398" s="118"/>
      <c r="AP398" s="123"/>
    </row>
    <row r="399" spans="1:42" x14ac:dyDescent="0.2">
      <c r="A399" s="160"/>
      <c r="B399" s="45"/>
      <c r="C399" s="45"/>
      <c r="D399" s="45"/>
      <c r="E399" s="137"/>
      <c r="F399" s="47"/>
      <c r="G399" s="61"/>
      <c r="H399" s="85"/>
      <c r="I399" s="61"/>
      <c r="J399" s="61"/>
      <c r="K399" s="85"/>
      <c r="L399" s="61"/>
      <c r="M399" s="61"/>
      <c r="N399" s="85"/>
      <c r="O399" s="61"/>
      <c r="P399" s="71"/>
      <c r="Q399" s="142"/>
      <c r="R399" s="142"/>
      <c r="S399" s="114"/>
      <c r="T399" s="61"/>
      <c r="U399" s="61"/>
      <c r="V399" s="61"/>
      <c r="W399" s="61"/>
      <c r="X399" s="61"/>
      <c r="Y399" s="61"/>
      <c r="Z399" s="61"/>
      <c r="AA399" s="114"/>
      <c r="AB399" s="61"/>
      <c r="AC399" s="61"/>
      <c r="AD399" s="61"/>
      <c r="AE399" s="61"/>
      <c r="AF399" s="61"/>
      <c r="AG399" s="61"/>
      <c r="AH399" s="61"/>
      <c r="AI399" s="61"/>
      <c r="AJ399" s="114"/>
      <c r="AK399" s="61"/>
      <c r="AL399" s="116"/>
      <c r="AM399" s="61"/>
      <c r="AN399" s="117"/>
      <c r="AO399" s="118"/>
      <c r="AP399" s="123"/>
    </row>
    <row r="400" spans="1:42" x14ac:dyDescent="0.2">
      <c r="A400" s="160"/>
      <c r="B400" s="45"/>
      <c r="C400" s="45"/>
      <c r="D400" s="45"/>
      <c r="E400" s="137"/>
      <c r="F400" s="47"/>
      <c r="G400" s="61"/>
      <c r="H400" s="85"/>
      <c r="I400" s="61"/>
      <c r="J400" s="61"/>
      <c r="K400" s="85"/>
      <c r="L400" s="61"/>
      <c r="M400" s="61"/>
      <c r="N400" s="85"/>
      <c r="O400" s="61"/>
      <c r="P400" s="71"/>
      <c r="Q400" s="142"/>
      <c r="R400" s="142"/>
      <c r="S400" s="114"/>
      <c r="T400" s="61"/>
      <c r="U400" s="61"/>
      <c r="V400" s="61"/>
      <c r="W400" s="61"/>
      <c r="X400" s="61"/>
      <c r="Y400" s="61"/>
      <c r="Z400" s="61"/>
      <c r="AA400" s="114"/>
      <c r="AB400" s="61"/>
      <c r="AC400" s="61"/>
      <c r="AD400" s="61"/>
      <c r="AE400" s="61"/>
      <c r="AF400" s="61"/>
      <c r="AG400" s="61"/>
      <c r="AH400" s="61"/>
      <c r="AI400" s="61"/>
      <c r="AJ400" s="114"/>
      <c r="AK400" s="61"/>
      <c r="AL400" s="116"/>
      <c r="AM400" s="61"/>
      <c r="AN400" s="117"/>
      <c r="AO400" s="118"/>
      <c r="AP400" s="123"/>
    </row>
    <row r="401" spans="1:42" x14ac:dyDescent="0.2">
      <c r="A401" s="160"/>
      <c r="B401" s="45"/>
      <c r="C401" s="45"/>
      <c r="D401" s="45"/>
      <c r="E401" s="137"/>
      <c r="F401" s="47"/>
      <c r="G401" s="61"/>
      <c r="H401" s="85"/>
      <c r="I401" s="61"/>
      <c r="J401" s="61"/>
      <c r="K401" s="85"/>
      <c r="L401" s="61"/>
      <c r="M401" s="61"/>
      <c r="N401" s="85"/>
      <c r="O401" s="61"/>
      <c r="P401" s="71"/>
      <c r="Q401" s="142"/>
      <c r="R401" s="142"/>
      <c r="S401" s="114"/>
      <c r="T401" s="61"/>
      <c r="U401" s="61"/>
      <c r="V401" s="61"/>
      <c r="W401" s="61"/>
      <c r="X401" s="61"/>
      <c r="Y401" s="61"/>
      <c r="Z401" s="61"/>
      <c r="AA401" s="114"/>
      <c r="AB401" s="61"/>
      <c r="AC401" s="61"/>
      <c r="AD401" s="61"/>
      <c r="AE401" s="61"/>
      <c r="AF401" s="61"/>
      <c r="AG401" s="61"/>
      <c r="AH401" s="61"/>
      <c r="AI401" s="61"/>
      <c r="AJ401" s="114"/>
      <c r="AK401" s="61"/>
      <c r="AL401" s="116"/>
      <c r="AM401" s="61"/>
      <c r="AN401" s="117"/>
      <c r="AO401" s="118"/>
      <c r="AP401" s="123"/>
    </row>
    <row r="402" spans="1:42" x14ac:dyDescent="0.2">
      <c r="A402" s="160"/>
      <c r="B402" s="45"/>
      <c r="C402" s="45"/>
      <c r="D402" s="45"/>
      <c r="E402" s="137"/>
      <c r="F402" s="47"/>
      <c r="G402" s="61"/>
      <c r="H402" s="85"/>
      <c r="I402" s="61"/>
      <c r="J402" s="61"/>
      <c r="K402" s="85"/>
      <c r="L402" s="61"/>
      <c r="M402" s="61"/>
      <c r="N402" s="85"/>
      <c r="O402" s="61"/>
      <c r="P402" s="71"/>
      <c r="Q402" s="142"/>
      <c r="R402" s="142"/>
      <c r="S402" s="114"/>
      <c r="T402" s="61"/>
      <c r="U402" s="61"/>
      <c r="V402" s="61"/>
      <c r="W402" s="61"/>
      <c r="X402" s="61"/>
      <c r="Y402" s="61"/>
      <c r="Z402" s="61"/>
      <c r="AA402" s="114"/>
      <c r="AB402" s="61"/>
      <c r="AC402" s="61"/>
      <c r="AD402" s="61"/>
      <c r="AE402" s="61"/>
      <c r="AF402" s="61"/>
      <c r="AG402" s="61"/>
      <c r="AH402" s="61"/>
      <c r="AI402" s="61"/>
      <c r="AJ402" s="114"/>
      <c r="AK402" s="61"/>
      <c r="AL402" s="116"/>
      <c r="AM402" s="61"/>
      <c r="AN402" s="117"/>
      <c r="AO402" s="118"/>
      <c r="AP402" s="123"/>
    </row>
    <row r="403" spans="1:42" x14ac:dyDescent="0.2">
      <c r="A403" s="160"/>
      <c r="H403" s="85"/>
      <c r="J403" s="61"/>
      <c r="K403" s="85"/>
      <c r="N403" s="85"/>
      <c r="AO403" s="118"/>
      <c r="AP403" s="123"/>
    </row>
    <row r="404" spans="1:42" x14ac:dyDescent="0.2">
      <c r="A404" s="160"/>
      <c r="H404" s="85"/>
      <c r="J404" s="61"/>
      <c r="K404" s="85"/>
      <c r="N404" s="85"/>
      <c r="AO404" s="118"/>
      <c r="AP404" s="123"/>
    </row>
    <row r="405" spans="1:42" x14ac:dyDescent="0.2">
      <c r="A405" s="160"/>
      <c r="H405" s="85"/>
      <c r="K405" s="85"/>
      <c r="N405" s="85"/>
    </row>
    <row r="406" spans="1:42" x14ac:dyDescent="0.2">
      <c r="A406" s="160"/>
      <c r="H406" s="85"/>
      <c r="K406" s="85"/>
      <c r="N406" s="85"/>
    </row>
    <row r="407" spans="1:42" x14ac:dyDescent="0.2">
      <c r="A407" s="160"/>
      <c r="H407" s="85"/>
      <c r="K407" s="85"/>
      <c r="N407" s="85"/>
    </row>
    <row r="408" spans="1:42" x14ac:dyDescent="0.2">
      <c r="A408" s="160"/>
      <c r="H408" s="85"/>
      <c r="K408" s="85"/>
      <c r="N408" s="85"/>
    </row>
    <row r="409" spans="1:42" x14ac:dyDescent="0.2">
      <c r="A409" s="160"/>
      <c r="H409" s="85"/>
      <c r="K409" s="85"/>
      <c r="N409" s="85"/>
    </row>
    <row r="410" spans="1:42" x14ac:dyDescent="0.2">
      <c r="A410" s="160"/>
      <c r="H410" s="85"/>
      <c r="K410" s="85"/>
      <c r="N410" s="85"/>
    </row>
    <row r="411" spans="1:42" x14ac:dyDescent="0.2">
      <c r="A411" s="160"/>
      <c r="H411" s="85"/>
      <c r="K411" s="85"/>
      <c r="N411" s="85"/>
    </row>
    <row r="412" spans="1:42" x14ac:dyDescent="0.2">
      <c r="A412" s="160"/>
      <c r="H412" s="85"/>
      <c r="K412" s="85"/>
      <c r="N412" s="85"/>
    </row>
    <row r="413" spans="1:42" x14ac:dyDescent="0.2">
      <c r="A413" s="160"/>
      <c r="H413" s="85"/>
      <c r="K413" s="85"/>
      <c r="N413" s="85"/>
    </row>
    <row r="414" spans="1:42" x14ac:dyDescent="0.2">
      <c r="A414" s="160"/>
      <c r="H414" s="85"/>
      <c r="K414" s="85"/>
      <c r="N414" s="85"/>
    </row>
    <row r="415" spans="1:42" x14ac:dyDescent="0.2">
      <c r="A415" s="160"/>
      <c r="H415" s="85"/>
      <c r="K415" s="85"/>
      <c r="N415" s="85"/>
    </row>
    <row r="416" spans="1:42" x14ac:dyDescent="0.2">
      <c r="A416" s="160"/>
      <c r="H416" s="85"/>
      <c r="K416" s="85"/>
      <c r="N416" s="85"/>
    </row>
    <row r="417" spans="1:1" x14ac:dyDescent="0.2">
      <c r="A417" s="160"/>
    </row>
    <row r="418" spans="1:1" x14ac:dyDescent="0.2">
      <c r="A418" s="160"/>
    </row>
    <row r="419" spans="1:1" x14ac:dyDescent="0.2">
      <c r="A419" s="160"/>
    </row>
    <row r="420" spans="1:1" x14ac:dyDescent="0.2">
      <c r="A420" s="160"/>
    </row>
    <row r="421" spans="1:1" x14ac:dyDescent="0.2">
      <c r="A421" s="160"/>
    </row>
    <row r="422" spans="1:1" x14ac:dyDescent="0.2">
      <c r="A422" s="160"/>
    </row>
    <row r="423" spans="1:1" x14ac:dyDescent="0.2">
      <c r="A423" s="160"/>
    </row>
    <row r="424" spans="1:1" x14ac:dyDescent="0.2">
      <c r="A424" s="160"/>
    </row>
    <row r="425" spans="1:1" x14ac:dyDescent="0.2">
      <c r="A425" s="160"/>
    </row>
    <row r="426" spans="1:1" x14ac:dyDescent="0.2">
      <c r="A426" s="160"/>
    </row>
    <row r="427" spans="1:1" x14ac:dyDescent="0.2">
      <c r="A427" s="160"/>
    </row>
    <row r="428" spans="1:1" x14ac:dyDescent="0.2">
      <c r="A428" s="160"/>
    </row>
    <row r="429" spans="1:1" x14ac:dyDescent="0.2">
      <c r="A429" s="160"/>
    </row>
    <row r="430" spans="1:1" x14ac:dyDescent="0.2">
      <c r="A430" s="160"/>
    </row>
    <row r="431" spans="1:1" x14ac:dyDescent="0.2">
      <c r="A431" s="160"/>
    </row>
    <row r="432" spans="1:1" x14ac:dyDescent="0.2">
      <c r="A432" s="160"/>
    </row>
    <row r="433" spans="1:1" x14ac:dyDescent="0.2">
      <c r="A433" s="160"/>
    </row>
    <row r="434" spans="1:1" x14ac:dyDescent="0.2">
      <c r="A434" s="160"/>
    </row>
    <row r="435" spans="1:1" x14ac:dyDescent="0.2">
      <c r="A435" s="160"/>
    </row>
    <row r="436" spans="1:1" x14ac:dyDescent="0.2">
      <c r="A436" s="160"/>
    </row>
    <row r="437" spans="1:1" x14ac:dyDescent="0.2">
      <c r="A437" s="160"/>
    </row>
    <row r="438" spans="1:1" x14ac:dyDescent="0.2">
      <c r="A438" s="160"/>
    </row>
    <row r="439" spans="1:1" x14ac:dyDescent="0.2">
      <c r="A439" s="160"/>
    </row>
    <row r="440" spans="1:1" x14ac:dyDescent="0.2">
      <c r="A440" s="160"/>
    </row>
    <row r="441" spans="1:1" x14ac:dyDescent="0.2">
      <c r="A441" s="160"/>
    </row>
    <row r="442" spans="1:1" x14ac:dyDescent="0.2">
      <c r="A442" s="160"/>
    </row>
    <row r="443" spans="1:1" x14ac:dyDescent="0.2">
      <c r="A443" s="160"/>
    </row>
    <row r="444" spans="1:1" x14ac:dyDescent="0.2">
      <c r="A444" s="160"/>
    </row>
    <row r="445" spans="1:1" x14ac:dyDescent="0.2">
      <c r="A445" s="160"/>
    </row>
    <row r="446" spans="1:1" x14ac:dyDescent="0.2">
      <c r="A446" s="160"/>
    </row>
    <row r="447" spans="1:1" x14ac:dyDescent="0.2">
      <c r="A447" s="160"/>
    </row>
    <row r="448" spans="1:1" x14ac:dyDescent="0.2">
      <c r="A448" s="160"/>
    </row>
    <row r="449" spans="1:1" x14ac:dyDescent="0.2">
      <c r="A449" s="160"/>
    </row>
    <row r="450" spans="1:1" x14ac:dyDescent="0.2">
      <c r="A450" s="160"/>
    </row>
    <row r="451" spans="1:1" x14ac:dyDescent="0.2">
      <c r="A451" s="160"/>
    </row>
    <row r="452" spans="1:1" x14ac:dyDescent="0.2">
      <c r="A452" s="160"/>
    </row>
    <row r="453" spans="1:1" x14ac:dyDescent="0.2">
      <c r="A453" s="160"/>
    </row>
    <row r="454" spans="1:1" x14ac:dyDescent="0.2">
      <c r="A454" s="160"/>
    </row>
    <row r="455" spans="1:1" x14ac:dyDescent="0.2">
      <c r="A455" s="160"/>
    </row>
    <row r="456" spans="1:1" x14ac:dyDescent="0.2">
      <c r="A456" s="160"/>
    </row>
    <row r="457" spans="1:1" x14ac:dyDescent="0.2">
      <c r="A457" s="160"/>
    </row>
    <row r="458" spans="1:1" x14ac:dyDescent="0.2">
      <c r="A458" s="160"/>
    </row>
    <row r="459" spans="1:1" x14ac:dyDescent="0.2">
      <c r="A459" s="160"/>
    </row>
    <row r="460" spans="1:1" x14ac:dyDescent="0.2">
      <c r="A460" s="160"/>
    </row>
    <row r="461" spans="1:1" x14ac:dyDescent="0.2">
      <c r="A461" s="160"/>
    </row>
    <row r="462" spans="1:1" x14ac:dyDescent="0.2">
      <c r="A462" s="160"/>
    </row>
    <row r="463" spans="1:1" x14ac:dyDescent="0.2">
      <c r="A463" s="160"/>
    </row>
    <row r="464" spans="1:1" x14ac:dyDescent="0.2">
      <c r="A464" s="160"/>
    </row>
    <row r="465" spans="1:1" x14ac:dyDescent="0.2">
      <c r="A465" s="160"/>
    </row>
    <row r="466" spans="1:1" x14ac:dyDescent="0.2">
      <c r="A466" s="160"/>
    </row>
    <row r="467" spans="1:1" x14ac:dyDescent="0.2">
      <c r="A467" s="160"/>
    </row>
    <row r="468" spans="1:1" x14ac:dyDescent="0.2">
      <c r="A468" s="160"/>
    </row>
    <row r="469" spans="1:1" x14ac:dyDescent="0.2">
      <c r="A469" s="160"/>
    </row>
    <row r="470" spans="1:1" x14ac:dyDescent="0.2">
      <c r="A470" s="160"/>
    </row>
    <row r="471" spans="1:1" x14ac:dyDescent="0.2">
      <c r="A471" s="160"/>
    </row>
    <row r="472" spans="1:1" x14ac:dyDescent="0.2">
      <c r="A472" s="160"/>
    </row>
    <row r="473" spans="1:1" x14ac:dyDescent="0.2">
      <c r="A473" s="160"/>
    </row>
    <row r="474" spans="1:1" x14ac:dyDescent="0.2">
      <c r="A474" s="160"/>
    </row>
    <row r="475" spans="1:1" x14ac:dyDescent="0.2">
      <c r="A475" s="160"/>
    </row>
    <row r="476" spans="1:1" x14ac:dyDescent="0.2">
      <c r="A476" s="160"/>
    </row>
    <row r="477" spans="1:1" x14ac:dyDescent="0.2">
      <c r="A477" s="160"/>
    </row>
    <row r="478" spans="1:1" x14ac:dyDescent="0.2">
      <c r="A478" s="160"/>
    </row>
    <row r="479" spans="1:1" x14ac:dyDescent="0.2">
      <c r="A479" s="160"/>
    </row>
    <row r="480" spans="1:1" x14ac:dyDescent="0.2">
      <c r="A480" s="160"/>
    </row>
    <row r="481" spans="1:1" x14ac:dyDescent="0.2">
      <c r="A481" s="160"/>
    </row>
    <row r="482" spans="1:1" x14ac:dyDescent="0.2">
      <c r="A482" s="160"/>
    </row>
    <row r="483" spans="1:1" x14ac:dyDescent="0.2">
      <c r="A483" s="160"/>
    </row>
    <row r="484" spans="1:1" x14ac:dyDescent="0.2">
      <c r="A484" s="160"/>
    </row>
    <row r="485" spans="1:1" x14ac:dyDescent="0.2">
      <c r="A485" s="160"/>
    </row>
    <row r="486" spans="1:1" x14ac:dyDescent="0.2">
      <c r="A486" s="160"/>
    </row>
    <row r="487" spans="1:1" x14ac:dyDescent="0.2">
      <c r="A487" s="160"/>
    </row>
    <row r="488" spans="1:1" x14ac:dyDescent="0.2">
      <c r="A488" s="160"/>
    </row>
    <row r="489" spans="1:1" x14ac:dyDescent="0.2">
      <c r="A489" s="160"/>
    </row>
    <row r="490" spans="1:1" x14ac:dyDescent="0.2">
      <c r="A490" s="160"/>
    </row>
    <row r="491" spans="1:1" x14ac:dyDescent="0.2">
      <c r="A491" s="160"/>
    </row>
    <row r="492" spans="1:1" x14ac:dyDescent="0.2">
      <c r="A492" s="160"/>
    </row>
    <row r="493" spans="1:1" x14ac:dyDescent="0.2">
      <c r="A493" s="160"/>
    </row>
    <row r="494" spans="1:1" x14ac:dyDescent="0.2">
      <c r="A494" s="160"/>
    </row>
    <row r="495" spans="1:1" x14ac:dyDescent="0.2">
      <c r="A495" s="160"/>
    </row>
    <row r="496" spans="1:1" x14ac:dyDescent="0.2">
      <c r="A496" s="160"/>
    </row>
    <row r="497" spans="1:1" x14ac:dyDescent="0.2">
      <c r="A497" s="160"/>
    </row>
    <row r="498" spans="1:1" x14ac:dyDescent="0.2">
      <c r="A498" s="160"/>
    </row>
    <row r="499" spans="1:1" x14ac:dyDescent="0.2">
      <c r="A499" s="160"/>
    </row>
    <row r="500" spans="1:1" x14ac:dyDescent="0.2">
      <c r="A500" s="160"/>
    </row>
  </sheetData>
  <autoFilter ref="A4:AP312" xr:uid="{00000000-0001-0000-0100-000000000000}"/>
  <sortState xmlns:xlrd2="http://schemas.microsoft.com/office/spreadsheetml/2017/richdata2" ref="A5:AQ356">
    <sortCondition ref="AQ5:AQ356"/>
  </sortState>
  <conditionalFormatting sqref="A417:AP1000 B5:G148 A380:G416 B149:D149 F149:G149 B150:G379 A5:A403 L5:M416 I5:J416 O5:AP416">
    <cfRule type="expression" dxfId="9" priority="124">
      <formula>MOD(ROW()+1,2)=1</formula>
    </cfRule>
  </conditionalFormatting>
  <conditionalFormatting sqref="B5:B1000">
    <cfRule type="cellIs" dxfId="8" priority="125" operator="equal">
      <formula>"TE"</formula>
    </cfRule>
    <cfRule type="cellIs" dxfId="7" priority="126" operator="equal">
      <formula>"RB"</formula>
    </cfRule>
    <cfRule type="cellIs" dxfId="6" priority="127" operator="equal">
      <formula>"QB"</formula>
    </cfRule>
  </conditionalFormatting>
  <conditionalFormatting sqref="H5:H416">
    <cfRule type="expression" dxfId="5" priority="7">
      <formula>MOD(ROW()+1,2)=1</formula>
    </cfRule>
  </conditionalFormatting>
  <conditionalFormatting sqref="K5:K416">
    <cfRule type="expression" dxfId="4" priority="5">
      <formula>MOD(ROW()+1,2)=1</formula>
    </cfRule>
  </conditionalFormatting>
  <conditionalFormatting sqref="N5:N416">
    <cfRule type="expression" dxfId="3" priority="3">
      <formula>MOD(ROW()+1,2)=1</formula>
    </cfRule>
  </conditionalFormatting>
  <conditionalFormatting sqref="E149">
    <cfRule type="expression" dxfId="2" priority="1">
      <formula>MOD(ROW()+1,2)=1</formula>
    </cfRule>
  </conditionalFormatting>
  <hyperlinks>
    <hyperlink ref="AO1" r:id="rId1" display="http://www.fantasycube.com/" xr:uid="{00000000-0004-0000-0100-000000000000}"/>
    <hyperlink ref="A5" r:id="rId2" display="https://sports.yahoo.com/nfl/players/30977/news" xr:uid="{27C79A15-E7C3-8540-AEDB-ACC9A36DD9FD}"/>
    <hyperlink ref="A6" r:id="rId3" display="https://sports.yahoo.com/nfl/players/32676/news" xr:uid="{33328E24-1F9C-8A48-92F2-447A0B12FECF}"/>
    <hyperlink ref="A7" r:id="rId4" display="https://sports.yahoo.com/nfl/players/30123/news" xr:uid="{82318F7B-DB9E-8C40-9721-5CF27ED41936}"/>
    <hyperlink ref="A8" r:id="rId5" display="https://sports.yahoo.com/nfl/players/5228/news" xr:uid="{966B5F2C-48D8-5043-A969-1F0D168930FF}"/>
    <hyperlink ref="A9" r:id="rId6" display="https://sports.yahoo.com/nfl/players/32671/news" xr:uid="{9CCCE3F6-ED26-E44A-A2C4-1D392E6DD73A}"/>
    <hyperlink ref="A10" r:id="rId7" display="https://sports.yahoo.com/nfl/players/9265/news" xr:uid="{6080CA8D-911E-7342-A4BB-AC4C814509B8}"/>
    <hyperlink ref="A11" r:id="rId8" display="https://sports.yahoo.com/nfl/players/29369/news" xr:uid="{3F829FCE-4843-B840-A421-3840CF793D28}"/>
    <hyperlink ref="A12" r:id="rId9" display="https://sports.yahoo.com/nfl/players/7200/news" xr:uid="{BAC544D3-63BD-844B-A627-0035FD9FA950}"/>
    <hyperlink ref="A13" r:id="rId10" display="https://sports.yahoo.com/nfl/players/25718/news" xr:uid="{AA63E74C-63D9-4C44-95DA-73AE61B7786D}"/>
    <hyperlink ref="A14" r:id="rId11" display="https://sports.yahoo.com/nfl/players/27564/news" xr:uid="{DCBE188C-F023-E540-953E-195EE032DD47}"/>
    <hyperlink ref="A15" r:id="rId12" display="https://sports.yahoo.com/nfl/players/32723/news" xr:uid="{067AD1C6-138D-BD43-8E73-BF36EE0ED782}"/>
    <hyperlink ref="A16" r:id="rId13" display="https://sports.yahoo.com/nfl/players/31833/news" xr:uid="{58771CBD-1308-DC4A-A570-DC7D90B77055}"/>
    <hyperlink ref="A17" r:id="rId14" display="https://sports.yahoo.com/nfl/players/25812/news" xr:uid="{D68459EA-622B-7E41-8275-4649C4A69A6E}"/>
    <hyperlink ref="A18" r:id="rId15" display="https://sports.yahoo.com/nfl/players/8780/news" xr:uid="{304FC184-E946-4440-87C9-BF05E12EFCC6}"/>
    <hyperlink ref="A19" r:id="rId16" display="https://sports.yahoo.com/nfl/players/31002/news" xr:uid="{0DF2BD5B-4BE4-214E-A546-E732A8949F61}"/>
    <hyperlink ref="A20" r:id="rId17" display="https://sports.yahoo.com/nfl/players/29236/news" xr:uid="{E2AB7860-76C8-F745-BED5-BB642CB2C2F8}"/>
    <hyperlink ref="A21" r:id="rId18" display="https://sports.yahoo.com/nfl/players/28839/news" xr:uid="{71D47EDC-4EC3-B54A-9545-489F2577A086}"/>
    <hyperlink ref="A22" r:id="rId19" display="https://sports.yahoo.com/nfl/players/33389/news" xr:uid="{140446C7-BEE3-604C-A263-536C96A9B546}"/>
    <hyperlink ref="A23" r:id="rId20" display="https://sports.yahoo.com/nfl/players/33403/news" xr:uid="{A34C1C53-B9BC-7642-A894-A16416F1C358}"/>
    <hyperlink ref="A24" r:id="rId21" display="https://sports.yahoo.com/nfl/players/27590/news" xr:uid="{08794F95-CD3D-4D4D-98C1-C608BEBCB84D}"/>
    <hyperlink ref="A25" r:id="rId22" display="https://sports.yahoo.com/nfl/players/25785/news" xr:uid="{A331E1B5-E104-9A4F-A271-ECBE43267849}"/>
    <hyperlink ref="A26" r:id="rId23" display="https://sports.yahoo.com/nfl/players/30971/news" xr:uid="{9DFFE433-7D1F-484B-8727-7AB4D41A1D73}"/>
    <hyperlink ref="A27" r:id="rId24" display="https://sports.yahoo.com/nfl/players/29235/news" xr:uid="{B16090AD-671A-3B4E-AC4D-72EB6250BAC6}"/>
    <hyperlink ref="A28" r:id="rId25" display="https://sports.yahoo.com/nfl/players/27560/news" xr:uid="{E9E0D7A1-3DD4-BA47-BA69-32ED1CE0A246}"/>
    <hyperlink ref="A29" r:id="rId26" display="https://sports.yahoo.com/nfl/players/32711/news" xr:uid="{7F6D86B5-FE99-3E47-B7DF-EDFE0D0F4453}"/>
    <hyperlink ref="A30" r:id="rId27" display="https://sports.yahoo.com/nfl/players/33390/news" xr:uid="{D0C68BD6-EDDD-984E-A6DB-A58D0F0DFD25}"/>
    <hyperlink ref="A31" r:id="rId28" display="https://sports.yahoo.com/nfl/players/30973/news" xr:uid="{E88996AD-4B4D-F84B-96C6-2F48487CD958}"/>
    <hyperlink ref="A32" r:id="rId29" display="https://sports.yahoo.com/nfl/players/32675/news" xr:uid="{2210DCE3-29F1-CB45-9799-64848D45F073}"/>
    <hyperlink ref="A33" r:id="rId30" display="https://sports.yahoo.com/nfl/players/33455/news" xr:uid="{CF707CCA-AE53-A84D-9227-E8FD5D348AF4}"/>
    <hyperlink ref="A34" r:id="rId31" display="https://sports.yahoo.com/nfl/players/31838/news" xr:uid="{FBBBF430-5C3F-9047-94C0-55BEB4196DC4}"/>
    <hyperlink ref="A35" r:id="rId32" display="https://sports.yahoo.com/nfl/players/30182/news" xr:uid="{E4744432-F6FF-CB4A-AE5A-B5B8BF68C12C}"/>
    <hyperlink ref="A36" r:id="rId33" display="https://sports.yahoo.com/nfl/players/30423/news" xr:uid="{09172936-394E-534E-AD75-B6C1D84BA1EA}"/>
    <hyperlink ref="A37" r:id="rId34" display="https://sports.yahoo.com/nfl/players/33399/news" xr:uid="{9C285340-4CB1-834F-94C9-5B0EA10A8570}"/>
    <hyperlink ref="A38" r:id="rId35" display="https://sports.yahoo.com/nfl/players/30161/news" xr:uid="{7A0657C6-65DC-FC4D-B168-1C624EA38A68}"/>
    <hyperlink ref="A39" r:id="rId36" display="https://sports.yahoo.com/nfl/players/33412/news" xr:uid="{F218944C-271F-1748-8EEC-699EE02E788D}"/>
    <hyperlink ref="A40" r:id="rId37" display="https://sports.yahoo.com/nfl/players/31868/news" xr:uid="{C68359DB-D316-1947-A393-35FF8EBF7C37}"/>
    <hyperlink ref="A41" r:id="rId38" display="https://sports.yahoo.com/nfl/players/30218/news" xr:uid="{F9FBBBA2-D24D-484D-B63C-1C4E2D03F4FB}"/>
    <hyperlink ref="A42" r:id="rId39" display="https://sports.yahoo.com/nfl/players/27581/news" xr:uid="{DB1C496A-BFEC-1845-B12E-887210EA9A6F}"/>
    <hyperlink ref="A43" r:id="rId40" display="https://sports.yahoo.com/nfl/players/32692/news" xr:uid="{C0F8ECB1-0DAF-D040-89CD-D8A1268122B4}"/>
    <hyperlink ref="A44" r:id="rId41" display="https://sports.yahoo.com/nfl/players/29238/news" xr:uid="{FD1C248A-8D31-0347-9A9E-51077A630B6E}"/>
    <hyperlink ref="A45" r:id="rId42" display="https://sports.yahoo.com/nfl/players/31005/news" xr:uid="{39A936BB-E1A0-C549-9EAA-A70BB2D6C2EB}"/>
    <hyperlink ref="A46" r:id="rId43" display="https://sports.yahoo.com/nfl/players/32736/news" xr:uid="{43A8FABA-2F5E-B248-94DF-876CF74E8153}"/>
    <hyperlink ref="A47" r:id="rId44" display="https://sports.yahoo.com/nfl/players/33393/news" xr:uid="{1FB3E80E-F486-F44F-B0B2-AFFC34F776E9}"/>
    <hyperlink ref="A48" r:id="rId45" display="https://sports.yahoo.com/nfl/players/30117/news" xr:uid="{66BE4454-2BBD-7C4D-ACF3-B752173F4E3F}"/>
    <hyperlink ref="A49" r:id="rId46" display="https://sports.yahoo.com/nfl/players/30180/news" xr:uid="{BE3B27C3-26B1-0E40-8617-2819C087D9E6}"/>
    <hyperlink ref="A50" r:id="rId47" display="https://sports.yahoo.com/nfl/players/31056/news" xr:uid="{51BBA353-1933-DB49-91AB-4037A368CACD}"/>
    <hyperlink ref="A51" r:id="rId48" display="https://sports.yahoo.com/nfl/players/26652/news" xr:uid="{293A2582-E261-2E4D-8A3A-2EA3C598E059}"/>
    <hyperlink ref="A52" r:id="rId49" display="https://sports.yahoo.com/nfl/players/31919/news" xr:uid="{6BC4D96A-94B1-984A-98A7-9202D14CE7D4}"/>
    <hyperlink ref="A53" r:id="rId50" display="https://sports.yahoo.com/nfl/players/29399/news" xr:uid="{DDE60AF8-2C45-CC40-A4C9-7CAFA59F3131}"/>
    <hyperlink ref="A54" r:id="rId51" display="https://sports.yahoo.com/nfl/players/30154/news" xr:uid="{202FA9B5-CFC7-2846-BB43-5A719E6617DE}"/>
    <hyperlink ref="A55" r:id="rId52" display="https://sports.yahoo.com/nfl/players/24822/news" xr:uid="{70984995-693B-BE40-8638-0CC46BD19468}"/>
    <hyperlink ref="A56" r:id="rId53" display="https://sports.yahoo.com/nfl/players/28534/news" xr:uid="{FBBFF9F6-8A91-2243-8A75-8DEF3921573E}"/>
    <hyperlink ref="A57" r:id="rId54" display="https://sports.yahoo.com/nfl/players/29279/news" xr:uid="{BF71C19B-0E63-6D49-A5DD-1A29FA39DABF}"/>
    <hyperlink ref="A58" r:id="rId55" display="https://sports.yahoo.com/nfl/players/30295/news" xr:uid="{751FD2A5-B782-1A44-8EF4-8D2032A0A912}"/>
    <hyperlink ref="A59" r:id="rId56" display="https://sports.yahoo.com/nfl/players/31856/news" xr:uid="{FA85E9BA-1F57-704C-B420-4EBAD4145EA5}"/>
    <hyperlink ref="A60" r:id="rId57" display="https://sports.yahoo.com/nfl/players/31905/news" xr:uid="{50827BAD-7F50-2246-AD06-85882C08C5AC}"/>
    <hyperlink ref="A61" r:id="rId58" display="https://sports.yahoo.com/nfl/players/27535/news" xr:uid="{01ED6AB1-7D26-6943-893D-81ABCB11D2B6}"/>
    <hyperlink ref="A62" r:id="rId59" display="https://sports.yahoo.com/nfl/players/33423/news" xr:uid="{A8252D4A-16A3-CD46-BE16-2375D981CA92}"/>
    <hyperlink ref="A63" r:id="rId60" display="https://sports.yahoo.com/nfl/players/28389/news" xr:uid="{DCA3740C-1CF3-C04D-A36E-6B4655297148}"/>
    <hyperlink ref="A64" r:id="rId61" display="https://sports.yahoo.com/nfl/players/28403/news" xr:uid="{FADBC519-F24E-DE47-85E3-989986C2B1FC}"/>
    <hyperlink ref="A65" r:id="rId62" display="https://sports.yahoo.com/nfl/players/30614/news" xr:uid="{E9D4052F-4071-5049-97AB-4585E4C1C1EF}"/>
    <hyperlink ref="A66" r:id="rId63" display="https://sports.yahoo.com/nfl/players/32993/news" xr:uid="{1143F174-0573-8445-825E-2796EECBB751}"/>
    <hyperlink ref="A67" r:id="rId64" display="https://sports.yahoo.com/nfl/players/26686/news" xr:uid="{C50CED9D-F3CC-E444-900F-361B69EE192C}"/>
    <hyperlink ref="A68" r:id="rId65" display="https://sports.yahoo.com/nfl/players/32732/news" xr:uid="{B901D775-4039-DF46-9986-98F7236978A4}"/>
    <hyperlink ref="A69" r:id="rId66" display="https://sports.yahoo.com/nfl/players/29325/news" xr:uid="{E48A17EC-1DE7-A541-A9E5-6249CE916296}"/>
    <hyperlink ref="A70" r:id="rId67" display="https://sports.yahoo.com/nfl/players/31898/news" xr:uid="{08236B0A-61C5-664A-AE58-19DACCDFD1C1}"/>
    <hyperlink ref="A71" r:id="rId68" display="https://sports.yahoo.com/nfl/players/31906/news" xr:uid="{4AE50F67-EEB7-F04C-834B-0DB4DED77508}"/>
    <hyperlink ref="A72" r:id="rId69" display="https://sports.yahoo.com/nfl/players/31500/news" xr:uid="{290A3CF3-240A-3840-A431-3A4638A6FBD1}"/>
    <hyperlink ref="A73" r:id="rId70" display="https://sports.yahoo.com/nfl/players/30120/news" xr:uid="{3A19CC24-F500-B341-BD44-D24C0FA44A76}"/>
    <hyperlink ref="A74" r:id="rId71" display="https://sports.yahoo.com/nfl/players/31981/news" xr:uid="{0B4DD145-1F91-EB41-9C42-BAE1E2292B76}"/>
    <hyperlink ref="A75" r:id="rId72" display="https://sports.yahoo.com/nfl/players/32687/news" xr:uid="{5D2C70EE-3448-264B-8C52-2620AB904CE1}"/>
    <hyperlink ref="A76" r:id="rId73" display="https://sports.yahoo.com/nfl/players/33582/news" xr:uid="{8C5317CA-A2BF-B04D-8A0A-48A1BAD1B141}"/>
    <hyperlink ref="A77" r:id="rId74" display="https://sports.yahoo.com/nfl/players/26699/news" xr:uid="{2E0FD71E-669F-C242-8959-7CA132D62BCA}"/>
    <hyperlink ref="A78" r:id="rId75" display="https://sports.yahoo.com/nfl/players/31896/news" xr:uid="{357E41F6-3DBA-7142-80A9-8ED42E917F5D}"/>
    <hyperlink ref="A79" r:id="rId76" display="https://sports.yahoo.com/nfl/players/30994/news" xr:uid="{8B028658-FE8F-394F-AE8D-376A10377E76}"/>
    <hyperlink ref="A80" r:id="rId77" display="https://sports.yahoo.com/nfl/players/33394/news" xr:uid="{816F7710-D1B2-EE46-A8F9-C3F4297681D8}"/>
    <hyperlink ref="A81" r:id="rId78" display="https://sports.yahoo.com/nfl/players/28457/news" xr:uid="{1AE26BBB-E3B3-E546-AFD3-BE8B0389FB8A}"/>
    <hyperlink ref="A82" r:id="rId79" display="https://sports.yahoo.com/nfl/players/31960/news" xr:uid="{29A0CBF2-E150-2240-8240-477C02E7F4C7}"/>
    <hyperlink ref="A83" r:id="rId80" display="https://sports.yahoo.com/nfl/players/33138/news" xr:uid="{54304C4B-AFAC-8548-A486-145CF71B402C}"/>
    <hyperlink ref="A84" r:id="rId81" display="https://sports.yahoo.com/nfl/players/32704/news" xr:uid="{87F93CF5-83ED-5D41-83E6-66C985EB6899}"/>
    <hyperlink ref="A85" r:id="rId82" display="https://sports.yahoo.com/nfl/players/32705/news" xr:uid="{717F01E4-3599-4244-B8F4-218B520F0A78}"/>
    <hyperlink ref="A86" r:id="rId83" display="https://sports.yahoo.com/nfl/players/31001/news" xr:uid="{6E73335F-BC59-0E4D-9C2A-8C6AEBF2822B}"/>
    <hyperlink ref="A87" r:id="rId84" display="https://sports.yahoo.com/nfl/players/30197/news" xr:uid="{885116D8-7FD1-844E-99C0-1DAC2614C758}"/>
    <hyperlink ref="A88" r:id="rId85" display="https://sports.yahoo.com/nfl/players/32703/news" xr:uid="{F8E20AFE-6699-6144-AE66-0C27F89EFE6F}"/>
    <hyperlink ref="A89" r:id="rId86" display="https://sports.yahoo.com/nfl/players/28638/news" xr:uid="{C707791A-B4A4-0640-BE6E-0ED66965CB02}"/>
    <hyperlink ref="A90" r:id="rId87" display="https://sports.yahoo.com/nfl/players/31902/news" xr:uid="{9DDF6208-FCBB-2840-BA50-A8F520C8DCF7}"/>
    <hyperlink ref="A91" r:id="rId88" display="https://sports.yahoo.com/nfl/players/32843/news" xr:uid="{35E3651F-D5F6-1742-9532-C39B35091C51}"/>
    <hyperlink ref="A92" r:id="rId89" display="https://sports.yahoo.com/nfl/players/24967/news" xr:uid="{9BA11FEE-2E78-E842-909D-30BEED1FB186}"/>
    <hyperlink ref="A93" r:id="rId90" display="https://sports.yahoo.com/nfl/players/33500/news" xr:uid="{C33D0705-5905-0A4F-B561-DCAD0C4386B8}"/>
    <hyperlink ref="A94" r:id="rId91" display="https://sports.yahoo.com/nfl/players/27548/news" xr:uid="{8145812B-582C-2D43-A40A-0BF5D817CCA0}"/>
    <hyperlink ref="A95" r:id="rId92" display="https://sports.yahoo.com/nfl/players/31908/news" xr:uid="{EADD4258-26B9-B04E-A267-46667A91BE15}"/>
    <hyperlink ref="A96" r:id="rId93" display="https://sports.yahoo.com/nfl/players/32066/news" xr:uid="{B0F0F2DD-2630-094D-89F6-CBC21462B8A3}"/>
    <hyperlink ref="A97" r:id="rId94" display="https://sports.yahoo.com/nfl/players/28392/news" xr:uid="{802223E2-3AA5-E740-B6A0-2241116C0C07}"/>
    <hyperlink ref="A98" r:id="rId95" display="https://sports.yahoo.com/nfl/players/33495/news" xr:uid="{AABFD95E-D377-3448-AB3A-C7CD5A9E0DA6}"/>
    <hyperlink ref="A99" r:id="rId96" display="https://sports.yahoo.com/nfl/players/31017/news" xr:uid="{DC99349E-2E87-164D-94B8-52BB24995B4B}"/>
    <hyperlink ref="A100" r:id="rId97" display="https://sports.yahoo.com/nfl/players/31857/news" xr:uid="{22548B8E-A1B6-8F40-8713-23B6CE859C12}"/>
    <hyperlink ref="A101" r:id="rId98" display="https://sports.yahoo.com/nfl/players/31107/news" xr:uid="{6C34E5AA-31C5-5546-AB13-F7D0F92C08FD}"/>
    <hyperlink ref="A102" r:id="rId99" display="https://sports.yahoo.com/nfl/players/33514/news" xr:uid="{4F6E48E7-BD07-0745-90D5-6946021FB823}"/>
    <hyperlink ref="A103" r:id="rId100" display="https://sports.yahoo.com/nfl/players/30259/news" xr:uid="{36BD2A8C-2897-BE43-91EB-6C9B60ADAE79}"/>
    <hyperlink ref="A104" r:id="rId101" display="https://sports.yahoo.com/nfl/players/27277/news" xr:uid="{82644429-BB99-B34E-8A9C-B50BB369DEBF}"/>
    <hyperlink ref="A105" r:id="rId102" display="https://sports.yahoo.com/nfl/players/31883/news" xr:uid="{216FDE01-0582-B746-9FD1-25DD41D58080}"/>
    <hyperlink ref="A106" r:id="rId103" display="https://sports.yahoo.com/nfl/players/33398/news" xr:uid="{06C772AF-FAD6-4543-839F-C9FECA37D995}"/>
    <hyperlink ref="A107" r:id="rId104" display="https://sports.yahoo.com/nfl/players/27631/news" xr:uid="{0D70346E-D2DC-404D-8009-F7602D8C2E22}"/>
    <hyperlink ref="A108" r:id="rId105" display="https://sports.yahoo.com/nfl/players/29370/news" xr:uid="{25284430-863F-F644-8380-F9C7D5AD6F35}"/>
    <hyperlink ref="A109" r:id="rId106" display="https://sports.yahoo.com/nfl/players/30972/news" xr:uid="{44F47EDE-27E2-E44B-A5B9-8C4899BE316E}"/>
    <hyperlink ref="A110" r:id="rId107" display="https://sports.yahoo.com/nfl/players/30551/news" xr:uid="{501C2BA6-6F7A-8743-9DF1-606CD29BF1C0}"/>
    <hyperlink ref="A111" r:id="rId108" display="https://sports.yahoo.com/nfl/players/32695/news" xr:uid="{C62DCB04-C70A-F549-9F3B-8C170F824A49}"/>
    <hyperlink ref="A112" r:id="rId109" display="https://sports.yahoo.com/nfl/players/30997/news" xr:uid="{07C32612-F519-7847-83ED-B3E31EEB3FD0}"/>
    <hyperlink ref="A113" r:id="rId110" display="https://sports.yahoo.com/nfl/players/29288/news" xr:uid="{ADA1D77F-8393-DF4C-85E1-44A9C3775373}"/>
    <hyperlink ref="A114" r:id="rId111" display="https://sports.yahoo.com/nfl/players/30247/news" xr:uid="{AEBB23B7-6853-1F46-AC87-0AC31D8843BB}"/>
    <hyperlink ref="A115" r:id="rId112" display="https://sports.yahoo.com/nfl/players/31104/news" xr:uid="{728A55A9-7C20-A44B-ACA3-427195871647}"/>
    <hyperlink ref="A116" r:id="rId113" display="https://sports.yahoo.com/nfl/players/33392/news" xr:uid="{A7A06068-EC15-B74A-8BF6-A590896FF9B3}"/>
    <hyperlink ref="A117" r:id="rId114" display="https://sports.yahoo.com/nfl/players/32727/news" xr:uid="{8D6D8818-0F0A-5940-AE7B-695530530FBD}"/>
    <hyperlink ref="A118" r:id="rId115" display="https://sports.yahoo.com/nfl/players/32719/news" xr:uid="{B1DAD07F-6076-0441-8953-78B0149D1190}"/>
    <hyperlink ref="A119" r:id="rId116" display="https://sports.yahoo.com/nfl/players/24017/news" xr:uid="{6E378E67-77EF-0B41-9A7F-39E380C4910B}"/>
    <hyperlink ref="A120" r:id="rId117" display="https://sports.yahoo.com/nfl/players/25876/news" xr:uid="{AD9145F6-C931-004B-9A84-0E160117EFF2}"/>
    <hyperlink ref="A121" r:id="rId118" display="https://sports.yahoo.com/nfl/players/31928/news" xr:uid="{2FC1F248-C92C-104C-98B3-ED44ABDFB0D9}"/>
    <hyperlink ref="A122" r:id="rId119" display="https://sports.yahoo.com/nfl/players/31019/news" xr:uid="{ACC5A971-CA7A-4C45-8CC6-3084731C929C}"/>
    <hyperlink ref="A123" r:id="rId120" display="https://sports.yahoo.com/nfl/players/29269/news" xr:uid="{10DD4971-3B45-0C4B-8C6B-145DEF296257}"/>
    <hyperlink ref="A124" r:id="rId121" display="https://sports.yahoo.com/nfl/players/33508/news" xr:uid="{D9CB5550-708C-AC48-B95F-22AFB856C511}"/>
    <hyperlink ref="A125" r:id="rId122" display="https://sports.yahoo.com/nfl/players/32231/news" xr:uid="{AC9A1901-76D6-FD4D-BE7C-2235936F6D6B}"/>
    <hyperlink ref="A126" r:id="rId123" display="https://sports.yahoo.com/nfl/players/26658/news" xr:uid="{16F01FAD-EDF1-FE49-8849-D0B92878B9EB}"/>
    <hyperlink ref="A127" r:id="rId124" display="https://sports.yahoo.com/nfl/players/31934/news" xr:uid="{1F17B52A-9C67-0445-8C19-4EBB54EB1739}"/>
    <hyperlink ref="A128" r:id="rId125" display="https://sports.yahoo.com/nfl/players/31496/news" xr:uid="{0793E3AA-B411-0F4E-A6BB-D6B13E5AB73C}"/>
    <hyperlink ref="A129" r:id="rId126" display="https://sports.yahoo.com/nfl/players/26804/news" xr:uid="{4008782F-752C-5E46-BDE0-434DAA1BA2F6}"/>
    <hyperlink ref="A130" r:id="rId127" display="https://sports.yahoo.com/nfl/players/30511/news" xr:uid="{6E540587-D7B2-3F43-BF31-29F07517F008}"/>
    <hyperlink ref="A131" r:id="rId128" display="https://sports.yahoo.com/nfl/players/31885/news" xr:uid="{A8EFE1FD-3F46-1D4D-8187-25E9701BFACA}"/>
    <hyperlink ref="A132" r:id="rId129" display="https://sports.yahoo.com/nfl/players/31180/news" xr:uid="{2EF8D260-180D-0C4B-A5C8-6F0BE9DC0138}"/>
    <hyperlink ref="A133" r:id="rId130" display="https://sports.yahoo.com/nfl/players/30121/news" xr:uid="{57FE274C-A6E3-F54A-8219-BFC2C230D461}"/>
    <hyperlink ref="A134" r:id="rId131" display="https://sports.yahoo.com/nfl/players/24791/news" xr:uid="{55771F96-7616-FE4E-AC95-8CAED3201982}"/>
    <hyperlink ref="A135" r:id="rId132" display="https://sports.yahoo.com/nfl/players/32398/news" xr:uid="{572597C7-6C6B-E340-96E4-8D39F8F911B3}"/>
    <hyperlink ref="A136" r:id="rId133" display="https://sports.yahoo.com/nfl/players/32846/news" xr:uid="{43123C68-1312-CF45-AD54-7354469F778D}"/>
    <hyperlink ref="A137" r:id="rId134" display="https://sports.yahoo.com/nfl/players/28514/news" xr:uid="{E8FF58BA-B2C5-E94C-952E-E38955DA9587}"/>
    <hyperlink ref="A138" r:id="rId135" display="https://sports.yahoo.com/nfl/players/33109/news" xr:uid="{297DED2A-D8F9-8C44-83F0-30A0F338D9E4}"/>
    <hyperlink ref="A139" r:id="rId136" display="https://sports.yahoo.com/nfl/players/26662/news" xr:uid="{38C09C86-4B23-C640-B3C9-F4F8AD4A5C3C}"/>
    <hyperlink ref="A140" r:id="rId137" display="https://sports.yahoo.com/nfl/players/32702/news" xr:uid="{BACDCC61-3395-DA47-9C67-37316DD1856A}"/>
    <hyperlink ref="A141" r:id="rId138" display="https://sports.yahoo.com/nfl/players/26650/news" xr:uid="{C077E474-8653-7943-9BEF-9C69614AD4F8}"/>
    <hyperlink ref="A142" r:id="rId139" display="https://sports.yahoo.com/nfl/players/31178/news" xr:uid="{2FBDD17D-5956-5342-B02D-6C0A6D503C0D}"/>
    <hyperlink ref="A143" r:id="rId140" display="https://sports.yahoo.com/nfl/players/31268/news" xr:uid="{B6AE1B98-09AE-1A48-80B4-4A4460B9F6AE}"/>
    <hyperlink ref="A144" r:id="rId141" display="https://sports.yahoo.com/nfl/players/33538/news" xr:uid="{812293E3-7CC6-F34E-9464-4457D9D9DBEF}"/>
    <hyperlink ref="A145" r:id="rId142" display="https://sports.yahoo.com/nfl/players/26389/news" xr:uid="{6BDD391B-1A3B-3946-A7AB-FC414BD8213E}"/>
    <hyperlink ref="A146" r:id="rId143" display="https://sports.yahoo.com/nfl/players/33605/news" xr:uid="{68FDE22C-713F-E745-B300-B64911109B87}"/>
    <hyperlink ref="A147" r:id="rId144" display="https://sports.yahoo.com/nfl/players/31012/news" xr:uid="{6C5E3620-5609-C64E-B449-C68D2F33924C}"/>
    <hyperlink ref="A148" r:id="rId145" display="https://sports.yahoo.com/nfl/players/31164/news" xr:uid="{93BE2080-746C-2942-8E6A-C92620397C51}"/>
    <hyperlink ref="A149" r:id="rId146" display="https://sports.yahoo.com/nfl/players/26813/news" xr:uid="{F2DFCE96-351B-7549-9847-36B1115FC882}"/>
    <hyperlink ref="A150" r:id="rId147" display="https://sports.yahoo.com/nfl/players/32608/news" xr:uid="{11836D9A-FB2C-B445-932F-D536C71D4074}"/>
    <hyperlink ref="A151" r:id="rId148" display="https://sports.yahoo.com/nfl/players/24815/news" xr:uid="{3D255692-9D6D-6B48-8A6D-B1355712FACF}"/>
    <hyperlink ref="A152" r:id="rId149" display="https://sports.yahoo.com/nfl/players/26664/news" xr:uid="{BAD03C67-15AB-4940-84DB-648703029642}"/>
    <hyperlink ref="A153" r:id="rId150" display="https://sports.yahoo.com/nfl/players/31141/news" xr:uid="{67B8CE24-8993-EF41-B3DA-2BB7CC30063A}"/>
    <hyperlink ref="A154" r:id="rId151" display="https://sports.yahoo.com/nfl/players/31010/news" xr:uid="{E5804948-BABC-EC48-A96F-059DA561C6DC}"/>
    <hyperlink ref="A155" r:id="rId152" display="https://sports.yahoo.com/nfl/players/31874/news" xr:uid="{FDDA2883-BA45-044A-8431-EF5158844E9D}"/>
    <hyperlink ref="A156" r:id="rId153" display="https://sports.yahoo.com/nfl/players/30199/news" xr:uid="{96103F69-755E-3C4D-B709-8062759335FF}"/>
    <hyperlink ref="A157" r:id="rId154" display="https://sports.yahoo.com/nfl/players/33422/news" xr:uid="{D306DCB0-E36A-634A-8808-C53BFA35145F}"/>
    <hyperlink ref="A158" r:id="rId155" display="https://sports.yahoo.com/nfl/players/28947/news" xr:uid="{9D88D89E-B57C-8841-88F0-465DA1F9BFED}"/>
    <hyperlink ref="A159" r:id="rId156" display="https://sports.yahoo.com/nfl/players/32018/news" xr:uid="{4CE81282-0FF3-9D42-BB83-831ACE3A3BBF}"/>
    <hyperlink ref="A160" r:id="rId157" display="https://sports.yahoo.com/nfl/players/33443/news" xr:uid="{9F2D188F-3794-134C-9B3B-3BA5911048E1}"/>
    <hyperlink ref="A161" r:id="rId158" display="https://sports.yahoo.com/nfl/players/31888/news" xr:uid="{1E6D6ABC-04A5-F849-94D5-B913018D0234}"/>
    <hyperlink ref="A162" r:id="rId159" display="https://sports.yahoo.com/nfl/players/33391/news" xr:uid="{8C559C41-001A-034C-918D-E58BAF18D573}"/>
    <hyperlink ref="A163" r:id="rId160" display="https://sports.yahoo.com/nfl/players/32756/news" xr:uid="{F2795FC3-BDEA-8144-9EF5-372E8D46D5C5}"/>
    <hyperlink ref="A164" r:id="rId161" display="https://sports.yahoo.com/nfl/players/29631/news" xr:uid="{2119B3E1-FBDF-5441-A327-B6E334B70E90}"/>
    <hyperlink ref="A165" r:id="rId162" display="https://sports.yahoo.com/nfl/players/30202/news" xr:uid="{6A20F1CF-425C-E044-84BE-F5BCA687BF0C}"/>
    <hyperlink ref="A166" r:id="rId163" display="https://sports.yahoo.com/nfl/players/24057/news" xr:uid="{33F0294A-5952-E54D-96AE-5F160909F459}"/>
    <hyperlink ref="A167" r:id="rId164" display="https://sports.yahoo.com/nfl/players/31171/news" xr:uid="{F956029F-4B83-C547-8681-C99E1EF123A8}"/>
    <hyperlink ref="A168" r:id="rId165" display="https://sports.yahoo.com/nfl/players/31852/news" xr:uid="{5CBABC01-283C-1E46-8588-430A56E4E6BE}"/>
    <hyperlink ref="A169" r:id="rId166" display="https://sports.yahoo.com/nfl/players/32798/news" xr:uid="{4C6C3C72-09E5-E149-A2DF-C11AD1C0792B}"/>
    <hyperlink ref="A170" r:id="rId167" display="https://sports.yahoo.com/nfl/players/29650/news" xr:uid="{AB2A617C-D5FF-D54B-8053-FA8AFEA8D5CE}"/>
    <hyperlink ref="A171" r:id="rId168" display="https://sports.yahoo.com/nfl/players/31840/news" xr:uid="{D11D9691-CDC2-884E-9242-31E111305920}"/>
    <hyperlink ref="A172" r:id="rId169" display="https://sports.yahoo.com/nfl/players/29344/news" xr:uid="{FFCEDC1A-C12F-1545-A464-2C47280CD39E}"/>
    <hyperlink ref="A173" r:id="rId170" display="https://sports.yahoo.com/nfl/players/31074/news" xr:uid="{71EF81D1-BFD2-1841-9057-AD2AAF8D6E45}"/>
    <hyperlink ref="A174" r:id="rId171" display="https://sports.yahoo.com/nfl/players/9353/news" xr:uid="{CFBBB686-E2F8-E846-8E48-E0584C1F73F7}"/>
    <hyperlink ref="A175" r:id="rId172" display="https://sports.yahoo.com/nfl/players/27591/news" xr:uid="{F3DF3C8A-1DC6-5941-8902-73740AF5E3D1}"/>
    <hyperlink ref="A176" r:id="rId173" display="https://sports.yahoo.com/nfl/players/27540/news" xr:uid="{225AEE0B-C625-0549-B0CC-A75CE634F7F4}"/>
    <hyperlink ref="A177" r:id="rId174" display="https://sports.yahoo.com/nfl/players/29785/news" xr:uid="{27F44BD1-E3AC-0041-ACE1-39E39CD8DC4D}"/>
    <hyperlink ref="A178" r:id="rId175" display="https://sports.yahoo.com/nfl/players/24060/news" xr:uid="{F1B67D0C-569B-B940-91DA-0937906B34C8}"/>
    <hyperlink ref="A179" r:id="rId176" display="https://sports.yahoo.com/nfl/players/29307/news" xr:uid="{E3326103-163E-D64C-970C-5A1BEF48E7F6}"/>
    <hyperlink ref="A180" r:id="rId177" display="https://sports.yahoo.com/nfl/players/28592/news" xr:uid="{80F6070E-2F1E-A14E-8DA0-288A11BB805D}"/>
    <hyperlink ref="A181" r:id="rId178" display="https://sports.yahoo.com/nfl/players/26060/news" xr:uid="{68A6A188-2321-0C41-AFC3-1D4A21DA6889}"/>
    <hyperlink ref="A182" r:id="rId179" display="https://sports.yahoo.com/nfl/players/32762/news" xr:uid="{5D337D84-A187-954D-8ABC-2349015E1878}"/>
    <hyperlink ref="A183" r:id="rId180" display="https://sports.yahoo.com/nfl/players/24171/news" xr:uid="{ED4308A9-654E-0E43-AF22-C42F08BD2259}"/>
    <hyperlink ref="A184" r:id="rId181" display="https://sports.yahoo.com/nfl/players/32857/news" xr:uid="{6D73577B-0410-4043-858E-16A937F254B3}"/>
    <hyperlink ref="A185" r:id="rId182" display="https://sports.yahoo.com/nfl/players/8937/news" xr:uid="{2215180C-F351-D249-8595-C7A4D4D5997E}"/>
    <hyperlink ref="A186" r:id="rId183" display="https://sports.yahoo.com/nfl/players/32870/news" xr:uid="{E60B2B2E-621E-9C42-B6CB-82A235E7EEB1}"/>
    <hyperlink ref="A187" r:id="rId184" display="https://sports.yahoo.com/nfl/players/31008/news" xr:uid="{0417183B-51B8-F94F-8963-C9F6DD647369}"/>
    <hyperlink ref="A188" r:id="rId185" display="https://sports.yahoo.com/nfl/players/28442/news" xr:uid="{3B43B6CE-BB31-6343-8E4E-2E010B6C442F}"/>
    <hyperlink ref="A189" r:id="rId186" display="https://sports.yahoo.com/nfl/players/28545/news" xr:uid="{29158696-32BB-874C-A265-70171498D2B4}"/>
    <hyperlink ref="A190" r:id="rId187" display="https://sports.yahoo.com/nfl/players/31221/news" xr:uid="{65DF9439-A9A6-4042-BEB1-FE02DB39659A}"/>
    <hyperlink ref="A191" r:id="rId188" display="https://sports.yahoo.com/nfl/players/31127/news" xr:uid="{D49D4D8A-430D-2A4B-BD3E-6DDC1DB0CB46}"/>
    <hyperlink ref="A192" r:id="rId189" display="https://sports.yahoo.com/nfl/players/32751/news" xr:uid="{7A85A236-115D-5042-8DBA-1A291D44CC60}"/>
    <hyperlink ref="A193" r:id="rId190" display="https://sports.yahoo.com/nfl/players/32712/news" xr:uid="{B82D199B-85DF-E645-A5E7-A0D914A46B4D}"/>
    <hyperlink ref="A194" r:id="rId191" display="https://sports.yahoo.com/nfl/players/29384/news" xr:uid="{0FFB8B57-870B-B844-B7EA-04F743A4A31E}"/>
    <hyperlink ref="A195" r:id="rId192" display="https://sports.yahoo.com/nfl/players/30157/news" xr:uid="{0B37749B-96E9-0C49-AB93-10785AE7252F}"/>
    <hyperlink ref="A196" r:id="rId193" display="https://sports.yahoo.com/nfl/players/32814/news" xr:uid="{9EB428D3-48AC-254A-8D33-3AADB91523BA}"/>
    <hyperlink ref="A197" r:id="rId194" display="https://sports.yahoo.com/nfl/players/33437/news" xr:uid="{39915E73-E1E0-D34F-BCA1-5802A93B04C9}"/>
    <hyperlink ref="A198" r:id="rId195" display="https://sports.yahoo.com/nfl/players/28402/news" xr:uid="{D878DB44-71F5-364E-8295-C4B7B3B427EF}"/>
    <hyperlink ref="A199" r:id="rId196" display="https://sports.yahoo.com/nfl/players/30278/news" xr:uid="{8ACEB5AD-0AFC-A94B-AD29-FA5855820013}"/>
    <hyperlink ref="A200" r:id="rId197" display="https://sports.yahoo.com/nfl/players/33348/news" xr:uid="{CA8F880B-5FDB-664A-B65A-B2E0EA1D6446}"/>
    <hyperlink ref="A201" r:id="rId198" display="https://sports.yahoo.com/nfl/players/30118/news" xr:uid="{53521EF5-5A5E-E14F-8C79-2447D0871DF6}"/>
    <hyperlink ref="A202" r:id="rId199" display="https://sports.yahoo.com/nfl/players/31157/news" xr:uid="{2DA83ABB-6F60-3544-89F8-8519AE4A9639}"/>
    <hyperlink ref="A203" r:id="rId200" display="https://sports.yahoo.com/nfl/players/32713/news" xr:uid="{65B5D3C1-A5CA-2543-A2C6-B1FE28660DEE}"/>
    <hyperlink ref="A204" r:id="rId201" display="https://sports.yahoo.com/nfl/players/30142/news" xr:uid="{10902B9B-5EEB-F040-A629-366917375E85}"/>
    <hyperlink ref="A205" r:id="rId202" display="https://sports.yahoo.com/nfl/players/28408/news" xr:uid="{C3B99331-452E-4543-AEB5-065C473C7C73}"/>
    <hyperlink ref="A206" r:id="rId203" display="https://sports.yahoo.com/nfl/players/30150/news" xr:uid="{7FC9BD9E-AB2C-354A-A69A-BA14F71B18F8}"/>
    <hyperlink ref="A207" r:id="rId204" display="https://sports.yahoo.com/nfl/players/32201/news" xr:uid="{90E5FB03-ACA1-F147-8AC3-33886F37120F}"/>
    <hyperlink ref="A208" r:id="rId205" display="https://sports.yahoo.com/nfl/players/32123/news" xr:uid="{F0018C86-E6E8-714A-BF9A-4A16F5FF979C}"/>
    <hyperlink ref="A209" r:id="rId206" display="https://sports.yahoo.com/nfl/players/31457/news" xr:uid="{EE2AB6D7-541C-8443-84A5-AC3EB158793D}"/>
    <hyperlink ref="A210" r:id="rId207" display="https://sports.yahoo.com/nfl/players/30227/news" xr:uid="{49CAF1B0-B52B-8441-9A67-FAE93C6D9996}"/>
    <hyperlink ref="A211" r:id="rId208" display="https://sports.yahoo.com/nfl/players/24851/news" xr:uid="{12389BCF-8CC8-D04F-A826-66EABA68E94C}"/>
    <hyperlink ref="A212" r:id="rId209" display="https://sports.yahoo.com/nfl/players/33415/news" xr:uid="{814C1FB3-34AE-E64A-A1E4-3F508A6FA446}"/>
    <hyperlink ref="A213" r:id="rId210" display="https://sports.yahoo.com/nfl/players/28493/news" xr:uid="{004DFA73-AEA1-764C-8379-341C4AAFF335}"/>
    <hyperlink ref="A214" r:id="rId211" display="https://sports.yahoo.com/nfl/players/32691/news" xr:uid="{BBB664D7-4D53-A443-85ED-3474756F5136}"/>
    <hyperlink ref="A215" r:id="rId212" display="https://sports.yahoo.com/nfl/players/28461/news" xr:uid="{4E7F69D2-8366-8F45-917E-511F8B1659A5}"/>
    <hyperlink ref="A216" r:id="rId213" display="https://sports.yahoo.com/nfl/players/32884/news" xr:uid="{BD8EEF0C-6E54-9340-9D4C-061F72FA65F4}"/>
    <hyperlink ref="A217" r:id="rId214" display="https://sports.yahoo.com/nfl/players/28465/news" xr:uid="{64813FD7-F2F0-034D-8A53-237376E3418A}"/>
    <hyperlink ref="A218" r:id="rId215" display="https://sports.yahoo.com/nfl/players/26483/news" xr:uid="{9D132112-4A02-664A-AE30-5CE8AAEB1873}"/>
    <hyperlink ref="A219" r:id="rId216" display="https://sports.yahoo.com/nfl/players/32010/news" xr:uid="{628F1EBE-BDE6-594D-8929-70710E994082}"/>
    <hyperlink ref="A220" r:id="rId217" display="https://sports.yahoo.com/nfl/players/30209/news" xr:uid="{E10ABAC6-9610-854F-9CE0-251E5AEC55D6}"/>
    <hyperlink ref="A221" r:id="rId218" display="https://sports.yahoo.com/nfl/players/30285/news" xr:uid="{0B6F2079-1201-5E48-9B0A-FFB791B0CE31}"/>
    <hyperlink ref="A222" r:id="rId219" display="https://sports.yahoo.com/nfl/players/33465/news" xr:uid="{E07215CE-CA20-2948-B1B2-88B9568164A8}"/>
    <hyperlink ref="A223" r:id="rId220" display="https://sports.yahoo.com/nfl/players/31051/news" xr:uid="{D29EFDD0-79B2-B642-AA5D-A329CD96570C}"/>
    <hyperlink ref="A224" r:id="rId221" display="https://sports.yahoo.com/nfl/players/31144/news" xr:uid="{89CC12B9-3252-EB46-8713-8F457D32271F}"/>
    <hyperlink ref="A225" r:id="rId222" display="https://sports.yahoo.com/nfl/players/30396/news" xr:uid="{DDAD8290-8CBA-CB4B-865A-7F6118EB5BB6}"/>
    <hyperlink ref="A226" r:id="rId223" display="https://sports.yahoo.com/nfl/players/31969/news" xr:uid="{E0600FF8-C58F-E544-8501-46ADCE4B4948}"/>
    <hyperlink ref="A227" r:id="rId224" display="https://sports.yahoo.com/nfl/players/30136/news" xr:uid="{291612F1-C360-7F49-8104-6A4FE41F383F}"/>
    <hyperlink ref="A228" r:id="rId225" display="https://sports.yahoo.com/nfl/players/32036/news" xr:uid="{4BC8BFEB-EBB2-1E43-9F5C-165505D3450D}"/>
    <hyperlink ref="A229" r:id="rId226" display="https://sports.yahoo.com/nfl/players/31061/news" xr:uid="{D79088E8-2DEE-E440-B257-E5FD77B67CE0}"/>
    <hyperlink ref="A230" r:id="rId227" display="https://sports.yahoo.com/nfl/players/32292/news" xr:uid="{4713E031-3BCD-3A42-9295-CC033D311C49}"/>
    <hyperlink ref="A231" r:id="rId228" display="https://sports.yahoo.com/nfl/players/30230/news" xr:uid="{128DC9CA-E13F-1944-A45D-2D89A586A230}"/>
    <hyperlink ref="A232" r:id="rId229" display="https://sports.yahoo.com/nfl/players/29315/news" xr:uid="{E7A8E2D7-5B7A-2B44-AB00-18893BD355CB}"/>
    <hyperlink ref="A233" r:id="rId230" display="https://sports.yahoo.com/nfl/players/28474/news" xr:uid="{39074D64-0EC8-A741-AD22-06FAE8D25E32}"/>
    <hyperlink ref="A234" r:id="rId231" display="https://sports.yahoo.com/nfl/players/33477/news" xr:uid="{88AE5282-4958-D941-B447-5D1B8DB7A322}"/>
    <hyperlink ref="A235" r:id="rId232" display="https://sports.yahoo.com/nfl/players/30502/news" xr:uid="{9E7386FF-6F76-CB43-AF36-F5CAA1704410}"/>
    <hyperlink ref="A236" r:id="rId233" display="https://sports.yahoo.com/nfl/players/32887/news" xr:uid="{96DAB2D6-D8CC-4143-A4BF-9E6AE1F8C1C0}"/>
    <hyperlink ref="A237" r:id="rId234" display="https://sports.yahoo.com/nfl/players/27589/news" xr:uid="{ACB2E718-E03B-0447-9EC1-81571F4D14D3}"/>
    <hyperlink ref="A238" r:id="rId235" display="https://sports.yahoo.com/nfl/players/29257/news" xr:uid="{F555DA73-375A-6740-B207-771C67ADC063}"/>
    <hyperlink ref="A239" r:id="rId236" display="https://sports.yahoo.com/nfl/players/31394/news" xr:uid="{153FE26A-67B3-9B46-AC3A-C4B0064662C3}"/>
    <hyperlink ref="A240" r:id="rId237" display="https://sports.yahoo.com/nfl/players/30112/news" xr:uid="{0A0B4E26-9995-D34F-B00A-269ABCAABF84}"/>
    <hyperlink ref="A241" r:id="rId238" display="https://sports.yahoo.com/nfl/players/29420/news" xr:uid="{91844349-FA2E-094E-9642-A7B316447B4C}"/>
    <hyperlink ref="A242" r:id="rId239" display="https://sports.yahoo.com/nfl/players/33706/news" xr:uid="{62DB2610-3A62-F14D-97E7-379A01E3A2EB}"/>
    <hyperlink ref="A243" r:id="rId240" display="https://sports.yahoo.com/nfl/players/24793/news" xr:uid="{ECF05C73-BB5C-C047-BC97-7CCCCD40DA10}"/>
    <hyperlink ref="A244" r:id="rId241" display="https://sports.yahoo.com/nfl/players/29609/news" xr:uid="{B355A422-151A-B84B-892A-604E81FE8656}"/>
    <hyperlink ref="A245" r:id="rId242" display="https://sports.yahoo.com/nfl/players/33408/news" xr:uid="{E856C262-3684-EC41-9476-9BDC361AC650}"/>
    <hyperlink ref="A246" r:id="rId243" display="https://sports.yahoo.com/nfl/players/32630/news" xr:uid="{A1E19907-5890-484B-AF82-1342F8789DD7}"/>
    <hyperlink ref="A247" r:id="rId244" display="https://sports.yahoo.com/nfl/players/32685/news" xr:uid="{F6DCCFAA-E94A-AA43-A96B-E3AD82B4A4C9}"/>
    <hyperlink ref="A248" r:id="rId245" display="https://sports.yahoo.com/nfl/players/31431/news" xr:uid="{F1AC861D-2870-394C-B530-E521C21C87DE}"/>
    <hyperlink ref="A249" r:id="rId246" display="https://sports.yahoo.com/nfl/players/30275/news" xr:uid="{133F9208-1D54-AB46-9BBA-1CD779679B4B}"/>
    <hyperlink ref="A250" r:id="rId247" display="https://sports.yahoo.com/nfl/players/28115/news" xr:uid="{1F18149D-6112-5142-95FC-DB8C84411BAC}"/>
    <hyperlink ref="A251" r:id="rId248" display="https://sports.yahoo.com/nfl/players/30231/news" xr:uid="{B9A6FFBD-B101-9144-A3F4-9743F33273A0}"/>
    <hyperlink ref="A252" r:id="rId249" display="https://sports.yahoo.com/nfl/players/25802/news" xr:uid="{7222DBA2-E549-3E47-9047-BB6C7C52AE43}"/>
    <hyperlink ref="A253" r:id="rId250" display="https://sports.yahoo.com/nfl/players/26753/news" xr:uid="{F01D7551-981E-B448-8C2F-46843D524542}"/>
    <hyperlink ref="A254" r:id="rId251" display="https://sports.yahoo.com/nfl/players/31379/news" xr:uid="{D94FA5DA-45C0-D04D-A216-E5B7018C9F5F}"/>
    <hyperlink ref="A255" r:id="rId252" display="https://sports.yahoo.com/nfl/players/28267/news" xr:uid="{8E7DD2E6-85C1-514B-8D8B-833DD5A47ECD}"/>
    <hyperlink ref="A256" r:id="rId253" display="https://sports.yahoo.com/nfl/players/33599/news" xr:uid="{71281B91-5372-CE40-A76F-E0E401F0E641}"/>
    <hyperlink ref="A257" r:id="rId254" display="https://sports.yahoo.com/nfl/players/31258/news" xr:uid="{285B2920-F3C5-8C4B-A151-4E9E37A18BE6}"/>
    <hyperlink ref="A258" r:id="rId255" display="https://sports.yahoo.com/nfl/players/29274/news" xr:uid="{062895F0-EA8C-424E-AA12-A6738C52E467}"/>
    <hyperlink ref="A259" r:id="rId256" display="https://sports.yahoo.com/nfl/players/30538/news" xr:uid="{5AB8EDEE-BA1A-AF45-8167-86E83AADCB41}"/>
    <hyperlink ref="A260" r:id="rId257" display="https://sports.yahoo.com/nfl/players/30571/news" xr:uid="{7121F94A-52F8-F846-9A5A-34E06D943A3A}"/>
    <hyperlink ref="A261" r:id="rId258" display="https://sports.yahoo.com/nfl/players/32696/news" xr:uid="{42309E7E-4AEF-2D4A-A418-CFED07FEB0E9}"/>
    <hyperlink ref="A262" r:id="rId259" display="https://sports.yahoo.com/nfl/players/30891/news" xr:uid="{F32ABC1E-A24D-DD43-BC94-527141A52082}"/>
    <hyperlink ref="A263" r:id="rId260" display="https://sports.yahoo.com/nfl/players/27532/news" xr:uid="{15E446EC-95F7-8445-9EB3-47E0DE175C74}"/>
    <hyperlink ref="A264" r:id="rId261" display="https://sports.yahoo.com/nfl/players/32003/news" xr:uid="{ED9E4AC9-C5DA-6248-A5ED-4FED08E94D30}"/>
    <hyperlink ref="A265" r:id="rId262" display="https://sports.yahoo.com/nfl/players/30362/news" xr:uid="{9ED67D0E-3E32-BB4F-8823-E8DF1C335707}"/>
    <hyperlink ref="A266" r:id="rId263" display="https://sports.yahoo.com/nfl/players/28464/news" xr:uid="{16FBCC70-F465-A941-B3C2-E9E46BD49935}"/>
    <hyperlink ref="A267" r:id="rId264" display="https://sports.yahoo.com/nfl/players/29360/news" xr:uid="{01D71734-B981-8040-813A-4541D82C90F5}"/>
    <hyperlink ref="A268" r:id="rId265" display="https://sports.yahoo.com/nfl/players/32785/news" xr:uid="{8DE38DEB-E83A-974D-9838-D212C253336A}"/>
    <hyperlink ref="A269" r:id="rId266" display="https://sports.yahoo.com/nfl/players/30996/news" xr:uid="{7F09E429-E00C-3845-8DD8-0A7F1AAE720F}"/>
    <hyperlink ref="A270" r:id="rId267" display="https://sports.yahoo.com/nfl/players/32788/news" xr:uid="{835F61B7-1962-3944-B01B-ABCDB90A7458}"/>
    <hyperlink ref="A271" r:id="rId268" display="https://sports.yahoo.com/nfl/players/28730/news" xr:uid="{494F8884-5485-684A-B4D1-B7739B628EEF}"/>
    <hyperlink ref="A272" r:id="rId269" display="https://sports.yahoo.com/nfl/players/30788/news" xr:uid="{0CA37224-C31E-5C49-A2FD-0EEB40B31D97}"/>
    <hyperlink ref="A273" r:id="rId270" display="https://sports.yahoo.com/nfl/players/30213/news" xr:uid="{F269192B-B13E-DF4D-B403-808754DE1260}"/>
    <hyperlink ref="A274" r:id="rId271" display="https://sports.yahoo.com/nfl/players/30860/news" xr:uid="{B117F728-89C1-8F4E-A77D-1798864C1FF5}"/>
    <hyperlink ref="A275" r:id="rId272" display="https://sports.yahoo.com/nfl/players/26824/news" xr:uid="{F935957D-8ED9-B440-8106-154F8BE3900C}"/>
    <hyperlink ref="A276" r:id="rId273" display="https://sports.yahoo.com/nfl/players/31093/news" xr:uid="{98A28478-36B1-1446-8BC2-BB2F164DD3DB}"/>
    <hyperlink ref="A277" r:id="rId274" display="https://sports.yahoo.com/nfl/players/27585/news" xr:uid="{53592944-14B3-1A40-AD4C-05576ADDF234}"/>
    <hyperlink ref="A278" r:id="rId275" display="https://sports.yahoo.com/nfl/players/28634/news" xr:uid="{63E468EF-005C-9D47-9906-494DCC6ECDB7}"/>
    <hyperlink ref="A279" r:id="rId276" display="https://sports.yahoo.com/nfl/players/30494/news" xr:uid="{52C921B7-D4CE-144E-98DB-F4DA2B2F2A4A}"/>
    <hyperlink ref="A280" r:id="rId277" display="https://sports.yahoo.com/nfl/players/24063/news" xr:uid="{427DA28C-460E-C440-ADCF-44418790BF2C}"/>
    <hyperlink ref="A281" r:id="rId278" display="https://sports.yahoo.com/nfl/players/33113/news" xr:uid="{E924E2BD-5032-BA44-969A-108CA8B40AAB}"/>
    <hyperlink ref="A282" r:id="rId279" display="https://sports.yahoo.com/nfl/players/32456/news" xr:uid="{FF57005D-7869-B943-A952-07CEBDE7911B}"/>
    <hyperlink ref="A283" r:id="rId280" display="https://sports.yahoo.com/nfl/players/31030/news" xr:uid="{BBE45A7F-96D2-0642-9C78-757B6C62C38D}"/>
    <hyperlink ref="A284" r:id="rId281" display="https://sports.yahoo.com/nfl/players/33590/news" xr:uid="{8FE2C2D3-3E56-394B-BDE4-46F12B536AEC}"/>
    <hyperlink ref="A285" r:id="rId282" display="https://sports.yahoo.com/nfl/players/32831/news" xr:uid="{8B5B9385-2695-A240-BBAD-E84654960E16}"/>
    <hyperlink ref="A286" r:id="rId283" display="https://sports.yahoo.com/nfl/players/33199/news" xr:uid="{7C3D3BC9-DAC6-CB40-933D-39A18B1A8537}"/>
    <hyperlink ref="A287" r:id="rId284" display="https://sports.yahoo.com/nfl/players/26660/news" xr:uid="{F9AB6F87-74B2-074B-BD3E-708620AD2650}"/>
    <hyperlink ref="A288" r:id="rId285" display="https://sports.yahoo.com/nfl/players/31405/news" xr:uid="{FE701FEC-D3A9-5243-8354-DFB20673F6AD}"/>
    <hyperlink ref="A289" r:id="rId286" display="https://sports.yahoo.com/nfl/players/29406/news" xr:uid="{6CBD8AAC-9D6D-8A4A-9A4B-7007D339F74F}"/>
    <hyperlink ref="A290" r:id="rId287" display="https://sports.yahoo.com/nfl/players/32775/news" xr:uid="{91D57553-0F9A-CE48-8592-2785381D9291}"/>
    <hyperlink ref="A291" r:id="rId288" display="https://sports.yahoo.com/nfl/players/26671/news" xr:uid="{E2091582-D31D-3E4F-AC6E-70AB2A3C06F4}"/>
    <hyperlink ref="A292" r:id="rId289" display="https://sports.yahoo.com/nfl/players/26701/news" xr:uid="{0E6E48B5-2B4E-6549-810B-9D1F956DC99E}"/>
    <hyperlink ref="A293" r:id="rId290" display="https://sports.yahoo.com/nfl/players/33479/news" xr:uid="{6F95A996-D786-9E4D-AD00-16940A0FD26A}"/>
    <hyperlink ref="A294" r:id="rId291" display="https://sports.yahoo.com/nfl/players/30552/news" xr:uid="{A4356602-F745-6B4F-860A-2FAB4221541A}"/>
    <hyperlink ref="A295" r:id="rId292" display="https://sports.yahoo.com/nfl/players/30707/news" xr:uid="{BA694C8F-679D-5C49-A097-E2000EE42CD7}"/>
    <hyperlink ref="A296" r:id="rId293" display="https://sports.yahoo.com/nfl/players/32596/news" xr:uid="{21AE1B32-2F50-E245-BF46-631B1AA1A5B3}"/>
    <hyperlink ref="A297" r:id="rId294" display="https://sports.yahoo.com/nfl/players/8795/news" xr:uid="{D3533D65-A156-C045-BFA9-E31BBD7061C3}"/>
    <hyperlink ref="A298" r:id="rId295" display="https://sports.yahoo.com/nfl/players/32317/news" xr:uid="{5316C687-AD11-744E-A54E-9BB1B320FE92}"/>
    <hyperlink ref="A299" r:id="rId296" display="https://sports.yahoo.com/nfl/players/33471/news" xr:uid="{6F88660B-D3D8-BC4D-A00D-F420C2568A31}"/>
    <hyperlink ref="A300" r:id="rId297" display="https://sports.yahoo.com/nfl/players/24070/news" xr:uid="{40B48D7F-7413-404E-851D-F83C35C70D17}"/>
    <hyperlink ref="A301" r:id="rId298" display="https://sports.yahoo.com/nfl/players/33006/news" xr:uid="{109ADCBA-F566-8041-8CF6-21ED0B9FB8B7}"/>
    <hyperlink ref="A302" r:id="rId299" display="https://sports.yahoo.com/nfl/players/30995/news" xr:uid="{2AF195CA-E400-D347-9707-396972642EA0}"/>
    <hyperlink ref="A303" r:id="rId300" display="https://sports.yahoo.com/nfl/players/32494/news" xr:uid="{E6665A70-821B-3D47-B6E6-B8C2618BD755}"/>
    <hyperlink ref="A304" r:id="rId301" display="https://sports.yahoo.com/nfl/players/32746/news" xr:uid="{CCA6AAD2-94F2-964E-926D-A9085066374D}"/>
    <hyperlink ref="A305" r:id="rId302" display="https://sports.yahoo.com/nfl/players/25798/news" xr:uid="{9DDADA33-BEE3-BC4A-9BE4-FC1FF94AE23D}"/>
    <hyperlink ref="A306" r:id="rId303" display="https://sports.yahoo.com/nfl/players/30959/news" xr:uid="{EB7A5320-1E94-E145-B387-6F56B06FF71E}"/>
    <hyperlink ref="A307" r:id="rId304" display="https://sports.yahoo.com/nfl/players/32764/news" xr:uid="{A093BC7D-4B54-2741-8AB4-C7BF9EA7B3FC}"/>
    <hyperlink ref="A308" r:id="rId305" display="https://sports.yahoo.com/nfl/players/33507/news" xr:uid="{74E03BEC-DB56-D342-A83B-0BC3B3325600}"/>
    <hyperlink ref="A309" r:id="rId306" display="https://sports.yahoo.com/nfl/players/33535/news" xr:uid="{CDF3832C-3202-774F-BF1A-0DDFF78A76F5}"/>
    <hyperlink ref="A310" r:id="rId307" display="https://sports.yahoo.com/nfl/players/24830/news" xr:uid="{0704105C-5005-9841-BF91-7292EBC9F02D}"/>
    <hyperlink ref="A311" r:id="rId308" display="https://sports.yahoo.com/nfl/players/28531/news" xr:uid="{EA780113-2F6C-3D41-BF04-079455AF0A89}"/>
    <hyperlink ref="A312" r:id="rId309" display="https://sports.yahoo.com/nfl/players/33571/news" xr:uid="{F1A15A88-3888-F74C-8778-10318F1A0058}"/>
    <hyperlink ref="A313" r:id="rId310" display="https://sports.yahoo.com/nfl/players/33265/news" xr:uid="{A47F9ADA-AAEF-1044-A1FF-7E7EEA85C6AA}"/>
    <hyperlink ref="A314" r:id="rId311" display="https://sports.yahoo.com/nfl/players/31046/news" xr:uid="{447014D4-FA33-794F-8612-FC917F361BD7}"/>
    <hyperlink ref="A315" r:id="rId312" display="https://sports.yahoo.com/nfl/players/27648/news" xr:uid="{A8FF303A-88A2-2C46-8CD9-59F2B5207ABA}"/>
    <hyperlink ref="A316" r:id="rId313" display="https://sports.yahoo.com/nfl/players/29341/news" xr:uid="{442D13BA-8869-834D-BD29-7E50D32DD950}"/>
    <hyperlink ref="A317" r:id="rId314" display="https://sports.yahoo.com/nfl/players/31041/news" xr:uid="{0CC19902-C84B-DE48-AC19-1EB154550A22}"/>
    <hyperlink ref="A318" r:id="rId315" display="https://sports.yahoo.com/nfl/players/30111/news" xr:uid="{67CB888A-E3B7-2E42-9F82-F0FCCE6F8F2C}"/>
    <hyperlink ref="A319" r:id="rId316" display="https://sports.yahoo.com/nfl/players/32836/news" xr:uid="{A37D3351-B21D-514C-B7B0-D0327732CF57}"/>
    <hyperlink ref="A320" r:id="rId317" display="https://sports.yahoo.com/nfl/players/33512/news" xr:uid="{C167DF7B-C6AF-9A46-92DE-0EF709D1271D}"/>
    <hyperlink ref="A321" r:id="rId318" display="https://sports.yahoo.com/nfl/players/30777/news" xr:uid="{BC38D56D-A61E-4D43-BC16-F7F20B9759F0}"/>
    <hyperlink ref="A322" r:id="rId319" display="https://sports.yahoo.com/nfl/players/26631/news" xr:uid="{0ED9C5C3-FFED-BF45-B063-6C48E836C7DA}"/>
    <hyperlink ref="A323" r:id="rId320" display="https://sports.yahoo.com/nfl/players/31777/news" xr:uid="{3237A127-EFB7-8045-88E4-D141A774FF9D}"/>
    <hyperlink ref="A324" r:id="rId321" display="https://sports.yahoo.com/nfl/players/33476/news" xr:uid="{A1CCE428-E10C-FF47-8192-8C5AA8A5D9F9}"/>
    <hyperlink ref="A325" r:id="rId322" display="https://sports.yahoo.com/nfl/players/32892/news" xr:uid="{44A17E0D-1B00-934A-979F-B105209925B3}"/>
    <hyperlink ref="A326" r:id="rId323" display="https://sports.yahoo.com/nfl/players/32612/news" xr:uid="{70024253-E717-F548-A5BD-97A25A1D67E6}"/>
    <hyperlink ref="A327" r:id="rId324" display="https://sports.yahoo.com/nfl/players/31090/news" xr:uid="{873D44E6-575A-9F46-AF10-9ABB0DB24D25}"/>
    <hyperlink ref="A328" r:id="rId325" display="https://sports.yahoo.com/nfl/players/29374/news" xr:uid="{303E21A9-D441-4643-B91E-5DD398FF8EF5}"/>
    <hyperlink ref="A329" r:id="rId326" display="https://sports.yahoo.com/nfl/players/28046/news" xr:uid="{25D0CF05-ECB6-3F40-AF7F-B4B5F1C93FB4}"/>
    <hyperlink ref="A330" r:id="rId327" display="https://sports.yahoo.com/nfl/players/28561/news" xr:uid="{A142B7E0-27B9-BB44-871D-E4CA9EDE48AC}"/>
    <hyperlink ref="A331" r:id="rId328" display="https://sports.yahoo.com/nfl/players/29789/news" xr:uid="{DDE1D14C-E1DD-254C-A2D5-26BC1C540822}"/>
    <hyperlink ref="A332" r:id="rId329" display="https://sports.yahoo.com/nfl/players/30350/news" xr:uid="{921FB89A-B882-C744-885C-1B908EE15E39}"/>
    <hyperlink ref="A333" r:id="rId330" display="https://sports.yahoo.com/nfl/players/32929/news" xr:uid="{6A15DE42-2744-AC4A-8809-1D4F0E339C05}"/>
    <hyperlink ref="A334" r:id="rId331" display="https://sports.yahoo.com/nfl/players/28473/news" xr:uid="{7BDAB099-D281-DE41-B380-3316803940BF}"/>
    <hyperlink ref="A335" r:id="rId332" display="https://sports.yahoo.com/nfl/players/27624/news" xr:uid="{1D254B68-B075-1748-BFCB-8629355366DD}"/>
    <hyperlink ref="A336" r:id="rId333" display="https://sports.yahoo.com/nfl/players/29435/news" xr:uid="{3EC28E6D-1563-A04A-924B-7CA092B65DE4}"/>
    <hyperlink ref="A337" r:id="rId334" display="https://sports.yahoo.com/nfl/players/28443/news" xr:uid="{D6A9D9F2-ECF4-8342-9B62-C37E11BD7092}"/>
    <hyperlink ref="A338" r:id="rId335" display="https://sports.yahoo.com/nfl/players/31031/news" xr:uid="{D22B64EE-AFD7-0C40-A35D-81FBFF6B5DCB}"/>
    <hyperlink ref="A339" r:id="rId336" display="https://sports.yahoo.com/nfl/players/33521/news" xr:uid="{149DC0CC-86C9-2A4F-91B2-E7D93A1D9333}"/>
    <hyperlink ref="A340" r:id="rId337" display="https://sports.yahoo.com/nfl/players/28482/news" xr:uid="{760B7115-514A-F040-AB8D-6162B16080B5}"/>
    <hyperlink ref="A341" r:id="rId338" display="https://sports.yahoo.com/nfl/players/28477/news" xr:uid="{9F910370-21F3-5544-A3D6-C112061677C1}"/>
    <hyperlink ref="A342" r:id="rId339" display="https://sports.yahoo.com/nfl/players/30715/news" xr:uid="{C15967AB-5843-5149-A0A2-DC46EE7FE2EB}"/>
    <hyperlink ref="A343" r:id="rId340" display="https://sports.yahoo.com/nfl/players/33774/news" xr:uid="{10DB94BF-41CC-FE44-8961-6C75D08F0A28}"/>
    <hyperlink ref="A344" r:id="rId341" display="https://sports.yahoo.com/nfl/players/29678/news" xr:uid="{337241FB-D8FB-8E48-BF47-D1CC8043082A}"/>
    <hyperlink ref="A345" r:id="rId342" display="https://sports.yahoo.com/nfl/players/33114/news" xr:uid="{E336315A-3C63-EA4A-86B9-F0DF4A14554C}"/>
    <hyperlink ref="A346" r:id="rId343" display="https://sports.yahoo.com/nfl/players/25793/news" xr:uid="{F605A866-A65E-6349-BA82-30E5D2A79B6A}"/>
    <hyperlink ref="A347" r:id="rId344" display="https://sports.yahoo.com/nfl/players/32871/news" xr:uid="{514B127D-BACB-CE49-949B-C1A0586B2A15}"/>
    <hyperlink ref="A348" r:id="rId345" display="https://sports.yahoo.com/nfl/players/33545/news" xr:uid="{A7616B7D-5846-CF4C-82B2-1FE4867400CF}"/>
    <hyperlink ref="A349" r:id="rId346" display="https://sports.yahoo.com/nfl/players/7777/news" xr:uid="{88CB9AE4-3A04-734E-994D-C17B51EBF6DC}"/>
    <hyperlink ref="A350" r:id="rId347" display="https://sports.yahoo.com/nfl/players/33637/news" xr:uid="{B9F20C6D-3FC6-8147-B945-9FB310A82DA2}"/>
    <hyperlink ref="A351" r:id="rId348" display="https://sports.yahoo.com/nfl/players/31769/news" xr:uid="{B08E262E-DB01-A74B-B46D-33FBD2F71205}"/>
    <hyperlink ref="A352" r:id="rId349" display="https://sports.yahoo.com/nfl/players/31320/news" xr:uid="{10EA179B-91CA-9A4B-9E16-0A243030D14C}"/>
    <hyperlink ref="A353" r:id="rId350" display="https://sports.yahoo.com/nfl/players/30132/news" xr:uid="{A554003A-D36D-124F-B486-C9E55F7D176E}"/>
    <hyperlink ref="A354" r:id="rId351" display="https://sports.yahoo.com/nfl/players/27658/news" xr:uid="{328624AF-6656-C644-A144-3053433B0864}"/>
    <hyperlink ref="A355" r:id="rId352" display="https://sports.yahoo.com/nfl/players/31891/news" xr:uid="{40EDD2E8-CD1A-6D41-9FDF-FBF6557A38BC}"/>
    <hyperlink ref="A356" r:id="rId353" display="https://sports.yahoo.com/nfl/players/33644/news" xr:uid="{49B55A2F-D1EE-1A4F-A888-41AE701D8783}"/>
    <hyperlink ref="A357" r:id="rId354" display="https://sports.yahoo.com/nfl/players/29390/news" xr:uid="{2DE8FDF1-AF16-2A47-ABF1-1F164A608FC2}"/>
    <hyperlink ref="A358" r:id="rId355" display="https://sports.yahoo.com/nfl/players/33586/news" xr:uid="{ECA7AF02-7D75-954E-AB6E-660DFD0BFB29}"/>
    <hyperlink ref="A359" r:id="rId356" display="https://sports.yahoo.com/nfl/players/28990/news" xr:uid="{C255DCA2-3437-6E4B-A099-1F231BCD862D}"/>
    <hyperlink ref="A360" r:id="rId357" display="https://sports.yahoo.com/nfl/players/31068/news" xr:uid="{12924791-8710-FC49-AE3F-CE8D11993B4C}"/>
    <hyperlink ref="A361" r:id="rId358" display="https://sports.yahoo.com/nfl/players/31973/news" xr:uid="{B65E307C-76B9-3749-86A6-20F9C35ED716}"/>
    <hyperlink ref="A362" r:id="rId359" display="https://sports.yahoo.com/nfl/players/31984/news" xr:uid="{C1F4CDBC-8764-A544-B845-432756AE8983}"/>
    <hyperlink ref="A363" r:id="rId360" display="https://sports.yahoo.com/nfl/players/27538/news" xr:uid="{1660766C-C9F1-D14C-A639-324C400D4515}"/>
    <hyperlink ref="A364" r:id="rId361" display="https://sports.yahoo.com/nfl/players/33517/news" xr:uid="{FFC16561-3E05-6040-A3FD-4B4C01FB5236}"/>
    <hyperlink ref="A365" r:id="rId362" display="https://sports.yahoo.com/nfl/players/28414/news" xr:uid="{D723FF5D-91F3-4F49-9843-BBA77E3EBF27}"/>
    <hyperlink ref="A366" r:id="rId363" display="https://sports.yahoo.com/nfl/players/30175/news" xr:uid="{A2D99764-A27F-484C-88EC-C1356E02BCDB}"/>
    <hyperlink ref="A367" r:id="rId364" display="https://sports.yahoo.com/nfl/players/33444/news" xr:uid="{928C1D30-EE4B-8148-9812-FD0BC9F256C4}"/>
    <hyperlink ref="A368" r:id="rId365" display="https://sports.yahoo.com/nfl/players/28556/news" xr:uid="{2FD5CD0A-100A-2343-B056-E586D70507B9}"/>
    <hyperlink ref="A369" r:id="rId366" display="https://sports.yahoo.com/nfl/players/33473/news" xr:uid="{00E97FED-2A94-4549-BF88-8D10D504D740}"/>
    <hyperlink ref="A370" r:id="rId367" display="https://sports.yahoo.com/nfl/players/29328/news" xr:uid="{9D6F256D-BD11-934F-957E-E18F83ED5583}"/>
    <hyperlink ref="A371" r:id="rId368" display="https://sports.yahoo.com/nfl/players/29951/news" xr:uid="{CB1329C5-E5AC-6649-AF18-6C286953FBD7}"/>
    <hyperlink ref="A372" r:id="rId369" display="https://sports.yahoo.com/nfl/players/31071/news" xr:uid="{B2FDE2D8-4586-E84A-867B-CCF48169F95A}"/>
    <hyperlink ref="A373" r:id="rId370" display="https://sports.yahoo.com/nfl/players/32383/news" xr:uid="{FDBB6220-06D9-0145-A431-7302C6EBEBFF}"/>
    <hyperlink ref="A374" r:id="rId371" display="https://sports.yahoo.com/nfl/players/30352/news" xr:uid="{0BBB8363-5C2D-524C-A8F4-6DD7AEB211EF}"/>
    <hyperlink ref="A375" r:id="rId372" display="https://sports.yahoo.com/nfl/players/31177/news" xr:uid="{4E7D84A0-83CB-C044-962E-8AA02E3CB621}"/>
    <hyperlink ref="A376" r:id="rId373" display="https://sports.yahoo.com/nfl/players/33235/news" xr:uid="{5C2E1F4A-BF59-4C41-B5EE-800F052162DC}"/>
    <hyperlink ref="A377" r:id="rId374" display="https://sports.yahoo.com/nfl/players/28141/news" xr:uid="{DBDAC30D-9B40-A54F-B6B7-9348D383561D}"/>
    <hyperlink ref="A378" r:id="rId375" display="https://sports.yahoo.com/nfl/players/27742/news" xr:uid="{93F990AA-A4F2-0540-B9AD-F8937649BDFC}"/>
    <hyperlink ref="A379" r:id="rId376" display="https://sports.yahoo.com/nfl/players/33470/news" xr:uid="{ACEF2787-B823-A844-B3DD-FB64D8ADD356}"/>
  </hyperlinks>
  <pageMargins left="0.75" right="0.75" top="1" bottom="1" header="0.5" footer="0.5"/>
  <pageSetup scale="55" fitToHeight="0" orientation="portrait" r:id="rId377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drawing r:id="rId378"/>
  <legacyDrawing r:id="rId37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2" id="{AA1ACCEA-4908-4130-8482-6E9318EBD4B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N417:N1000</xm:sqref>
        </x14:conditionalFormatting>
        <x14:conditionalFormatting xmlns:xm="http://schemas.microsoft.com/office/excel/2006/main">
          <x14:cfRule type="iconSet" priority="119" id="{82343E24-6D50-470A-81BA-13B0B5CA355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K417:K1000</xm:sqref>
        </x14:conditionalFormatting>
        <x14:conditionalFormatting xmlns:xm="http://schemas.microsoft.com/office/excel/2006/main">
          <x14:cfRule type="iconSet" priority="116" id="{D8875A05-313B-4254-8C88-FC4C68B161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H417:H1000</xm:sqref>
        </x14:conditionalFormatting>
        <x14:conditionalFormatting xmlns:xm="http://schemas.microsoft.com/office/excel/2006/main">
          <x14:cfRule type="iconSet" priority="6" id="{D5D88275-D0F6-43F9-8F85-E46532BB850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H5:H416</xm:sqref>
        </x14:conditionalFormatting>
        <x14:conditionalFormatting xmlns:xm="http://schemas.microsoft.com/office/excel/2006/main">
          <x14:cfRule type="iconSet" priority="4" id="{E04889D4-9A25-403F-84EB-947F9ABBC05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K5:K416</xm:sqref>
        </x14:conditionalFormatting>
        <x14:conditionalFormatting xmlns:xm="http://schemas.microsoft.com/office/excel/2006/main">
          <x14:cfRule type="iconSet" priority="2" id="{281FD73E-E383-4AD8-9DF5-51C479F4E96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N5:N416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8" tint="0.39997558519241921"/>
    <pageSetUpPr fitToPage="1"/>
  </sheetPr>
  <dimension ref="A1:Y51"/>
  <sheetViews>
    <sheetView showGridLines="0" workbookViewId="0"/>
  </sheetViews>
  <sheetFormatPr baseColWidth="10" defaultColWidth="9.1640625" defaultRowHeight="13" outlineLevelCol="1" x14ac:dyDescent="0.15"/>
  <cols>
    <col min="1" max="1" width="3.83203125" style="3" customWidth="1"/>
    <col min="2" max="2" width="25.1640625" style="3" customWidth="1"/>
    <col min="3" max="3" width="4.83203125" style="3" bestFit="1" customWidth="1"/>
    <col min="4" max="16" width="7.5" style="3" customWidth="1" outlineLevel="1"/>
    <col min="17" max="20" width="7.5" style="3" customWidth="1"/>
    <col min="21" max="21" width="7.5" style="3" customWidth="1" outlineLevel="1"/>
    <col min="22" max="23" width="8.5" style="3" customWidth="1"/>
    <col min="24" max="25" width="15.33203125" style="3" customWidth="1"/>
    <col min="26" max="26" width="13.5" style="3" customWidth="1"/>
    <col min="27" max="16384" width="9.1640625" style="3"/>
  </cols>
  <sheetData>
    <row r="1" spans="1:25" ht="34.5" customHeight="1" x14ac:dyDescent="0.25">
      <c r="A1" s="1"/>
      <c r="B1" s="4"/>
      <c r="C1" s="4"/>
      <c r="D1" s="1"/>
      <c r="E1" s="1" t="str">
        <f>lkpYear &amp; " NFL Schedule Reference Sheet"</f>
        <v>2022 NFL Schedule Reference Sheet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4"/>
      <c r="Y1" s="64" t="str">
        <f>lkpCopyright</f>
        <v>© FantasyCube.com</v>
      </c>
    </row>
    <row r="2" spans="1:25" ht="8.25" customHeight="1" x14ac:dyDescent="0.15"/>
    <row r="3" spans="1:25" ht="16" x14ac:dyDescent="0.2">
      <c r="B3" s="6" t="s">
        <v>74</v>
      </c>
      <c r="C3" s="6"/>
    </row>
    <row r="4" spans="1:25" x14ac:dyDescent="0.15">
      <c r="B4" s="146" t="s">
        <v>104</v>
      </c>
      <c r="C4" s="147" t="s">
        <v>451</v>
      </c>
    </row>
    <row r="5" spans="1:25" x14ac:dyDescent="0.15">
      <c r="B5" s="146" t="s">
        <v>105</v>
      </c>
      <c r="C5" s="147" t="s">
        <v>452</v>
      </c>
    </row>
    <row r="6" spans="1:25" x14ac:dyDescent="0.15">
      <c r="B6" s="146" t="s">
        <v>106</v>
      </c>
      <c r="C6" s="147" t="s">
        <v>453</v>
      </c>
    </row>
    <row r="7" spans="1:25" x14ac:dyDescent="0.15">
      <c r="B7" s="146" t="s">
        <v>107</v>
      </c>
      <c r="C7" s="147" t="s">
        <v>454</v>
      </c>
    </row>
    <row r="8" spans="1:25" x14ac:dyDescent="0.15">
      <c r="B8" s="146" t="s">
        <v>108</v>
      </c>
      <c r="C8" s="147" t="s">
        <v>455</v>
      </c>
    </row>
    <row r="9" spans="1:25" x14ac:dyDescent="0.15">
      <c r="B9" s="146" t="s">
        <v>109</v>
      </c>
      <c r="C9" s="147" t="s">
        <v>456</v>
      </c>
    </row>
    <row r="10" spans="1:25" x14ac:dyDescent="0.15">
      <c r="B10" s="146" t="s">
        <v>200</v>
      </c>
      <c r="C10" s="147" t="s">
        <v>457</v>
      </c>
    </row>
    <row r="11" spans="1:25" x14ac:dyDescent="0.15">
      <c r="B11" s="146" t="s">
        <v>220</v>
      </c>
      <c r="C11" s="147" t="s">
        <v>458</v>
      </c>
    </row>
    <row r="12" spans="1:25" x14ac:dyDescent="0.15">
      <c r="B12" s="146" t="s">
        <v>221</v>
      </c>
      <c r="C12" s="147" t="s">
        <v>459</v>
      </c>
    </row>
    <row r="13" spans="1:25" ht="9.75" customHeight="1" x14ac:dyDescent="0.15">
      <c r="B13" s="7"/>
      <c r="C13" s="7"/>
    </row>
    <row r="14" spans="1:25" ht="16" x14ac:dyDescent="0.2">
      <c r="B14" s="6" t="str">
        <f>lkpYear &amp; " NFL Schedule Grid &amp; Strength of Fantasy Playoff Schedule"</f>
        <v>2022 NFL Schedule Grid &amp; Strength of Fantasy Playoff Schedule</v>
      </c>
      <c r="C14" s="6"/>
    </row>
    <row r="15" spans="1:25" ht="4.5" customHeight="1" thickBot="1" x14ac:dyDescent="0.2"/>
    <row r="16" spans="1:25" ht="58" thickTop="1" x14ac:dyDescent="0.2">
      <c r="B16" s="32" t="s">
        <v>10</v>
      </c>
      <c r="C16" s="34"/>
      <c r="D16" s="33">
        <v>1</v>
      </c>
      <c r="E16" s="34">
        <v>2</v>
      </c>
      <c r="F16" s="34">
        <v>3</v>
      </c>
      <c r="G16" s="34">
        <v>4</v>
      </c>
      <c r="H16" s="34">
        <v>5</v>
      </c>
      <c r="I16" s="34">
        <v>6</v>
      </c>
      <c r="J16" s="34">
        <v>7</v>
      </c>
      <c r="K16" s="34">
        <v>8</v>
      </c>
      <c r="L16" s="34">
        <v>9</v>
      </c>
      <c r="M16" s="34">
        <v>10</v>
      </c>
      <c r="N16" s="34">
        <v>11</v>
      </c>
      <c r="O16" s="34">
        <v>12</v>
      </c>
      <c r="P16" s="34">
        <v>13</v>
      </c>
      <c r="Q16" s="34">
        <v>14</v>
      </c>
      <c r="R16" s="34">
        <v>15</v>
      </c>
      <c r="S16" s="34">
        <v>16</v>
      </c>
      <c r="T16" s="34">
        <v>17</v>
      </c>
      <c r="U16" s="34">
        <v>18</v>
      </c>
      <c r="V16" s="33" t="s">
        <v>10</v>
      </c>
      <c r="W16" s="35" t="s">
        <v>90</v>
      </c>
      <c r="X16" s="36" t="s">
        <v>224</v>
      </c>
      <c r="Y16" s="37" t="str">
        <f>lkpYear &amp; " Season Strength of Schedule
(1 = Easiest)"</f>
        <v>2022 Season Strength of Schedule
(1 = Easiest)</v>
      </c>
    </row>
    <row r="17" spans="2:25" ht="15" x14ac:dyDescent="0.2">
      <c r="B17" s="166" t="str">
        <f t="shared" ref="B17:B48" si="0">VLOOKUP($V17,LkpTeamTable,2,FALSE)</f>
        <v>Arizona Cardinals</v>
      </c>
      <c r="C17" s="167" t="s">
        <v>31</v>
      </c>
      <c r="D17" s="21" t="s">
        <v>16</v>
      </c>
      <c r="E17" s="22" t="s">
        <v>222</v>
      </c>
      <c r="F17" s="22" t="s">
        <v>112</v>
      </c>
      <c r="G17" s="22" t="s">
        <v>38</v>
      </c>
      <c r="H17" s="22" t="s">
        <v>65</v>
      </c>
      <c r="I17" s="22" t="s">
        <v>33</v>
      </c>
      <c r="J17" s="22" t="s">
        <v>14</v>
      </c>
      <c r="K17" s="22" t="s">
        <v>34</v>
      </c>
      <c r="L17" s="22" t="s">
        <v>35</v>
      </c>
      <c r="M17" s="22" t="s">
        <v>111</v>
      </c>
      <c r="N17" s="22" t="s">
        <v>11</v>
      </c>
      <c r="O17" s="22" t="s">
        <v>116</v>
      </c>
      <c r="P17" s="22" t="s">
        <v>95</v>
      </c>
      <c r="Q17" s="38" t="s">
        <v>13</v>
      </c>
      <c r="R17" s="38" t="s">
        <v>72</v>
      </c>
      <c r="S17" s="38" t="s">
        <v>19</v>
      </c>
      <c r="T17" s="38" t="s">
        <v>32</v>
      </c>
      <c r="U17" s="22" t="s">
        <v>39</v>
      </c>
      <c r="V17" s="74" t="s">
        <v>31</v>
      </c>
      <c r="W17" s="161">
        <f>MATCH("*" &amp; B17  &amp; "*",$C$4:$C$12,0)+5</f>
        <v>13</v>
      </c>
      <c r="X17" s="23">
        <v>20</v>
      </c>
      <c r="Y17" s="23">
        <v>11</v>
      </c>
    </row>
    <row r="18" spans="2:25" ht="15" x14ac:dyDescent="0.2">
      <c r="B18" s="24" t="str">
        <f t="shared" si="0"/>
        <v>Atlanta Falcons</v>
      </c>
      <c r="C18" s="168" t="s">
        <v>40</v>
      </c>
      <c r="D18" s="25" t="s">
        <v>14</v>
      </c>
      <c r="E18" s="26" t="s">
        <v>111</v>
      </c>
      <c r="F18" s="26" t="s">
        <v>33</v>
      </c>
      <c r="G18" s="26" t="s">
        <v>51</v>
      </c>
      <c r="H18" s="26" t="s">
        <v>47</v>
      </c>
      <c r="I18" s="26" t="s">
        <v>11</v>
      </c>
      <c r="J18" s="26" t="s">
        <v>50</v>
      </c>
      <c r="K18" s="26" t="s">
        <v>48</v>
      </c>
      <c r="L18" s="26" t="s">
        <v>116</v>
      </c>
      <c r="M18" s="26" t="s">
        <v>38</v>
      </c>
      <c r="N18" s="26" t="s">
        <v>58</v>
      </c>
      <c r="O18" s="26" t="s">
        <v>113</v>
      </c>
      <c r="P18" s="26" t="s">
        <v>54</v>
      </c>
      <c r="Q18" s="39" t="s">
        <v>95</v>
      </c>
      <c r="R18" s="39" t="s">
        <v>42</v>
      </c>
      <c r="S18" s="39" t="s">
        <v>57</v>
      </c>
      <c r="T18" s="39" t="s">
        <v>31</v>
      </c>
      <c r="U18" s="26" t="s">
        <v>19</v>
      </c>
      <c r="V18" s="75" t="s">
        <v>40</v>
      </c>
      <c r="W18" s="162">
        <f t="shared" ref="W18:W48" si="1">MATCH("*" &amp; B18  &amp; "*",$C$4:$C$12,0)+5</f>
        <v>14</v>
      </c>
      <c r="X18" s="27">
        <v>30</v>
      </c>
      <c r="Y18" s="27">
        <v>29</v>
      </c>
    </row>
    <row r="19" spans="2:25" ht="15" x14ac:dyDescent="0.2">
      <c r="B19" s="20" t="str">
        <f t="shared" si="0"/>
        <v>Baltimore Ravens</v>
      </c>
      <c r="C19" s="169" t="s">
        <v>46</v>
      </c>
      <c r="D19" s="21" t="s">
        <v>49</v>
      </c>
      <c r="E19" s="22" t="s">
        <v>53</v>
      </c>
      <c r="F19" s="79" t="s">
        <v>52</v>
      </c>
      <c r="G19" s="22" t="s">
        <v>30</v>
      </c>
      <c r="H19" s="22" t="s">
        <v>45</v>
      </c>
      <c r="I19" s="22" t="s">
        <v>61</v>
      </c>
      <c r="J19" s="22" t="s">
        <v>51</v>
      </c>
      <c r="K19" s="22" t="s">
        <v>47</v>
      </c>
      <c r="L19" s="22" t="s">
        <v>42</v>
      </c>
      <c r="M19" s="22" t="s">
        <v>95</v>
      </c>
      <c r="N19" s="22" t="s">
        <v>48</v>
      </c>
      <c r="O19" s="22" t="s">
        <v>114</v>
      </c>
      <c r="P19" s="22" t="s">
        <v>37</v>
      </c>
      <c r="Q19" s="38" t="s">
        <v>41</v>
      </c>
      <c r="R19" s="38" t="s">
        <v>43</v>
      </c>
      <c r="S19" s="38" t="s">
        <v>40</v>
      </c>
      <c r="T19" s="38" t="s">
        <v>54</v>
      </c>
      <c r="U19" s="22" t="s">
        <v>50</v>
      </c>
      <c r="V19" s="76" t="s">
        <v>46</v>
      </c>
      <c r="W19" s="163">
        <f t="shared" si="1"/>
        <v>10</v>
      </c>
      <c r="X19" s="28">
        <v>14</v>
      </c>
      <c r="Y19" s="28">
        <v>19</v>
      </c>
    </row>
    <row r="20" spans="2:25" ht="15" x14ac:dyDescent="0.2">
      <c r="B20" s="24" t="str">
        <f t="shared" si="0"/>
        <v>Buffalo Bills</v>
      </c>
      <c r="C20" s="168" t="s">
        <v>30</v>
      </c>
      <c r="D20" s="25" t="s">
        <v>111</v>
      </c>
      <c r="E20" s="26" t="s">
        <v>28</v>
      </c>
      <c r="F20" s="26" t="s">
        <v>60</v>
      </c>
      <c r="G20" s="26" t="s">
        <v>57</v>
      </c>
      <c r="H20" s="26" t="s">
        <v>54</v>
      </c>
      <c r="I20" s="26" t="s">
        <v>36</v>
      </c>
      <c r="J20" s="26" t="s">
        <v>95</v>
      </c>
      <c r="K20" s="26" t="s">
        <v>15</v>
      </c>
      <c r="L20" s="26" t="s">
        <v>49</v>
      </c>
      <c r="M20" s="26" t="s">
        <v>64</v>
      </c>
      <c r="N20" s="26" t="s">
        <v>51</v>
      </c>
      <c r="O20" s="26" t="s">
        <v>66</v>
      </c>
      <c r="P20" s="26" t="s">
        <v>52</v>
      </c>
      <c r="Q20" s="39" t="s">
        <v>12</v>
      </c>
      <c r="R20" s="39" t="s">
        <v>53</v>
      </c>
      <c r="S20" s="39" t="s">
        <v>71</v>
      </c>
      <c r="T20" s="39" t="s">
        <v>50</v>
      </c>
      <c r="U20" s="26" t="s">
        <v>13</v>
      </c>
      <c r="V20" s="75" t="s">
        <v>30</v>
      </c>
      <c r="W20" s="162">
        <f t="shared" si="1"/>
        <v>7</v>
      </c>
      <c r="X20" s="27">
        <v>4</v>
      </c>
      <c r="Y20" s="27">
        <v>3</v>
      </c>
    </row>
    <row r="21" spans="2:25" ht="15" x14ac:dyDescent="0.2">
      <c r="B21" s="20" t="str">
        <f t="shared" si="0"/>
        <v>Carolina Panthers</v>
      </c>
      <c r="C21" s="169" t="s">
        <v>48</v>
      </c>
      <c r="D21" s="21" t="s">
        <v>51</v>
      </c>
      <c r="E21" s="22" t="s">
        <v>61</v>
      </c>
      <c r="F21" s="22" t="s">
        <v>14</v>
      </c>
      <c r="G21" s="22" t="s">
        <v>31</v>
      </c>
      <c r="H21" s="22" t="s">
        <v>11</v>
      </c>
      <c r="I21" s="22" t="s">
        <v>111</v>
      </c>
      <c r="J21" s="22" t="s">
        <v>19</v>
      </c>
      <c r="K21" s="22" t="s">
        <v>32</v>
      </c>
      <c r="L21" s="22" t="s">
        <v>50</v>
      </c>
      <c r="M21" s="22" t="s">
        <v>40</v>
      </c>
      <c r="N21" s="22" t="s">
        <v>57</v>
      </c>
      <c r="O21" s="22" t="s">
        <v>37</v>
      </c>
      <c r="P21" s="22" t="s">
        <v>95</v>
      </c>
      <c r="Q21" s="38" t="s">
        <v>33</v>
      </c>
      <c r="R21" s="38" t="s">
        <v>54</v>
      </c>
      <c r="S21" s="38" t="s">
        <v>59</v>
      </c>
      <c r="T21" s="38" t="s">
        <v>47</v>
      </c>
      <c r="U21" s="22" t="s">
        <v>42</v>
      </c>
      <c r="V21" s="76" t="s">
        <v>48</v>
      </c>
      <c r="W21" s="163">
        <f t="shared" si="1"/>
        <v>13</v>
      </c>
      <c r="X21" s="28">
        <v>5</v>
      </c>
      <c r="Y21" s="28">
        <v>12</v>
      </c>
    </row>
    <row r="22" spans="2:25" ht="15" x14ac:dyDescent="0.2">
      <c r="B22" s="24" t="str">
        <f t="shared" si="0"/>
        <v>Chicago Bears</v>
      </c>
      <c r="C22" s="168" t="s">
        <v>58</v>
      </c>
      <c r="D22" s="25" t="s">
        <v>11</v>
      </c>
      <c r="E22" s="26" t="s">
        <v>56</v>
      </c>
      <c r="F22" s="26" t="s">
        <v>29</v>
      </c>
      <c r="G22" s="26" t="s">
        <v>61</v>
      </c>
      <c r="H22" s="78" t="s">
        <v>34</v>
      </c>
      <c r="I22" s="26" t="s">
        <v>117</v>
      </c>
      <c r="J22" s="26" t="s">
        <v>52</v>
      </c>
      <c r="K22" s="26" t="s">
        <v>62</v>
      </c>
      <c r="L22" s="26" t="s">
        <v>53</v>
      </c>
      <c r="M22" s="26" t="s">
        <v>59</v>
      </c>
      <c r="N22" s="26" t="s">
        <v>32</v>
      </c>
      <c r="O22" s="26" t="s">
        <v>49</v>
      </c>
      <c r="P22" s="26" t="s">
        <v>15</v>
      </c>
      <c r="Q22" s="39" t="s">
        <v>95</v>
      </c>
      <c r="R22" s="39" t="s">
        <v>65</v>
      </c>
      <c r="S22" s="39" t="s">
        <v>30</v>
      </c>
      <c r="T22" s="39" t="s">
        <v>66</v>
      </c>
      <c r="U22" s="26" t="s">
        <v>64</v>
      </c>
      <c r="V22" s="75" t="s">
        <v>58</v>
      </c>
      <c r="W22" s="162">
        <f t="shared" si="1"/>
        <v>14</v>
      </c>
      <c r="X22" s="27">
        <v>32</v>
      </c>
      <c r="Y22" s="27">
        <v>21</v>
      </c>
    </row>
    <row r="23" spans="2:25" ht="15" x14ac:dyDescent="0.2">
      <c r="B23" s="20" t="str">
        <f t="shared" si="0"/>
        <v>Cincinnati Bengals</v>
      </c>
      <c r="C23" s="169" t="s">
        <v>45</v>
      </c>
      <c r="D23" s="21" t="s">
        <v>54</v>
      </c>
      <c r="E23" s="22" t="s">
        <v>62</v>
      </c>
      <c r="F23" s="22" t="s">
        <v>49</v>
      </c>
      <c r="G23" s="79" t="s">
        <v>53</v>
      </c>
      <c r="H23" s="22" t="s">
        <v>57</v>
      </c>
      <c r="I23" s="22" t="s">
        <v>42</v>
      </c>
      <c r="J23" s="22" t="s">
        <v>40</v>
      </c>
      <c r="K23" s="22" t="s">
        <v>43</v>
      </c>
      <c r="L23" s="22" t="s">
        <v>48</v>
      </c>
      <c r="M23" s="22" t="s">
        <v>95</v>
      </c>
      <c r="N23" s="22" t="s">
        <v>41</v>
      </c>
      <c r="O23" s="22" t="s">
        <v>70</v>
      </c>
      <c r="P23" s="22" t="s">
        <v>16</v>
      </c>
      <c r="Q23" s="38" t="s">
        <v>51</v>
      </c>
      <c r="R23" s="38" t="s">
        <v>47</v>
      </c>
      <c r="S23" s="38" t="s">
        <v>52</v>
      </c>
      <c r="T23" s="38" t="s">
        <v>30</v>
      </c>
      <c r="U23" s="22" t="s">
        <v>46</v>
      </c>
      <c r="V23" s="76" t="s">
        <v>45</v>
      </c>
      <c r="W23" s="163">
        <f t="shared" si="1"/>
        <v>10</v>
      </c>
      <c r="X23" s="28">
        <v>23</v>
      </c>
      <c r="Y23" s="28">
        <v>16</v>
      </c>
    </row>
    <row r="24" spans="2:25" ht="15" x14ac:dyDescent="0.2">
      <c r="B24" s="24" t="str">
        <f t="shared" si="0"/>
        <v>Cleveland Browns</v>
      </c>
      <c r="C24" s="168" t="s">
        <v>51</v>
      </c>
      <c r="D24" s="25" t="s">
        <v>38</v>
      </c>
      <c r="E24" s="26" t="s">
        <v>12</v>
      </c>
      <c r="F24" s="26" t="s">
        <v>54</v>
      </c>
      <c r="G24" s="26" t="s">
        <v>32</v>
      </c>
      <c r="H24" s="26" t="s">
        <v>116</v>
      </c>
      <c r="I24" s="26" t="s">
        <v>13</v>
      </c>
      <c r="J24" s="26" t="s">
        <v>57</v>
      </c>
      <c r="K24" s="26" t="s">
        <v>45</v>
      </c>
      <c r="L24" s="26" t="s">
        <v>95</v>
      </c>
      <c r="M24" s="26" t="s">
        <v>60</v>
      </c>
      <c r="N24" s="26" t="s">
        <v>63</v>
      </c>
      <c r="O24" s="26" t="s">
        <v>19</v>
      </c>
      <c r="P24" s="26" t="s">
        <v>55</v>
      </c>
      <c r="Q24" s="39" t="s">
        <v>50</v>
      </c>
      <c r="R24" s="39" t="s">
        <v>46</v>
      </c>
      <c r="S24" s="39" t="s">
        <v>14</v>
      </c>
      <c r="T24" s="39" t="s">
        <v>113</v>
      </c>
      <c r="U24" s="26" t="s">
        <v>41</v>
      </c>
      <c r="V24" s="75" t="s">
        <v>51</v>
      </c>
      <c r="W24" s="162">
        <f t="shared" si="1"/>
        <v>9</v>
      </c>
      <c r="X24" s="27">
        <v>28</v>
      </c>
      <c r="Y24" s="27">
        <v>24</v>
      </c>
    </row>
    <row r="25" spans="2:25" ht="15" x14ac:dyDescent="0.2">
      <c r="B25" s="20" t="str">
        <f t="shared" si="0"/>
        <v>Dallas Cowboys</v>
      </c>
      <c r="C25" s="169" t="s">
        <v>27</v>
      </c>
      <c r="D25" s="21" t="s">
        <v>19</v>
      </c>
      <c r="E25" s="22" t="s">
        <v>45</v>
      </c>
      <c r="F25" s="22" t="s">
        <v>61</v>
      </c>
      <c r="G25" s="22" t="s">
        <v>117</v>
      </c>
      <c r="H25" s="22" t="s">
        <v>111</v>
      </c>
      <c r="I25" s="22" t="s">
        <v>44</v>
      </c>
      <c r="J25" s="22" t="s">
        <v>59</v>
      </c>
      <c r="K25" s="22" t="s">
        <v>58</v>
      </c>
      <c r="L25" s="22" t="s">
        <v>95</v>
      </c>
      <c r="M25" s="22" t="s">
        <v>56</v>
      </c>
      <c r="N25" s="22" t="s">
        <v>34</v>
      </c>
      <c r="O25" s="22" t="s">
        <v>17</v>
      </c>
      <c r="P25" s="22" t="s">
        <v>69</v>
      </c>
      <c r="Q25" s="38" t="s">
        <v>29</v>
      </c>
      <c r="R25" s="38" t="s">
        <v>114</v>
      </c>
      <c r="S25" s="38" t="s">
        <v>65</v>
      </c>
      <c r="T25" s="38" t="s">
        <v>70</v>
      </c>
      <c r="U25" s="22" t="s">
        <v>113</v>
      </c>
      <c r="V25" s="76" t="s">
        <v>27</v>
      </c>
      <c r="W25" s="163">
        <f t="shared" si="1"/>
        <v>9</v>
      </c>
      <c r="X25" s="28">
        <v>6</v>
      </c>
      <c r="Y25" s="28">
        <v>31</v>
      </c>
    </row>
    <row r="26" spans="2:25" ht="15" x14ac:dyDescent="0.2">
      <c r="B26" s="24" t="str">
        <f t="shared" si="0"/>
        <v>Denver Broncos</v>
      </c>
      <c r="C26" s="168" t="s">
        <v>37</v>
      </c>
      <c r="D26" s="25" t="s">
        <v>33</v>
      </c>
      <c r="E26" s="26" t="s">
        <v>29</v>
      </c>
      <c r="F26" s="26" t="s">
        <v>11</v>
      </c>
      <c r="G26" s="26" t="s">
        <v>222</v>
      </c>
      <c r="H26" s="26" t="s">
        <v>69</v>
      </c>
      <c r="I26" s="26" t="s">
        <v>115</v>
      </c>
      <c r="J26" s="26" t="s">
        <v>12</v>
      </c>
      <c r="K26" s="26" t="s">
        <v>114</v>
      </c>
      <c r="L26" s="26" t="s">
        <v>95</v>
      </c>
      <c r="M26" s="26" t="s">
        <v>70</v>
      </c>
      <c r="N26" s="26" t="s">
        <v>223</v>
      </c>
      <c r="O26" s="26" t="s">
        <v>38</v>
      </c>
      <c r="P26" s="78" t="s">
        <v>57</v>
      </c>
      <c r="Q26" s="39" t="s">
        <v>16</v>
      </c>
      <c r="R26" s="39" t="s">
        <v>31</v>
      </c>
      <c r="S26" s="39" t="s">
        <v>111</v>
      </c>
      <c r="T26" s="39" t="s">
        <v>36</v>
      </c>
      <c r="U26" s="26" t="s">
        <v>116</v>
      </c>
      <c r="V26" s="75" t="s">
        <v>37</v>
      </c>
      <c r="W26" s="162">
        <f t="shared" si="1"/>
        <v>9</v>
      </c>
      <c r="X26" s="27">
        <v>15</v>
      </c>
      <c r="Y26" s="27">
        <v>1</v>
      </c>
    </row>
    <row r="27" spans="2:25" ht="15" x14ac:dyDescent="0.2">
      <c r="B27" s="20" t="str">
        <f t="shared" si="0"/>
        <v>Detroit Lions</v>
      </c>
      <c r="C27" s="169" t="s">
        <v>59</v>
      </c>
      <c r="D27" s="21" t="s">
        <v>65</v>
      </c>
      <c r="E27" s="22" t="s">
        <v>117</v>
      </c>
      <c r="F27" s="22" t="s">
        <v>34</v>
      </c>
      <c r="G27" s="22" t="s">
        <v>35</v>
      </c>
      <c r="H27" s="22" t="s">
        <v>52</v>
      </c>
      <c r="I27" s="22" t="s">
        <v>95</v>
      </c>
      <c r="J27" s="22" t="s">
        <v>62</v>
      </c>
      <c r="K27" s="22" t="s">
        <v>53</v>
      </c>
      <c r="L27" s="79" t="s">
        <v>15</v>
      </c>
      <c r="M27" s="22" t="s">
        <v>71</v>
      </c>
      <c r="N27" s="22" t="s">
        <v>61</v>
      </c>
      <c r="O27" s="22" t="s">
        <v>30</v>
      </c>
      <c r="P27" s="22" t="s">
        <v>110</v>
      </c>
      <c r="Q27" s="38" t="s">
        <v>64</v>
      </c>
      <c r="R27" s="38" t="s">
        <v>49</v>
      </c>
      <c r="S27" s="38" t="s">
        <v>38</v>
      </c>
      <c r="T27" s="38" t="s">
        <v>58</v>
      </c>
      <c r="U27" s="22" t="s">
        <v>56</v>
      </c>
      <c r="V27" s="76" t="s">
        <v>59</v>
      </c>
      <c r="W27" s="163">
        <f t="shared" si="1"/>
        <v>6</v>
      </c>
      <c r="X27" s="28">
        <v>3</v>
      </c>
      <c r="Y27" s="28">
        <v>27</v>
      </c>
    </row>
    <row r="28" spans="2:25" ht="15" x14ac:dyDescent="0.2">
      <c r="B28" s="24" t="str">
        <f t="shared" si="0"/>
        <v>Green Bay Packers</v>
      </c>
      <c r="C28" s="168" t="s">
        <v>15</v>
      </c>
      <c r="D28" s="149" t="s">
        <v>34</v>
      </c>
      <c r="E28" s="26" t="s">
        <v>58</v>
      </c>
      <c r="F28" s="26" t="s">
        <v>47</v>
      </c>
      <c r="G28" s="26" t="s">
        <v>13</v>
      </c>
      <c r="H28" s="26" t="s">
        <v>17</v>
      </c>
      <c r="I28" s="26" t="s">
        <v>12</v>
      </c>
      <c r="J28" s="26" t="s">
        <v>113</v>
      </c>
      <c r="K28" s="26" t="s">
        <v>63</v>
      </c>
      <c r="L28" s="26" t="s">
        <v>66</v>
      </c>
      <c r="M28" s="26" t="s">
        <v>27</v>
      </c>
      <c r="N28" s="26" t="s">
        <v>28</v>
      </c>
      <c r="O28" s="26" t="s">
        <v>44</v>
      </c>
      <c r="P28" s="26" t="s">
        <v>71</v>
      </c>
      <c r="Q28" s="39" t="s">
        <v>95</v>
      </c>
      <c r="R28" s="39" t="s">
        <v>112</v>
      </c>
      <c r="S28" s="39" t="s">
        <v>60</v>
      </c>
      <c r="T28" s="39" t="s">
        <v>64</v>
      </c>
      <c r="U28" s="26" t="s">
        <v>59</v>
      </c>
      <c r="V28" s="75" t="s">
        <v>15</v>
      </c>
      <c r="W28" s="162">
        <f t="shared" si="1"/>
        <v>14</v>
      </c>
      <c r="X28" s="27">
        <v>27</v>
      </c>
      <c r="Y28" s="27">
        <v>26</v>
      </c>
    </row>
    <row r="29" spans="2:25" ht="15" x14ac:dyDescent="0.2">
      <c r="B29" s="20" t="str">
        <f t="shared" si="0"/>
        <v>Houston Texans</v>
      </c>
      <c r="C29" s="169" t="s">
        <v>29</v>
      </c>
      <c r="D29" s="21" t="s">
        <v>69</v>
      </c>
      <c r="E29" s="79" t="s">
        <v>72</v>
      </c>
      <c r="F29" s="22" t="s">
        <v>71</v>
      </c>
      <c r="G29" s="22" t="s">
        <v>116</v>
      </c>
      <c r="H29" s="22" t="s">
        <v>114</v>
      </c>
      <c r="I29" s="22" t="s">
        <v>95</v>
      </c>
      <c r="J29" s="22" t="s">
        <v>222</v>
      </c>
      <c r="K29" s="22" t="s">
        <v>28</v>
      </c>
      <c r="L29" s="22" t="s">
        <v>65</v>
      </c>
      <c r="M29" s="79" t="s">
        <v>61</v>
      </c>
      <c r="N29" s="22" t="s">
        <v>117</v>
      </c>
      <c r="O29" s="22" t="s">
        <v>60</v>
      </c>
      <c r="P29" s="22" t="s">
        <v>51</v>
      </c>
      <c r="Q29" s="38" t="s">
        <v>62</v>
      </c>
      <c r="R29" s="38" t="s">
        <v>16</v>
      </c>
      <c r="S29" s="38" t="s">
        <v>70</v>
      </c>
      <c r="T29" s="38" t="s">
        <v>110</v>
      </c>
      <c r="U29" s="22" t="s">
        <v>67</v>
      </c>
      <c r="V29" s="76" t="s">
        <v>29</v>
      </c>
      <c r="W29" s="163">
        <f t="shared" si="1"/>
        <v>6</v>
      </c>
      <c r="X29" s="28">
        <v>13</v>
      </c>
      <c r="Y29" s="28">
        <v>23</v>
      </c>
    </row>
    <row r="30" spans="2:25" ht="15" x14ac:dyDescent="0.2">
      <c r="B30" s="24" t="str">
        <f t="shared" si="0"/>
        <v>Indianapolis Colts</v>
      </c>
      <c r="C30" s="168" t="s">
        <v>69</v>
      </c>
      <c r="D30" s="25" t="s">
        <v>55</v>
      </c>
      <c r="E30" s="26" t="s">
        <v>114</v>
      </c>
      <c r="F30" s="26" t="s">
        <v>16</v>
      </c>
      <c r="G30" s="78" t="s">
        <v>28</v>
      </c>
      <c r="H30" s="26" t="s">
        <v>72</v>
      </c>
      <c r="I30" s="26" t="s">
        <v>110</v>
      </c>
      <c r="J30" s="26" t="s">
        <v>70</v>
      </c>
      <c r="K30" s="26" t="s">
        <v>117</v>
      </c>
      <c r="L30" s="26" t="s">
        <v>52</v>
      </c>
      <c r="M30" s="78" t="s">
        <v>222</v>
      </c>
      <c r="N30" s="26" t="s">
        <v>65</v>
      </c>
      <c r="O30" s="26" t="s">
        <v>54</v>
      </c>
      <c r="P30" s="26" t="s">
        <v>62</v>
      </c>
      <c r="Q30" s="39" t="s">
        <v>95</v>
      </c>
      <c r="R30" s="39" t="s">
        <v>34</v>
      </c>
      <c r="S30" s="39" t="s">
        <v>116</v>
      </c>
      <c r="T30" s="39" t="s">
        <v>61</v>
      </c>
      <c r="U30" s="26" t="s">
        <v>29</v>
      </c>
      <c r="V30" s="75" t="s">
        <v>69</v>
      </c>
      <c r="W30" s="162">
        <f t="shared" si="1"/>
        <v>14</v>
      </c>
      <c r="X30" s="27">
        <v>24</v>
      </c>
      <c r="Y30" s="27">
        <v>18</v>
      </c>
    </row>
    <row r="31" spans="2:25" ht="15" x14ac:dyDescent="0.2">
      <c r="B31" s="20" t="str">
        <f t="shared" si="0"/>
        <v>Jacksonville Jaguars</v>
      </c>
      <c r="C31" s="169" t="s">
        <v>110</v>
      </c>
      <c r="D31" s="21" t="s">
        <v>113</v>
      </c>
      <c r="E31" s="22" t="s">
        <v>69</v>
      </c>
      <c r="F31" s="22" t="s">
        <v>115</v>
      </c>
      <c r="G31" s="22" t="s">
        <v>44</v>
      </c>
      <c r="H31" s="22" t="s">
        <v>29</v>
      </c>
      <c r="I31" s="22" t="s">
        <v>67</v>
      </c>
      <c r="J31" s="22" t="s">
        <v>17</v>
      </c>
      <c r="K31" s="22" t="s">
        <v>37</v>
      </c>
      <c r="L31" s="22" t="s">
        <v>223</v>
      </c>
      <c r="M31" s="22" t="s">
        <v>36</v>
      </c>
      <c r="N31" s="22" t="s">
        <v>95</v>
      </c>
      <c r="O31" s="22" t="s">
        <v>46</v>
      </c>
      <c r="P31" s="22" t="s">
        <v>66</v>
      </c>
      <c r="Q31" s="38" t="s">
        <v>70</v>
      </c>
      <c r="R31" s="38" t="s">
        <v>27</v>
      </c>
      <c r="S31" s="38" t="s">
        <v>49</v>
      </c>
      <c r="T31" s="38" t="s">
        <v>55</v>
      </c>
      <c r="U31" s="22" t="s">
        <v>28</v>
      </c>
      <c r="V31" s="76" t="s">
        <v>110</v>
      </c>
      <c r="W31" s="163">
        <f t="shared" si="1"/>
        <v>11</v>
      </c>
      <c r="X31" s="28">
        <v>1</v>
      </c>
      <c r="Y31" s="28">
        <v>10</v>
      </c>
    </row>
    <row r="32" spans="2:25" ht="15" x14ac:dyDescent="0.2">
      <c r="B32" s="24" t="str">
        <f t="shared" si="0"/>
        <v>Kansas City Chiefs</v>
      </c>
      <c r="C32" s="168" t="s">
        <v>16</v>
      </c>
      <c r="D32" s="25" t="s">
        <v>68</v>
      </c>
      <c r="E32" s="26" t="s">
        <v>116</v>
      </c>
      <c r="F32" s="26" t="s">
        <v>67</v>
      </c>
      <c r="G32" s="26" t="s">
        <v>47</v>
      </c>
      <c r="H32" s="26" t="s">
        <v>223</v>
      </c>
      <c r="I32" s="26" t="s">
        <v>30</v>
      </c>
      <c r="J32" s="26" t="s">
        <v>39</v>
      </c>
      <c r="K32" s="26" t="s">
        <v>95</v>
      </c>
      <c r="L32" s="26" t="s">
        <v>28</v>
      </c>
      <c r="M32" s="26" t="s">
        <v>110</v>
      </c>
      <c r="N32" s="26" t="s">
        <v>115</v>
      </c>
      <c r="O32" s="26" t="s">
        <v>112</v>
      </c>
      <c r="P32" s="26" t="s">
        <v>50</v>
      </c>
      <c r="Q32" s="39" t="s">
        <v>72</v>
      </c>
      <c r="R32" s="39" t="s">
        <v>55</v>
      </c>
      <c r="S32" s="39" t="s">
        <v>35</v>
      </c>
      <c r="T32" s="39" t="s">
        <v>37</v>
      </c>
      <c r="U32" s="26" t="s">
        <v>222</v>
      </c>
      <c r="V32" s="75" t="s">
        <v>16</v>
      </c>
      <c r="W32" s="162">
        <f t="shared" si="1"/>
        <v>8</v>
      </c>
      <c r="X32" s="27">
        <v>8</v>
      </c>
      <c r="Y32" s="27">
        <v>8</v>
      </c>
    </row>
    <row r="33" spans="2:25" ht="15" x14ac:dyDescent="0.2">
      <c r="B33" s="20" t="str">
        <f t="shared" si="0"/>
        <v>Las Vegas Raiders</v>
      </c>
      <c r="C33" s="169" t="s">
        <v>223</v>
      </c>
      <c r="D33" s="25" t="s">
        <v>115</v>
      </c>
      <c r="E33" s="26" t="s">
        <v>31</v>
      </c>
      <c r="F33" s="26" t="s">
        <v>70</v>
      </c>
      <c r="G33" s="26" t="s">
        <v>37</v>
      </c>
      <c r="H33" s="26" t="s">
        <v>36</v>
      </c>
      <c r="I33" s="26" t="s">
        <v>95</v>
      </c>
      <c r="J33" s="26" t="s">
        <v>29</v>
      </c>
      <c r="K33" s="26" t="s">
        <v>42</v>
      </c>
      <c r="L33" s="26" t="s">
        <v>114</v>
      </c>
      <c r="M33" s="26" t="s">
        <v>69</v>
      </c>
      <c r="N33" s="26" t="s">
        <v>72</v>
      </c>
      <c r="O33" s="26" t="s">
        <v>33</v>
      </c>
      <c r="P33" s="26" t="s">
        <v>116</v>
      </c>
      <c r="Q33" s="39" t="s">
        <v>111</v>
      </c>
      <c r="R33" s="39" t="s">
        <v>13</v>
      </c>
      <c r="S33" s="39" t="s">
        <v>41</v>
      </c>
      <c r="T33" s="39" t="s">
        <v>11</v>
      </c>
      <c r="U33" s="26" t="s">
        <v>16</v>
      </c>
      <c r="V33" s="75" t="s">
        <v>223</v>
      </c>
      <c r="W33" s="163">
        <f t="shared" si="1"/>
        <v>6</v>
      </c>
      <c r="X33" s="28">
        <v>21</v>
      </c>
      <c r="Y33" s="28">
        <v>7</v>
      </c>
    </row>
    <row r="34" spans="2:25" ht="15" x14ac:dyDescent="0.2">
      <c r="B34" s="24" t="str">
        <f t="shared" si="0"/>
        <v>Los Angeles Rams</v>
      </c>
      <c r="C34" s="168" t="s">
        <v>112</v>
      </c>
      <c r="D34" s="21" t="s">
        <v>30</v>
      </c>
      <c r="E34" s="22" t="s">
        <v>40</v>
      </c>
      <c r="F34" s="22" t="s">
        <v>68</v>
      </c>
      <c r="G34" s="22" t="s">
        <v>39</v>
      </c>
      <c r="H34" s="22" t="s">
        <v>27</v>
      </c>
      <c r="I34" s="22" t="s">
        <v>48</v>
      </c>
      <c r="J34" s="22" t="s">
        <v>95</v>
      </c>
      <c r="K34" s="22" t="s">
        <v>11</v>
      </c>
      <c r="L34" s="22" t="s">
        <v>47</v>
      </c>
      <c r="M34" s="22" t="s">
        <v>31</v>
      </c>
      <c r="N34" s="22" t="s">
        <v>42</v>
      </c>
      <c r="O34" s="22" t="s">
        <v>36</v>
      </c>
      <c r="P34" s="22" t="s">
        <v>35</v>
      </c>
      <c r="Q34" s="38" t="s">
        <v>223</v>
      </c>
      <c r="R34" s="38" t="s">
        <v>56</v>
      </c>
      <c r="S34" s="38" t="s">
        <v>37</v>
      </c>
      <c r="T34" s="38" t="s">
        <v>115</v>
      </c>
      <c r="U34" s="22" t="s">
        <v>33</v>
      </c>
      <c r="V34" s="76" t="s">
        <v>112</v>
      </c>
      <c r="W34" s="162">
        <f t="shared" si="1"/>
        <v>7</v>
      </c>
      <c r="X34" s="27">
        <v>11</v>
      </c>
      <c r="Y34" s="27">
        <v>17</v>
      </c>
    </row>
    <row r="35" spans="2:25" ht="15" x14ac:dyDescent="0.2">
      <c r="B35" s="20" t="str">
        <f t="shared" si="0"/>
        <v>Los Angeles Chargers</v>
      </c>
      <c r="C35" s="169" t="s">
        <v>116</v>
      </c>
      <c r="D35" s="21" t="s">
        <v>223</v>
      </c>
      <c r="E35" s="22" t="s">
        <v>36</v>
      </c>
      <c r="F35" s="22" t="s">
        <v>110</v>
      </c>
      <c r="G35" s="22" t="s">
        <v>55</v>
      </c>
      <c r="H35" s="22" t="s">
        <v>43</v>
      </c>
      <c r="I35" s="22" t="s">
        <v>37</v>
      </c>
      <c r="J35" s="22" t="s">
        <v>35</v>
      </c>
      <c r="K35" s="22" t="s">
        <v>95</v>
      </c>
      <c r="L35" s="22" t="s">
        <v>32</v>
      </c>
      <c r="M35" s="22" t="s">
        <v>39</v>
      </c>
      <c r="N35" s="22" t="s">
        <v>16</v>
      </c>
      <c r="O35" s="22" t="s">
        <v>68</v>
      </c>
      <c r="P35" s="22" t="s">
        <v>222</v>
      </c>
      <c r="Q35" s="80" t="s">
        <v>53</v>
      </c>
      <c r="R35" s="38" t="s">
        <v>28</v>
      </c>
      <c r="S35" s="80" t="s">
        <v>67</v>
      </c>
      <c r="T35" s="80" t="s">
        <v>112</v>
      </c>
      <c r="U35" s="22" t="s">
        <v>72</v>
      </c>
      <c r="V35" s="76" t="s">
        <v>116</v>
      </c>
      <c r="W35" s="163">
        <f t="shared" si="1"/>
        <v>8</v>
      </c>
      <c r="X35" s="28">
        <v>17</v>
      </c>
      <c r="Y35" s="28">
        <v>4</v>
      </c>
    </row>
    <row r="36" spans="2:25" ht="15" x14ac:dyDescent="0.2">
      <c r="B36" s="24" t="str">
        <f t="shared" si="0"/>
        <v>Miami Dolphins</v>
      </c>
      <c r="C36" s="168" t="s">
        <v>53</v>
      </c>
      <c r="D36" s="25" t="s">
        <v>13</v>
      </c>
      <c r="E36" s="26" t="s">
        <v>57</v>
      </c>
      <c r="F36" s="26" t="s">
        <v>30</v>
      </c>
      <c r="G36" s="26" t="s">
        <v>50</v>
      </c>
      <c r="H36" s="26" t="s">
        <v>49</v>
      </c>
      <c r="I36" s="26" t="s">
        <v>64</v>
      </c>
      <c r="J36" s="26" t="s">
        <v>54</v>
      </c>
      <c r="K36" s="26" t="s">
        <v>66</v>
      </c>
      <c r="L36" s="26" t="s">
        <v>71</v>
      </c>
      <c r="M36" s="26" t="s">
        <v>51</v>
      </c>
      <c r="N36" s="26" t="s">
        <v>95</v>
      </c>
      <c r="O36" s="26" t="s">
        <v>29</v>
      </c>
      <c r="P36" s="26" t="s">
        <v>39</v>
      </c>
      <c r="Q36" s="39" t="s">
        <v>115</v>
      </c>
      <c r="R36" s="39" t="s">
        <v>63</v>
      </c>
      <c r="S36" s="39" t="s">
        <v>15</v>
      </c>
      <c r="T36" s="39" t="s">
        <v>52</v>
      </c>
      <c r="U36" s="26" t="s">
        <v>12</v>
      </c>
      <c r="V36" s="75" t="s">
        <v>53</v>
      </c>
      <c r="W36" s="162">
        <f t="shared" si="1"/>
        <v>11</v>
      </c>
      <c r="X36" s="27">
        <v>22</v>
      </c>
      <c r="Y36" s="27">
        <v>13</v>
      </c>
    </row>
    <row r="37" spans="2:25" ht="15" x14ac:dyDescent="0.2">
      <c r="B37" s="20" t="str">
        <f t="shared" si="0"/>
        <v>Minnesota Vikings</v>
      </c>
      <c r="C37" s="169" t="s">
        <v>64</v>
      </c>
      <c r="D37" s="21" t="s">
        <v>15</v>
      </c>
      <c r="E37" s="22" t="s">
        <v>44</v>
      </c>
      <c r="F37" s="22" t="s">
        <v>59</v>
      </c>
      <c r="G37" s="22" t="s">
        <v>42</v>
      </c>
      <c r="H37" s="22" t="s">
        <v>58</v>
      </c>
      <c r="I37" s="22" t="s">
        <v>60</v>
      </c>
      <c r="J37" s="22" t="s">
        <v>95</v>
      </c>
      <c r="K37" s="22" t="s">
        <v>31</v>
      </c>
      <c r="L37" s="22" t="s">
        <v>113</v>
      </c>
      <c r="M37" s="22" t="s">
        <v>63</v>
      </c>
      <c r="N37" s="22" t="s">
        <v>27</v>
      </c>
      <c r="O37" s="22" t="s">
        <v>13</v>
      </c>
      <c r="P37" s="22" t="s">
        <v>12</v>
      </c>
      <c r="Q37" s="38" t="s">
        <v>66</v>
      </c>
      <c r="R37" s="38" t="s">
        <v>69</v>
      </c>
      <c r="S37" s="38" t="s">
        <v>17</v>
      </c>
      <c r="T37" s="38" t="s">
        <v>56</v>
      </c>
      <c r="U37" s="22" t="s">
        <v>71</v>
      </c>
      <c r="V37" s="76" t="s">
        <v>64</v>
      </c>
      <c r="W37" s="163">
        <f t="shared" si="1"/>
        <v>7</v>
      </c>
      <c r="X37" s="28">
        <v>10</v>
      </c>
      <c r="Y37" s="28">
        <v>28</v>
      </c>
    </row>
    <row r="38" spans="2:25" ht="15" x14ac:dyDescent="0.2">
      <c r="B38" s="24" t="str">
        <f t="shared" si="0"/>
        <v>New England Patriots</v>
      </c>
      <c r="C38" s="168" t="s">
        <v>13</v>
      </c>
      <c r="D38" s="25" t="s">
        <v>60</v>
      </c>
      <c r="E38" s="26" t="s">
        <v>41</v>
      </c>
      <c r="F38" s="26" t="s">
        <v>46</v>
      </c>
      <c r="G38" s="26" t="s">
        <v>56</v>
      </c>
      <c r="H38" s="26" t="s">
        <v>59</v>
      </c>
      <c r="I38" s="26" t="s">
        <v>43</v>
      </c>
      <c r="J38" s="26" t="s">
        <v>58</v>
      </c>
      <c r="K38" s="26" t="s">
        <v>49</v>
      </c>
      <c r="L38" s="26" t="s">
        <v>69</v>
      </c>
      <c r="M38" s="26" t="s">
        <v>95</v>
      </c>
      <c r="N38" s="26" t="s">
        <v>12</v>
      </c>
      <c r="O38" s="26" t="s">
        <v>34</v>
      </c>
      <c r="P38" s="26" t="s">
        <v>30</v>
      </c>
      <c r="Q38" s="81" t="s">
        <v>68</v>
      </c>
      <c r="R38" s="39" t="s">
        <v>222</v>
      </c>
      <c r="S38" s="39" t="s">
        <v>45</v>
      </c>
      <c r="T38" s="39" t="s">
        <v>53</v>
      </c>
      <c r="U38" s="26" t="s">
        <v>63</v>
      </c>
      <c r="V38" s="75" t="s">
        <v>13</v>
      </c>
      <c r="W38" s="162">
        <f t="shared" si="1"/>
        <v>10</v>
      </c>
      <c r="X38" s="27">
        <v>12</v>
      </c>
      <c r="Y38" s="27">
        <v>5</v>
      </c>
    </row>
    <row r="39" spans="2:25" ht="15" x14ac:dyDescent="0.2">
      <c r="B39" s="20" t="str">
        <f t="shared" si="0"/>
        <v>New Orleans Saints</v>
      </c>
      <c r="C39" s="169" t="s">
        <v>14</v>
      </c>
      <c r="D39" s="21" t="s">
        <v>32</v>
      </c>
      <c r="E39" s="22" t="s">
        <v>19</v>
      </c>
      <c r="F39" s="22" t="s">
        <v>38</v>
      </c>
      <c r="G39" s="22" t="s">
        <v>64</v>
      </c>
      <c r="H39" s="22" t="s">
        <v>35</v>
      </c>
      <c r="I39" s="22" t="s">
        <v>45</v>
      </c>
      <c r="J39" s="22" t="s">
        <v>68</v>
      </c>
      <c r="K39" s="22" t="s">
        <v>223</v>
      </c>
      <c r="L39" s="22" t="s">
        <v>46</v>
      </c>
      <c r="M39" s="22" t="s">
        <v>41</v>
      </c>
      <c r="N39" s="22" t="s">
        <v>112</v>
      </c>
      <c r="O39" s="22" t="s">
        <v>39</v>
      </c>
      <c r="P39" s="22" t="s">
        <v>47</v>
      </c>
      <c r="Q39" s="38" t="s">
        <v>95</v>
      </c>
      <c r="R39" s="38" t="s">
        <v>40</v>
      </c>
      <c r="S39" s="38" t="s">
        <v>43</v>
      </c>
      <c r="T39" s="38" t="s">
        <v>44</v>
      </c>
      <c r="U39" s="22" t="s">
        <v>48</v>
      </c>
      <c r="V39" s="76" t="s">
        <v>14</v>
      </c>
      <c r="W39" s="163">
        <f t="shared" si="1"/>
        <v>14</v>
      </c>
      <c r="X39" s="28">
        <v>29</v>
      </c>
      <c r="Y39" s="28">
        <v>6</v>
      </c>
    </row>
    <row r="40" spans="2:25" ht="15" x14ac:dyDescent="0.2">
      <c r="B40" s="24" t="str">
        <f t="shared" si="0"/>
        <v>New York Giants</v>
      </c>
      <c r="C40" s="168" t="s">
        <v>17</v>
      </c>
      <c r="D40" s="25" t="s">
        <v>70</v>
      </c>
      <c r="E40" s="26" t="s">
        <v>48</v>
      </c>
      <c r="F40" s="26" t="s">
        <v>27</v>
      </c>
      <c r="G40" s="26" t="s">
        <v>58</v>
      </c>
      <c r="H40" s="26" t="s">
        <v>56</v>
      </c>
      <c r="I40" s="26" t="s">
        <v>46</v>
      </c>
      <c r="J40" s="78" t="s">
        <v>114</v>
      </c>
      <c r="K40" s="26" t="s">
        <v>33</v>
      </c>
      <c r="L40" s="26" t="s">
        <v>95</v>
      </c>
      <c r="M40" s="26" t="s">
        <v>29</v>
      </c>
      <c r="N40" s="26" t="s">
        <v>59</v>
      </c>
      <c r="O40" s="26" t="s">
        <v>62</v>
      </c>
      <c r="P40" s="26" t="s">
        <v>117</v>
      </c>
      <c r="Q40" s="39" t="s">
        <v>65</v>
      </c>
      <c r="R40" s="39" t="s">
        <v>113</v>
      </c>
      <c r="S40" s="39" t="s">
        <v>34</v>
      </c>
      <c r="T40" s="39" t="s">
        <v>69</v>
      </c>
      <c r="U40" s="26" t="s">
        <v>44</v>
      </c>
      <c r="V40" s="75" t="s">
        <v>17</v>
      </c>
      <c r="W40" s="162">
        <f t="shared" si="1"/>
        <v>9</v>
      </c>
      <c r="X40" s="27">
        <v>25</v>
      </c>
      <c r="Y40" s="27">
        <v>30</v>
      </c>
    </row>
    <row r="41" spans="2:25" ht="15" x14ac:dyDescent="0.2">
      <c r="B41" s="20" t="str">
        <f t="shared" si="0"/>
        <v>New York Jets</v>
      </c>
      <c r="C41" s="169" t="s">
        <v>12</v>
      </c>
      <c r="D41" s="21" t="s">
        <v>46</v>
      </c>
      <c r="E41" s="22" t="s">
        <v>43</v>
      </c>
      <c r="F41" s="22" t="s">
        <v>45</v>
      </c>
      <c r="G41" s="22" t="s">
        <v>41</v>
      </c>
      <c r="H41" s="22" t="s">
        <v>53</v>
      </c>
      <c r="I41" s="22" t="s">
        <v>56</v>
      </c>
      <c r="J41" s="22" t="s">
        <v>72</v>
      </c>
      <c r="K41" s="22" t="s">
        <v>13</v>
      </c>
      <c r="L41" s="22" t="s">
        <v>30</v>
      </c>
      <c r="M41" s="22" t="s">
        <v>95</v>
      </c>
      <c r="N41" s="22" t="s">
        <v>52</v>
      </c>
      <c r="O41" s="22" t="s">
        <v>58</v>
      </c>
      <c r="P41" s="22" t="s">
        <v>34</v>
      </c>
      <c r="Q41" s="38" t="s">
        <v>63</v>
      </c>
      <c r="R41" s="38" t="s">
        <v>59</v>
      </c>
      <c r="S41" s="38" t="s">
        <v>110</v>
      </c>
      <c r="T41" s="38" t="s">
        <v>33</v>
      </c>
      <c r="U41" s="22" t="s">
        <v>60</v>
      </c>
      <c r="V41" s="76" t="s">
        <v>12</v>
      </c>
      <c r="W41" s="163">
        <f t="shared" si="1"/>
        <v>10</v>
      </c>
      <c r="X41" s="28">
        <v>16</v>
      </c>
      <c r="Y41" s="28">
        <v>22</v>
      </c>
    </row>
    <row r="42" spans="2:25" ht="15" x14ac:dyDescent="0.2">
      <c r="B42" s="24" t="str">
        <f t="shared" si="0"/>
        <v>Philadelphia Eagles</v>
      </c>
      <c r="C42" s="168" t="s">
        <v>65</v>
      </c>
      <c r="D42" s="25" t="s">
        <v>66</v>
      </c>
      <c r="E42" s="26" t="s">
        <v>64</v>
      </c>
      <c r="F42" s="26" t="s">
        <v>113</v>
      </c>
      <c r="G42" s="26" t="s">
        <v>110</v>
      </c>
      <c r="H42" s="26" t="s">
        <v>68</v>
      </c>
      <c r="I42" s="26" t="s">
        <v>27</v>
      </c>
      <c r="J42" s="26" t="s">
        <v>95</v>
      </c>
      <c r="K42" s="26" t="s">
        <v>54</v>
      </c>
      <c r="L42" s="26" t="s">
        <v>55</v>
      </c>
      <c r="M42" s="26" t="s">
        <v>117</v>
      </c>
      <c r="N42" s="26" t="s">
        <v>67</v>
      </c>
      <c r="O42" s="26" t="s">
        <v>15</v>
      </c>
      <c r="P42" s="26" t="s">
        <v>28</v>
      </c>
      <c r="Q42" s="39" t="s">
        <v>61</v>
      </c>
      <c r="R42" s="39" t="s">
        <v>71</v>
      </c>
      <c r="S42" s="39" t="s">
        <v>62</v>
      </c>
      <c r="T42" s="39" t="s">
        <v>14</v>
      </c>
      <c r="U42" s="26" t="s">
        <v>17</v>
      </c>
      <c r="V42" s="75" t="s">
        <v>65</v>
      </c>
      <c r="W42" s="162">
        <f t="shared" si="1"/>
        <v>7</v>
      </c>
      <c r="X42" s="27">
        <v>18</v>
      </c>
      <c r="Y42" s="27">
        <v>32</v>
      </c>
    </row>
    <row r="43" spans="2:25" ht="15" x14ac:dyDescent="0.2">
      <c r="B43" s="20" t="str">
        <f t="shared" si="0"/>
        <v>Pittsburgh Steelers</v>
      </c>
      <c r="C43" s="169" t="s">
        <v>54</v>
      </c>
      <c r="D43" s="21" t="s">
        <v>50</v>
      </c>
      <c r="E43" s="22" t="s">
        <v>13</v>
      </c>
      <c r="F43" s="22" t="s">
        <v>43</v>
      </c>
      <c r="G43" s="22" t="s">
        <v>12</v>
      </c>
      <c r="H43" s="22" t="s">
        <v>63</v>
      </c>
      <c r="I43" s="22" t="s">
        <v>19</v>
      </c>
      <c r="J43" s="22" t="s">
        <v>60</v>
      </c>
      <c r="K43" s="22" t="s">
        <v>44</v>
      </c>
      <c r="L43" s="22" t="s">
        <v>95</v>
      </c>
      <c r="M43" s="22" t="s">
        <v>14</v>
      </c>
      <c r="N43" s="22" t="s">
        <v>45</v>
      </c>
      <c r="O43" s="22" t="s">
        <v>67</v>
      </c>
      <c r="P43" s="22" t="s">
        <v>32</v>
      </c>
      <c r="Q43" s="38" t="s">
        <v>46</v>
      </c>
      <c r="R43" s="38" t="s">
        <v>38</v>
      </c>
      <c r="S43" s="38" t="s">
        <v>223</v>
      </c>
      <c r="T43" s="38" t="s">
        <v>57</v>
      </c>
      <c r="U43" s="22" t="s">
        <v>51</v>
      </c>
      <c r="V43" s="76" t="s">
        <v>54</v>
      </c>
      <c r="W43" s="163">
        <f t="shared" si="1"/>
        <v>9</v>
      </c>
      <c r="X43" s="28">
        <v>7</v>
      </c>
      <c r="Y43" s="28">
        <v>15</v>
      </c>
    </row>
    <row r="44" spans="2:25" ht="15" x14ac:dyDescent="0.2">
      <c r="B44" s="24" t="str">
        <f t="shared" si="0"/>
        <v>San Francisco 49ers</v>
      </c>
      <c r="C44" s="168" t="s">
        <v>11</v>
      </c>
      <c r="D44" s="21" t="s">
        <v>71</v>
      </c>
      <c r="E44" s="22" t="s">
        <v>35</v>
      </c>
      <c r="F44" s="22" t="s">
        <v>72</v>
      </c>
      <c r="G44" s="22" t="s">
        <v>112</v>
      </c>
      <c r="H44" s="22" t="s">
        <v>38</v>
      </c>
      <c r="I44" s="22" t="s">
        <v>32</v>
      </c>
      <c r="J44" s="22" t="s">
        <v>16</v>
      </c>
      <c r="K44" s="22" t="s">
        <v>111</v>
      </c>
      <c r="L44" s="22" t="s">
        <v>95</v>
      </c>
      <c r="M44" s="22" t="s">
        <v>116</v>
      </c>
      <c r="N44" s="22" t="s">
        <v>68</v>
      </c>
      <c r="O44" s="22" t="s">
        <v>14</v>
      </c>
      <c r="P44" s="22" t="s">
        <v>53</v>
      </c>
      <c r="Q44" s="38" t="s">
        <v>19</v>
      </c>
      <c r="R44" s="38" t="s">
        <v>33</v>
      </c>
      <c r="S44" s="38" t="s">
        <v>117</v>
      </c>
      <c r="T44" s="38" t="s">
        <v>222</v>
      </c>
      <c r="U44" s="22" t="s">
        <v>31</v>
      </c>
      <c r="V44" s="76" t="s">
        <v>11</v>
      </c>
      <c r="W44" s="162">
        <f t="shared" si="1"/>
        <v>9</v>
      </c>
      <c r="X44" s="27">
        <v>26</v>
      </c>
      <c r="Y44" s="27">
        <v>25</v>
      </c>
    </row>
    <row r="45" spans="2:25" ht="15" x14ac:dyDescent="0.2">
      <c r="B45" s="20" t="str">
        <f t="shared" si="0"/>
        <v>Seattle Seahawks</v>
      </c>
      <c r="C45" s="169" t="s">
        <v>35</v>
      </c>
      <c r="D45" s="25" t="s">
        <v>37</v>
      </c>
      <c r="E45" s="26" t="s">
        <v>39</v>
      </c>
      <c r="F45" s="26" t="s">
        <v>40</v>
      </c>
      <c r="G45" s="26" t="s">
        <v>66</v>
      </c>
      <c r="H45" s="26" t="s">
        <v>42</v>
      </c>
      <c r="I45" s="26" t="s">
        <v>31</v>
      </c>
      <c r="J45" s="26" t="s">
        <v>115</v>
      </c>
      <c r="K45" s="26" t="s">
        <v>17</v>
      </c>
      <c r="L45" s="26" t="s">
        <v>68</v>
      </c>
      <c r="M45" s="26" t="s">
        <v>47</v>
      </c>
      <c r="N45" s="26" t="s">
        <v>95</v>
      </c>
      <c r="O45" s="26" t="s">
        <v>223</v>
      </c>
      <c r="P45" s="26" t="s">
        <v>111</v>
      </c>
      <c r="Q45" s="39" t="s">
        <v>48</v>
      </c>
      <c r="R45" s="39" t="s">
        <v>11</v>
      </c>
      <c r="S45" s="39" t="s">
        <v>36</v>
      </c>
      <c r="T45" s="39" t="s">
        <v>12</v>
      </c>
      <c r="U45" s="26" t="s">
        <v>112</v>
      </c>
      <c r="V45" s="75" t="s">
        <v>35</v>
      </c>
      <c r="W45" s="163">
        <f t="shared" si="1"/>
        <v>11</v>
      </c>
      <c r="X45" s="28">
        <v>9</v>
      </c>
      <c r="Y45" s="28">
        <v>9</v>
      </c>
    </row>
    <row r="46" spans="2:25" ht="15" x14ac:dyDescent="0.2">
      <c r="B46" s="24" t="str">
        <f t="shared" si="0"/>
        <v>Tampa Bay Buccaneers</v>
      </c>
      <c r="C46" s="168" t="s">
        <v>19</v>
      </c>
      <c r="D46" s="25" t="s">
        <v>62</v>
      </c>
      <c r="E46" s="26" t="s">
        <v>42</v>
      </c>
      <c r="F46" s="26" t="s">
        <v>15</v>
      </c>
      <c r="G46" s="26" t="s">
        <v>16</v>
      </c>
      <c r="H46" s="26" t="s">
        <v>40</v>
      </c>
      <c r="I46" s="26" t="s">
        <v>41</v>
      </c>
      <c r="J46" s="26" t="s">
        <v>38</v>
      </c>
      <c r="K46" s="26" t="s">
        <v>46</v>
      </c>
      <c r="L46" s="26" t="s">
        <v>112</v>
      </c>
      <c r="M46" s="26" t="s">
        <v>35</v>
      </c>
      <c r="N46" s="26" t="s">
        <v>95</v>
      </c>
      <c r="O46" s="26" t="s">
        <v>43</v>
      </c>
      <c r="P46" s="26" t="s">
        <v>14</v>
      </c>
      <c r="Q46" s="39" t="s">
        <v>39</v>
      </c>
      <c r="R46" s="39" t="s">
        <v>45</v>
      </c>
      <c r="S46" s="39" t="s">
        <v>68</v>
      </c>
      <c r="T46" s="39" t="s">
        <v>48</v>
      </c>
      <c r="U46" s="26" t="s">
        <v>32</v>
      </c>
      <c r="V46" s="75" t="s">
        <v>19</v>
      </c>
      <c r="W46" s="162">
        <f t="shared" si="1"/>
        <v>11</v>
      </c>
      <c r="X46" s="27">
        <v>19</v>
      </c>
      <c r="Y46" s="27">
        <v>14</v>
      </c>
    </row>
    <row r="47" spans="2:25" ht="15" x14ac:dyDescent="0.2">
      <c r="B47" s="20" t="str">
        <f t="shared" si="0"/>
        <v>Tennessee Titans</v>
      </c>
      <c r="C47" s="169" t="s">
        <v>28</v>
      </c>
      <c r="D47" s="21" t="s">
        <v>17</v>
      </c>
      <c r="E47" s="22" t="s">
        <v>63</v>
      </c>
      <c r="F47" s="22" t="s">
        <v>223</v>
      </c>
      <c r="G47" s="22" t="s">
        <v>67</v>
      </c>
      <c r="H47" s="22" t="s">
        <v>113</v>
      </c>
      <c r="I47" s="22" t="s">
        <v>95</v>
      </c>
      <c r="J47" s="22" t="s">
        <v>69</v>
      </c>
      <c r="K47" s="22" t="s">
        <v>55</v>
      </c>
      <c r="L47" s="22" t="s">
        <v>36</v>
      </c>
      <c r="M47" s="22" t="s">
        <v>37</v>
      </c>
      <c r="N47" s="22" t="s">
        <v>56</v>
      </c>
      <c r="O47" s="79" t="s">
        <v>45</v>
      </c>
      <c r="P47" s="22" t="s">
        <v>44</v>
      </c>
      <c r="Q47" s="38" t="s">
        <v>110</v>
      </c>
      <c r="R47" s="38" t="s">
        <v>115</v>
      </c>
      <c r="S47" s="80" t="s">
        <v>29</v>
      </c>
      <c r="T47" s="80" t="s">
        <v>27</v>
      </c>
      <c r="U47" s="22" t="s">
        <v>114</v>
      </c>
      <c r="V47" s="76" t="s">
        <v>28</v>
      </c>
      <c r="W47" s="163">
        <f t="shared" si="1"/>
        <v>6</v>
      </c>
      <c r="X47" s="28">
        <v>2</v>
      </c>
      <c r="Y47" s="28">
        <v>20</v>
      </c>
    </row>
    <row r="48" spans="2:25" ht="16" thickBot="1" x14ac:dyDescent="0.25">
      <c r="B48" s="42" t="str">
        <f t="shared" si="0"/>
        <v>Washington Commanders</v>
      </c>
      <c r="C48" s="170" t="s">
        <v>117</v>
      </c>
      <c r="D48" s="29" t="s">
        <v>110</v>
      </c>
      <c r="E48" s="30" t="s">
        <v>66</v>
      </c>
      <c r="F48" s="30" t="s">
        <v>65</v>
      </c>
      <c r="G48" s="30" t="s">
        <v>62</v>
      </c>
      <c r="H48" s="30" t="s">
        <v>28</v>
      </c>
      <c r="I48" s="30" t="s">
        <v>71</v>
      </c>
      <c r="J48" s="30" t="s">
        <v>15</v>
      </c>
      <c r="K48" s="30" t="s">
        <v>67</v>
      </c>
      <c r="L48" s="30" t="s">
        <v>64</v>
      </c>
      <c r="M48" s="30" t="s">
        <v>44</v>
      </c>
      <c r="N48" s="30" t="s">
        <v>55</v>
      </c>
      <c r="O48" s="30" t="s">
        <v>40</v>
      </c>
      <c r="P48" s="30" t="s">
        <v>61</v>
      </c>
      <c r="Q48" s="40" t="s">
        <v>95</v>
      </c>
      <c r="R48" s="40" t="s">
        <v>17</v>
      </c>
      <c r="S48" s="40" t="s">
        <v>39</v>
      </c>
      <c r="T48" s="40" t="s">
        <v>51</v>
      </c>
      <c r="U48" s="30" t="s">
        <v>27</v>
      </c>
      <c r="V48" s="77" t="s">
        <v>117</v>
      </c>
      <c r="W48" s="164">
        <f t="shared" si="1"/>
        <v>14</v>
      </c>
      <c r="X48" s="31">
        <v>31</v>
      </c>
      <c r="Y48" s="31">
        <v>2</v>
      </c>
    </row>
    <row r="49" spans="2:4" ht="4.5" customHeight="1" thickTop="1" x14ac:dyDescent="0.15"/>
    <row r="50" spans="2:4" ht="14" x14ac:dyDescent="0.2">
      <c r="B50" s="148" t="s">
        <v>247</v>
      </c>
      <c r="C50" s="148"/>
      <c r="D50" s="41"/>
    </row>
    <row r="51" spans="2:4" ht="14" x14ac:dyDescent="0.2">
      <c r="B51" s="148" t="s">
        <v>248</v>
      </c>
      <c r="C51" s="148"/>
      <c r="D51" s="41"/>
    </row>
  </sheetData>
  <phoneticPr fontId="2" type="noConversion"/>
  <conditionalFormatting sqref="D17:S48">
    <cfRule type="cellIs" dxfId="1" priority="4" stopIfTrue="1" operator="equal">
      <formula>"BYE"</formula>
    </cfRule>
  </conditionalFormatting>
  <conditionalFormatting sqref="X17:X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Y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:T48">
    <cfRule type="cellIs" dxfId="0" priority="1" stopIfTrue="1" operator="equal">
      <formula>"BYE"</formula>
    </cfRule>
  </conditionalFormatting>
  <hyperlinks>
    <hyperlink ref="Y1" r:id="rId1" display="http://www.fantasycube.com/" xr:uid="{00000000-0004-0000-0200-000000000000}"/>
  </hyperlinks>
  <pageMargins left="0.75" right="0.75" top="1" bottom="1" header="0.5" footer="0.5"/>
  <pageSetup scale="65" orientation="landscape" r:id="rId2"/>
  <headerFooter alignWithMargins="0">
    <oddFooter>&amp;L&amp;"Verdana,Regular"&amp;8(c) theExcelNinja.com. Free for personal use.&amp;R&amp;"Verdana,Regular"&amp;8[&amp;A]  Page &amp;P of &amp;N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23"/>
  </sheetPr>
  <dimension ref="A1:J38"/>
  <sheetViews>
    <sheetView showGridLines="0" workbookViewId="0">
      <selection activeCell="C34" sqref="C34"/>
    </sheetView>
  </sheetViews>
  <sheetFormatPr baseColWidth="10" defaultColWidth="9.1640625" defaultRowHeight="14" x14ac:dyDescent="0.2"/>
  <cols>
    <col min="1" max="1" width="3" style="8" customWidth="1"/>
    <col min="2" max="2" width="9.5" style="8" customWidth="1"/>
    <col min="3" max="3" width="21.83203125" style="8" bestFit="1" customWidth="1"/>
    <col min="4" max="8" width="9.1640625" style="8"/>
    <col min="9" max="9" width="17.33203125" style="8" customWidth="1"/>
    <col min="10" max="10" width="49" style="8" customWidth="1"/>
    <col min="11" max="16384" width="9.1640625" style="8"/>
  </cols>
  <sheetData>
    <row r="1" spans="1:10" ht="21" x14ac:dyDescent="0.2">
      <c r="A1" s="1" t="s">
        <v>79</v>
      </c>
      <c r="B1" s="17"/>
      <c r="C1" s="17"/>
      <c r="D1" s="17"/>
      <c r="E1" s="17"/>
      <c r="F1" s="17"/>
      <c r="G1" s="17"/>
      <c r="H1" s="17"/>
      <c r="I1" s="17"/>
      <c r="J1" s="2" t="str">
        <f>lkpCopyright</f>
        <v>© FantasyCube.com</v>
      </c>
    </row>
    <row r="2" spans="1:10" s="18" customFormat="1" ht="18" x14ac:dyDescent="0.2">
      <c r="J2" s="19"/>
    </row>
    <row r="3" spans="1:10" ht="20" thickBot="1" x14ac:dyDescent="0.3">
      <c r="B3" s="9" t="s">
        <v>76</v>
      </c>
    </row>
    <row r="4" spans="1:10" ht="15" thickBot="1" x14ac:dyDescent="0.25">
      <c r="B4" s="10" t="s">
        <v>75</v>
      </c>
      <c r="C4" s="11" t="s">
        <v>73</v>
      </c>
      <c r="F4" s="14" t="s">
        <v>77</v>
      </c>
      <c r="G4" s="15">
        <v>2022</v>
      </c>
      <c r="I4" s="14" t="s">
        <v>78</v>
      </c>
      <c r="J4" s="16" t="s">
        <v>80</v>
      </c>
    </row>
    <row r="5" spans="1:10" x14ac:dyDescent="0.2">
      <c r="B5" s="12" t="s">
        <v>31</v>
      </c>
      <c r="C5" s="13" t="s">
        <v>149</v>
      </c>
    </row>
    <row r="6" spans="1:10" x14ac:dyDescent="0.2">
      <c r="B6" s="12" t="s">
        <v>40</v>
      </c>
      <c r="C6" s="13" t="s">
        <v>150</v>
      </c>
    </row>
    <row r="7" spans="1:10" x14ac:dyDescent="0.2">
      <c r="B7" s="12" t="s">
        <v>46</v>
      </c>
      <c r="C7" s="13" t="s">
        <v>151</v>
      </c>
    </row>
    <row r="8" spans="1:10" x14ac:dyDescent="0.2">
      <c r="B8" s="12" t="s">
        <v>30</v>
      </c>
      <c r="C8" s="13" t="s">
        <v>152</v>
      </c>
    </row>
    <row r="9" spans="1:10" x14ac:dyDescent="0.2">
      <c r="B9" s="12" t="s">
        <v>48</v>
      </c>
      <c r="C9" s="13" t="s">
        <v>153</v>
      </c>
    </row>
    <row r="10" spans="1:10" x14ac:dyDescent="0.2">
      <c r="B10" s="12" t="s">
        <v>58</v>
      </c>
      <c r="C10" s="13" t="s">
        <v>154</v>
      </c>
    </row>
    <row r="11" spans="1:10" x14ac:dyDescent="0.2">
      <c r="B11" s="12" t="s">
        <v>45</v>
      </c>
      <c r="C11" s="13" t="s">
        <v>155</v>
      </c>
    </row>
    <row r="12" spans="1:10" x14ac:dyDescent="0.2">
      <c r="B12" s="12" t="s">
        <v>51</v>
      </c>
      <c r="C12" s="13" t="s">
        <v>156</v>
      </c>
    </row>
    <row r="13" spans="1:10" x14ac:dyDescent="0.2">
      <c r="B13" s="12" t="s">
        <v>27</v>
      </c>
      <c r="C13" s="13" t="s">
        <v>157</v>
      </c>
    </row>
    <row r="14" spans="1:10" x14ac:dyDescent="0.2">
      <c r="B14" s="12" t="s">
        <v>37</v>
      </c>
      <c r="C14" s="13" t="s">
        <v>158</v>
      </c>
    </row>
    <row r="15" spans="1:10" x14ac:dyDescent="0.2">
      <c r="B15" s="12" t="s">
        <v>59</v>
      </c>
      <c r="C15" s="13" t="s">
        <v>159</v>
      </c>
    </row>
    <row r="16" spans="1:10" x14ac:dyDescent="0.2">
      <c r="B16" s="12" t="s">
        <v>15</v>
      </c>
      <c r="C16" s="13" t="s">
        <v>160</v>
      </c>
    </row>
    <row r="17" spans="2:3" x14ac:dyDescent="0.2">
      <c r="B17" s="12" t="s">
        <v>29</v>
      </c>
      <c r="C17" s="13" t="s">
        <v>161</v>
      </c>
    </row>
    <row r="18" spans="2:3" x14ac:dyDescent="0.2">
      <c r="B18" s="12" t="s">
        <v>69</v>
      </c>
      <c r="C18" s="13" t="s">
        <v>162</v>
      </c>
    </row>
    <row r="19" spans="2:3" x14ac:dyDescent="0.2">
      <c r="B19" s="12" t="s">
        <v>110</v>
      </c>
      <c r="C19" s="13" t="s">
        <v>163</v>
      </c>
    </row>
    <row r="20" spans="2:3" x14ac:dyDescent="0.2">
      <c r="B20" s="12" t="s">
        <v>16</v>
      </c>
      <c r="C20" s="13" t="s">
        <v>164</v>
      </c>
    </row>
    <row r="21" spans="2:3" x14ac:dyDescent="0.2">
      <c r="B21" s="12" t="s">
        <v>223</v>
      </c>
      <c r="C21" s="13" t="s">
        <v>225</v>
      </c>
    </row>
    <row r="22" spans="2:3" x14ac:dyDescent="0.2">
      <c r="B22" s="12" t="s">
        <v>116</v>
      </c>
      <c r="C22" s="13" t="s">
        <v>165</v>
      </c>
    </row>
    <row r="23" spans="2:3" x14ac:dyDescent="0.2">
      <c r="B23" s="12" t="s">
        <v>112</v>
      </c>
      <c r="C23" s="13" t="s">
        <v>166</v>
      </c>
    </row>
    <row r="24" spans="2:3" x14ac:dyDescent="0.2">
      <c r="B24" s="12" t="s">
        <v>53</v>
      </c>
      <c r="C24" s="13" t="s">
        <v>167</v>
      </c>
    </row>
    <row r="25" spans="2:3" x14ac:dyDescent="0.2">
      <c r="B25" s="12" t="s">
        <v>64</v>
      </c>
      <c r="C25" s="13" t="s">
        <v>168</v>
      </c>
    </row>
    <row r="26" spans="2:3" x14ac:dyDescent="0.2">
      <c r="B26" s="12" t="s">
        <v>13</v>
      </c>
      <c r="C26" s="13" t="s">
        <v>169</v>
      </c>
    </row>
    <row r="27" spans="2:3" x14ac:dyDescent="0.2">
      <c r="B27" s="12" t="s">
        <v>14</v>
      </c>
      <c r="C27" s="13" t="s">
        <v>170</v>
      </c>
    </row>
    <row r="28" spans="2:3" x14ac:dyDescent="0.2">
      <c r="B28" s="12" t="s">
        <v>17</v>
      </c>
      <c r="C28" s="13" t="s">
        <v>171</v>
      </c>
    </row>
    <row r="29" spans="2:3" x14ac:dyDescent="0.2">
      <c r="B29" s="12" t="s">
        <v>12</v>
      </c>
      <c r="C29" s="13" t="s">
        <v>172</v>
      </c>
    </row>
    <row r="30" spans="2:3" x14ac:dyDescent="0.2">
      <c r="B30" s="12" t="s">
        <v>65</v>
      </c>
      <c r="C30" s="13" t="s">
        <v>173</v>
      </c>
    </row>
    <row r="31" spans="2:3" x14ac:dyDescent="0.2">
      <c r="B31" s="12" t="s">
        <v>54</v>
      </c>
      <c r="C31" s="13" t="s">
        <v>174</v>
      </c>
    </row>
    <row r="32" spans="2:3" x14ac:dyDescent="0.2">
      <c r="B32" s="12" t="s">
        <v>35</v>
      </c>
      <c r="C32" s="13" t="s">
        <v>175</v>
      </c>
    </row>
    <row r="33" spans="2:3" x14ac:dyDescent="0.2">
      <c r="B33" s="12" t="s">
        <v>11</v>
      </c>
      <c r="C33" s="13" t="s">
        <v>176</v>
      </c>
    </row>
    <row r="34" spans="2:3" x14ac:dyDescent="0.2">
      <c r="B34" s="12" t="s">
        <v>19</v>
      </c>
      <c r="C34" s="13" t="s">
        <v>177</v>
      </c>
    </row>
    <row r="35" spans="2:3" x14ac:dyDescent="0.2">
      <c r="B35" s="12" t="s">
        <v>28</v>
      </c>
      <c r="C35" s="13" t="s">
        <v>178</v>
      </c>
    </row>
    <row r="36" spans="2:3" ht="15" thickBot="1" x14ac:dyDescent="0.25">
      <c r="B36" s="171" t="s">
        <v>117</v>
      </c>
      <c r="C36" s="172" t="s">
        <v>460</v>
      </c>
    </row>
    <row r="38" spans="2:3" ht="19" x14ac:dyDescent="0.25">
      <c r="B38" s="9"/>
    </row>
  </sheetData>
  <sortState xmlns:xlrd2="http://schemas.microsoft.com/office/spreadsheetml/2017/richdata2" ref="B4:C36">
    <sortCondition ref="B4"/>
  </sortState>
  <phoneticPr fontId="2" type="noConversion"/>
  <hyperlinks>
    <hyperlink ref="J1" r:id="rId1" display="TheExcelNinja.com " xr:uid="{00000000-0004-0000-0300-000000000000}"/>
  </hyperlinks>
  <pageMargins left="0.75" right="0.75" top="1" bottom="1" header="0.5" footer="0.5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Offense_Proj</vt:lpstr>
      <vt:lpstr>Offense_Prior_Actuals</vt:lpstr>
      <vt:lpstr>Schedule</vt:lpstr>
      <vt:lpstr>lkpTables</vt:lpstr>
      <vt:lpstr>lkpBye</vt:lpstr>
      <vt:lpstr>lkpByeTeam</vt:lpstr>
      <vt:lpstr>lkpCopyright</vt:lpstr>
      <vt:lpstr>lkpTeam</vt:lpstr>
      <vt:lpstr>lkpTeamName</vt:lpstr>
      <vt:lpstr>LkpTeamTable</vt:lpstr>
      <vt:lpstr>lkpYear</vt:lpstr>
      <vt:lpstr>Offense_Prior_Actuals!Print_Titles</vt:lpstr>
      <vt:lpstr>Offense_Proj!Print_Titles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Victor Lai</cp:lastModifiedBy>
  <cp:lastPrinted>2012-08-16T04:37:24Z</cp:lastPrinted>
  <dcterms:created xsi:type="dcterms:W3CDTF">2012-08-16T04:44:42Z</dcterms:created>
  <dcterms:modified xsi:type="dcterms:W3CDTF">2022-08-29T02:34:44Z</dcterms:modified>
  <cp:version>2012-08-26</cp:version>
</cp:coreProperties>
</file>