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ffense_Proj"/>
    <sheet r:id="rId2" sheetId="2" name="Offense_2020"/>
    <sheet r:id="rId3" sheetId="3" name="Reference_Sheet"/>
    <sheet r:id="rId4" sheetId="4" name="lkpTables"/>
  </sheets>
  <definedNames>
    <definedName name="_xlnm._FilterDatabase" localSheetId="1">Offense_2020!$A$4:$AP$312</definedName>
    <definedName name="_xlnm._FilterDatabase" localSheetId="0">Offense_Proj!$A$4:$AO$4</definedName>
    <definedName name="byeweek">#REF!</definedName>
    <definedName name="DraftPosition" localSheetId="1">#REF!</definedName>
    <definedName name="DraftPosition">#REF!</definedName>
    <definedName name="lkpBye">Reference_Sheet!$V$17:$V$48</definedName>
    <definedName name="lkpByeTeam">Reference_Sheet!$U$17:$U$48</definedName>
    <definedName name="lkpCopyright">lkpTables!$J$4</definedName>
    <definedName name="lkpSubheading" localSheetId="1">lkpTables!#REF!</definedName>
    <definedName name="lkpSubheading">lkpTables!#REF!</definedName>
    <definedName name="lkpTeam">lkpTables!$B$5:$B$36</definedName>
    <definedName name="lkpTeamName">lkpTables!$C$5:$C$36</definedName>
    <definedName name="LkpTeamTable">lkpTables!$B$5:$C$36</definedName>
    <definedName name="lkpYear">lkpTables!$G$4</definedName>
    <definedName name="NumRounds" localSheetId="1">#REF!</definedName>
    <definedName name="NumRounds">#REF!</definedName>
    <definedName name="NumTeams" localSheetId="1">#REF!</definedName>
    <definedName name="NumTeams">#REF!</definedName>
    <definedName name="_xlnm.Print_Titles" localSheetId="1">Offense_2020!$1:$4</definedName>
    <definedName name="_xlnm.Print_Titles" localSheetId="0">Offense_Proj!$1:$4</definedName>
    <definedName name="RosterSpots" localSheetId="1">#REF!</definedName>
    <definedName name="RosterSpots">#REF!</definedName>
    <definedName name="teams">#REF!</definedName>
  </definedNames>
  <calcPr fullCalcOnLoad="1"/>
</workbook>
</file>

<file path=xl/sharedStrings.xml><?xml version="1.0" encoding="utf-8"?>
<sst xmlns="http://schemas.openxmlformats.org/spreadsheetml/2006/main" count="3821" uniqueCount="509">
  <si>
    <t>Lookup Tables</t>
  </si>
  <si>
    <t>TEAM NAME ABBREVIATIONS</t>
  </si>
  <si>
    <t>Abbrev</t>
  </si>
  <si>
    <t>Team Name</t>
  </si>
  <si>
    <t xml:space="preserve">Year </t>
  </si>
  <si>
    <t xml:space="preserve">Copyright / Tagline Text: </t>
  </si>
  <si>
    <t>© FantasyCube.com</t>
  </si>
  <si>
    <t>ARI</t>
  </si>
  <si>
    <t>Arizona Cardinals</t>
  </si>
  <si>
    <t>ATL</t>
  </si>
  <si>
    <t>Atlanta Falcons</t>
  </si>
  <si>
    <t>BAL</t>
  </si>
  <si>
    <t>Baltimore Ravens</t>
  </si>
  <si>
    <t>BUF</t>
  </si>
  <si>
    <t>Buffalo Bills</t>
  </si>
  <si>
    <t>CAR</t>
  </si>
  <si>
    <t>Carolina Panthers</t>
  </si>
  <si>
    <t>CHI</t>
  </si>
  <si>
    <t>Chicago Bears</t>
  </si>
  <si>
    <t>CIN</t>
  </si>
  <si>
    <t>Cincinnati Bengals</t>
  </si>
  <si>
    <t>CLE</t>
  </si>
  <si>
    <t>Cleveland Browns</t>
  </si>
  <si>
    <t>DAL</t>
  </si>
  <si>
    <t>Dallas Cowboys</t>
  </si>
  <si>
    <t>DEN</t>
  </si>
  <si>
    <t>Denver Broncos</t>
  </si>
  <si>
    <t>DET</t>
  </si>
  <si>
    <t>Detroit Lions</t>
  </si>
  <si>
    <t>GB</t>
  </si>
  <si>
    <t>Green Bay Packers</t>
  </si>
  <si>
    <t>HOU</t>
  </si>
  <si>
    <t>Houston Texans</t>
  </si>
  <si>
    <t>IND</t>
  </si>
  <si>
    <t>Indianapolis Colts</t>
  </si>
  <si>
    <t>JAC</t>
  </si>
  <si>
    <t>Jacksonville Jaguars</t>
  </si>
  <si>
    <t>KC</t>
  </si>
  <si>
    <t>Kansas City Chiefs</t>
  </si>
  <si>
    <t>LV</t>
  </si>
  <si>
    <t>Las Vegas Raiders</t>
  </si>
  <si>
    <t>LAC</t>
  </si>
  <si>
    <t>Los Angeles Chargers</t>
  </si>
  <si>
    <t>LAR</t>
  </si>
  <si>
    <t>Los Angeles Rams</t>
  </si>
  <si>
    <t>MIA</t>
  </si>
  <si>
    <t>Miami Dolphins</t>
  </si>
  <si>
    <t>MIN</t>
  </si>
  <si>
    <t>Minnesota Vikings</t>
  </si>
  <si>
    <t>NE</t>
  </si>
  <si>
    <t>New England Patriots</t>
  </si>
  <si>
    <t>NO</t>
  </si>
  <si>
    <t>New Orleans Saints</t>
  </si>
  <si>
    <t>NYG</t>
  </si>
  <si>
    <t>New York Giants</t>
  </si>
  <si>
    <t>NYJ</t>
  </si>
  <si>
    <t>New York Jets</t>
  </si>
  <si>
    <t>PHI</t>
  </si>
  <si>
    <t>Philadelphia Eagles</t>
  </si>
  <si>
    <t>PIT</t>
  </si>
  <si>
    <t>Pittsburgh Steelers</t>
  </si>
  <si>
    <t>SEA</t>
  </si>
  <si>
    <t>Seattle Seahawks</t>
  </si>
  <si>
    <t>SF</t>
  </si>
  <si>
    <t>San Francisco 49ers</t>
  </si>
  <si>
    <t>TB</t>
  </si>
  <si>
    <t>Tampa Bay Buccaneers</t>
  </si>
  <si>
    <t>TEN</t>
  </si>
  <si>
    <t>Tennessee Titans</t>
  </si>
  <si>
    <t>WAS</t>
  </si>
  <si>
    <t>Washington Football Team</t>
  </si>
  <si>
    <t>Bye Weeks:</t>
  </si>
  <si>
    <t>Week 6:</t>
  </si>
  <si>
    <t>Atlanta Falcons, New Orleans Saints, New York Jets Jets, San Francisco 49ers</t>
  </si>
  <si>
    <t>Week 7:</t>
  </si>
  <si>
    <t>Buffalo Bills, Dallas Cowboys, Jacksonville Jaguars, Minnesota Vikings, Pittsburgh Steelers, Los Angeles Chargers</t>
  </si>
  <si>
    <t>Week 8:</t>
  </si>
  <si>
    <t>Baltimore Ravens, Las Vegas Raiders</t>
  </si>
  <si>
    <t>Week 9:</t>
  </si>
  <si>
    <t>Detroit Lions, Seattle Seahawks, Tampa Bay Buccaneers, Washington Football Team</t>
  </si>
  <si>
    <t>Week 10:</t>
  </si>
  <si>
    <t>Chicago Bears, Cincinnati Bengals, New York Giants, Houston Texans</t>
  </si>
  <si>
    <t>Week 11:</t>
  </si>
  <si>
    <t>Denver Broncos, Los Angeles Rams</t>
  </si>
  <si>
    <t>Week 12:</t>
  </si>
  <si>
    <t>Arizona Cardinals, Kansas City Chiefs</t>
  </si>
  <si>
    <t>Week 13:</t>
  </si>
  <si>
    <t>Carolina Panthers, Cleveland Browns, Green Bay Packers, Tennessee Titans</t>
  </si>
  <si>
    <t>Week 14:</t>
  </si>
  <si>
    <t>Indianapolis Colts, Miami Dolphins, New England Patriots, Philadelphia Eagles</t>
  </si>
  <si>
    <t>Team</t>
  </si>
  <si>
    <t>Bye</t>
  </si>
  <si>
    <t>Weeks 14-17 Strength of Schedule
(1 = Easiest)</t>
  </si>
  <si>
    <t>2021 Season Strength of Schedule
(1 = Easiest)</t>
  </si>
  <si>
    <t>@TEN</t>
  </si>
  <si>
    <t>@JAX</t>
  </si>
  <si>
    <t>@LAR</t>
  </si>
  <si>
    <t>@CLE</t>
  </si>
  <si>
    <t>@SF</t>
  </si>
  <si>
    <t>@SEA</t>
  </si>
  <si>
    <t>BYE</t>
  </si>
  <si>
    <t>@CHI</t>
  </si>
  <si>
    <t>@DET</t>
  </si>
  <si>
    <t>@DAL</t>
  </si>
  <si>
    <t>@TB</t>
  </si>
  <si>
    <t>@NYG</t>
  </si>
  <si>
    <t>WSH</t>
  </si>
  <si>
    <t>@MIA</t>
  </si>
  <si>
    <t>@NO</t>
  </si>
  <si>
    <t>@CAR</t>
  </si>
  <si>
    <t>@BUF</t>
  </si>
  <si>
    <t>@LV</t>
  </si>
  <si>
    <t>@DEN</t>
  </si>
  <si>
    <t>@PIT</t>
  </si>
  <si>
    <t>@CIN</t>
  </si>
  <si>
    <t>@KC</t>
  </si>
  <si>
    <t>@NYJ</t>
  </si>
  <si>
    <t>@NE</t>
  </si>
  <si>
    <t>@HOU</t>
  </si>
  <si>
    <t>@ATL</t>
  </si>
  <si>
    <t>@ARI</t>
  </si>
  <si>
    <t>@GB</t>
  </si>
  <si>
    <t>@MIN</t>
  </si>
  <si>
    <t>JAX</t>
  </si>
  <si>
    <t>@BAL</t>
  </si>
  <si>
    <t>@LAC</t>
  </si>
  <si>
    <t>@WSH</t>
  </si>
  <si>
    <t>@PHI</t>
  </si>
  <si>
    <t>@IND</t>
  </si>
  <si>
    <t xml:space="preserve"> * The "Strength of Fantasy Playoff Schedule" is ranked by the average defensive strength of their opponents in Weeks 14-17. Green cells indicate an easy schedule, red cells a difficult schedule.</t>
  </si>
  <si>
    <t xml:space="preserve">    It does not take into account passing vs rushing defense or individual positions, and is only intended a quick reference. </t>
  </si>
  <si>
    <t>Scoring Settings (League Value):</t>
  </si>
  <si>
    <t>MY NOTES &amp; RANKING</t>
  </si>
  <si>
    <t>PROJECTIONS (Y! Std, Fantasy Pros Std &amp; PPR)</t>
  </si>
  <si>
    <t>GAMES</t>
  </si>
  <si>
    <t>PASSING</t>
  </si>
  <si>
    <t>RUSHING</t>
  </si>
  <si>
    <t>RECEIVING</t>
  </si>
  <si>
    <t>RETURN</t>
  </si>
  <si>
    <t>MISC</t>
  </si>
  <si>
    <t>FUM</t>
  </si>
  <si>
    <t>FANTASY POINTS</t>
  </si>
  <si>
    <t>Player</t>
  </si>
  <si>
    <t>Pos</t>
  </si>
  <si>
    <t>Notes</t>
  </si>
  <si>
    <t>Rank</t>
  </si>
  <si>
    <t>Y! Roto</t>
  </si>
  <si>
    <t>Δ</t>
  </si>
  <si>
    <t>Y! Old</t>
  </si>
  <si>
    <t>Std</t>
  </si>
  <si>
    <t>Std Old</t>
  </si>
  <si>
    <t>PPR</t>
  </si>
  <si>
    <t>PPR Old</t>
  </si>
  <si>
    <t>% Own</t>
  </si>
  <si>
    <t>GP</t>
  </si>
  <si>
    <t>GS</t>
  </si>
  <si>
    <t>Comp</t>
  </si>
  <si>
    <t>Inc</t>
  </si>
  <si>
    <t>Yds</t>
  </si>
  <si>
    <t>TD</t>
  </si>
  <si>
    <t>Int</t>
  </si>
  <si>
    <t>Pic6</t>
  </si>
  <si>
    <t>Sks</t>
  </si>
  <si>
    <t>1st</t>
  </si>
  <si>
    <t>Att</t>
  </si>
  <si>
    <t>Tgt</t>
  </si>
  <si>
    <t>Rec</t>
  </si>
  <si>
    <t>2PT</t>
  </si>
  <si>
    <t>Total</t>
  </si>
  <si>
    <t>Lost</t>
  </si>
  <si>
    <t>Fan Pts</t>
  </si>
  <si>
    <t>PPG</t>
  </si>
  <si>
    <t>T. Hill</t>
  </si>
  <si>
    <t>WR</t>
  </si>
  <si>
    <t>J. Jefferson</t>
  </si>
  <si>
    <t>Min</t>
  </si>
  <si>
    <t>Q</t>
  </si>
  <si>
    <t>D. Metcalf</t>
  </si>
  <si>
    <t>Sea</t>
  </si>
  <si>
    <t>D. Adams</t>
  </si>
  <si>
    <t>N. Chubb</t>
  </si>
  <si>
    <t>RB</t>
  </si>
  <si>
    <t>Cle</t>
  </si>
  <si>
    <t>A. Jones</t>
  </si>
  <si>
    <t>L. Jackson</t>
  </si>
  <si>
    <t>QB</t>
  </si>
  <si>
    <t>Bal</t>
  </si>
  <si>
    <t>J. Taylor</t>
  </si>
  <si>
    <t>Ind</t>
  </si>
  <si>
    <t>C. Ridley</t>
  </si>
  <si>
    <t>Atl</t>
  </si>
  <si>
    <t>G. Kittle</t>
  </si>
  <si>
    <t>TE</t>
  </si>
  <si>
    <t>K. Allen</t>
  </si>
  <si>
    <t>T. Kelce</t>
  </si>
  <si>
    <t>J. Allen</t>
  </si>
  <si>
    <t>Buf</t>
  </si>
  <si>
    <t>S. Barkley</t>
  </si>
  <si>
    <t>A. Ekeler</t>
  </si>
  <si>
    <t>D. Hopkins</t>
  </si>
  <si>
    <t>Ari</t>
  </si>
  <si>
    <t>R. Wilson</t>
  </si>
  <si>
    <t>A. Gibson</t>
  </si>
  <si>
    <t>Was</t>
  </si>
  <si>
    <t>D. Waller</t>
  </si>
  <si>
    <t>K. Murray</t>
  </si>
  <si>
    <t>A. Kamara</t>
  </si>
  <si>
    <t>A. Brown</t>
  </si>
  <si>
    <t>Ten</t>
  </si>
  <si>
    <t>D. Cook</t>
  </si>
  <si>
    <t>T. McLaurin</t>
  </si>
  <si>
    <t>S. Diggs</t>
  </si>
  <si>
    <t>D. Henry</t>
  </si>
  <si>
    <t>P. Mahomes</t>
  </si>
  <si>
    <t>E. Elliott</t>
  </si>
  <si>
    <t>Dal</t>
  </si>
  <si>
    <t>C. McCaffrey</t>
  </si>
  <si>
    <t>Car</t>
  </si>
  <si>
    <t>D. Prescott</t>
  </si>
  <si>
    <t>D. Montgomery</t>
  </si>
  <si>
    <t>Chi</t>
  </si>
  <si>
    <t>C. Carson</t>
  </si>
  <si>
    <t>T. Hockenson</t>
  </si>
  <si>
    <t>Det</t>
  </si>
  <si>
    <t>C. Lamb</t>
  </si>
  <si>
    <t>J. Herbert</t>
  </si>
  <si>
    <t>C. Edwards-Helaire</t>
  </si>
  <si>
    <t>C. Godwin</t>
  </si>
  <si>
    <t>M. Evans</t>
  </si>
  <si>
    <t>J. Dobbins</t>
  </si>
  <si>
    <t>IR</t>
  </si>
  <si>
    <t>M. Andrews</t>
  </si>
  <si>
    <t>A. Robinson II</t>
  </si>
  <si>
    <t>K. Pitts</t>
  </si>
  <si>
    <t>-</t>
  </si>
  <si>
    <t>J. Mixon</t>
  </si>
  <si>
    <t>Cin</t>
  </si>
  <si>
    <t>N. Harris</t>
  </si>
  <si>
    <t>Pit</t>
  </si>
  <si>
    <t>C. Kupp</t>
  </si>
  <si>
    <t>T. Brady</t>
  </si>
  <si>
    <t>A. Rodgers</t>
  </si>
  <si>
    <t>J. Jones</t>
  </si>
  <si>
    <t>M. Sanders</t>
  </si>
  <si>
    <t>Phi</t>
  </si>
  <si>
    <t>A. Cooper</t>
  </si>
  <si>
    <t>R. Woods</t>
  </si>
  <si>
    <t>A. Thielen</t>
  </si>
  <si>
    <t>T. Lockett</t>
  </si>
  <si>
    <t>J. Jacobs</t>
  </si>
  <si>
    <t>D. Henderson Jr.</t>
  </si>
  <si>
    <t>D. Swift</t>
  </si>
  <si>
    <t>D. Moore</t>
  </si>
  <si>
    <t>K. Hunt</t>
  </si>
  <si>
    <t>B. Aiyuk</t>
  </si>
  <si>
    <t>R. Tannehill</t>
  </si>
  <si>
    <t>COVID-19</t>
  </si>
  <si>
    <t>D. Johnson</t>
  </si>
  <si>
    <t>T. Higbee</t>
  </si>
  <si>
    <t>N. Fant</t>
  </si>
  <si>
    <t>Den</t>
  </si>
  <si>
    <t>M. Stafford</t>
  </si>
  <si>
    <t>J. Hurts</t>
  </si>
  <si>
    <t>R. Tonyan</t>
  </si>
  <si>
    <t>M. Gaskin</t>
  </si>
  <si>
    <t>Mia</t>
  </si>
  <si>
    <t>O. Beckham Jr.</t>
  </si>
  <si>
    <t>J. Robinson</t>
  </si>
  <si>
    <t>Jax</t>
  </si>
  <si>
    <t>C. Claypool</t>
  </si>
  <si>
    <t>M. Davis</t>
  </si>
  <si>
    <t>T. Higgins</t>
  </si>
  <si>
    <t>D. Goedert</t>
  </si>
  <si>
    <t>C. Edmonds</t>
  </si>
  <si>
    <t>L. Thomas</t>
  </si>
  <si>
    <t>R. Anderson</t>
  </si>
  <si>
    <t>K. Golladay</t>
  </si>
  <si>
    <t>J. Chase</t>
  </si>
  <si>
    <t>J. Smith-Schuster</t>
  </si>
  <si>
    <t>R. Mostert</t>
  </si>
  <si>
    <t>R. Jones II</t>
  </si>
  <si>
    <t>D. Harris</t>
  </si>
  <si>
    <t>J. Jeudy</t>
  </si>
  <si>
    <t>D. Samuel</t>
  </si>
  <si>
    <t>L. Fournette</t>
  </si>
  <si>
    <t>T. Sermon</t>
  </si>
  <si>
    <t>J. Williams</t>
  </si>
  <si>
    <t>M. Gesicki</t>
  </si>
  <si>
    <t>J. Burrow</t>
  </si>
  <si>
    <t>C. Sutton</t>
  </si>
  <si>
    <t>M. Gordon III</t>
  </si>
  <si>
    <t>T. Boyd</t>
  </si>
  <si>
    <t>B. Cooks</t>
  </si>
  <si>
    <t>Hou</t>
  </si>
  <si>
    <t>J. Conner</t>
  </si>
  <si>
    <t>D. Chark Jr.</t>
  </si>
  <si>
    <t>I. Smith Jr.</t>
  </si>
  <si>
    <t>Z. Moss</t>
  </si>
  <si>
    <t>M. Thomas</t>
  </si>
  <si>
    <t>PUP-R</t>
  </si>
  <si>
    <t>A. Dillon</t>
  </si>
  <si>
    <t>R. Gronkowski</t>
  </si>
  <si>
    <t>J. Landry</t>
  </si>
  <si>
    <t>T. Lawrence</t>
  </si>
  <si>
    <t>C. Davis</t>
  </si>
  <si>
    <t>K. Drake</t>
  </si>
  <si>
    <t>M. Carter</t>
  </si>
  <si>
    <t>M. Ryan</t>
  </si>
  <si>
    <t>D. Smith</t>
  </si>
  <si>
    <t>K. Cousins</t>
  </si>
  <si>
    <t>B. Mayfield</t>
  </si>
  <si>
    <t>D. Singletary</t>
  </si>
  <si>
    <t>W. Fuller V</t>
  </si>
  <si>
    <t>SUSP</t>
  </si>
  <si>
    <t>G. Edwards</t>
  </si>
  <si>
    <t>H. Henry</t>
  </si>
  <si>
    <t>M. Gallup</t>
  </si>
  <si>
    <t>M. Williams</t>
  </si>
  <si>
    <t>N. Hines</t>
  </si>
  <si>
    <t>L. Shenault Jr.</t>
  </si>
  <si>
    <t>J. Smith</t>
  </si>
  <si>
    <t>C. Samuel</t>
  </si>
  <si>
    <t>J. Waddle</t>
  </si>
  <si>
    <t>T. Etienne</t>
  </si>
  <si>
    <t>M. Jones Jr.</t>
  </si>
  <si>
    <t>E. Engram</t>
  </si>
  <si>
    <t>T. Pollard</t>
  </si>
  <si>
    <t>D. Watson</t>
  </si>
  <si>
    <t>M. Hardman</t>
  </si>
  <si>
    <t>A. Hooper</t>
  </si>
  <si>
    <t>R. Fitzpatrick</t>
  </si>
  <si>
    <t>M. Pittman Jr.</t>
  </si>
  <si>
    <t>T. Lance</t>
  </si>
  <si>
    <t>J. Fields</t>
  </si>
  <si>
    <t>D. Mooney</t>
  </si>
  <si>
    <t>M. Brown</t>
  </si>
  <si>
    <t>M. Callaway</t>
  </si>
  <si>
    <t>A. Trautman</t>
  </si>
  <si>
    <t>P. Lindsay</t>
  </si>
  <si>
    <t>D. Parker</t>
  </si>
  <si>
    <t>C. Beasley</t>
  </si>
  <si>
    <t>H. Ruggs III</t>
  </si>
  <si>
    <t>T. Hilton</t>
  </si>
  <si>
    <t>S. Michel</t>
  </si>
  <si>
    <t>N. Agholor</t>
  </si>
  <si>
    <t>J. Crowder</t>
  </si>
  <si>
    <t>B. Roethlisberger</t>
  </si>
  <si>
    <t>L. Murray</t>
  </si>
  <si>
    <t>D. Jones</t>
  </si>
  <si>
    <t>A. Mattison</t>
  </si>
  <si>
    <t>J. McKissic</t>
  </si>
  <si>
    <t>T. Tagovailoa</t>
  </si>
  <si>
    <t>S. Shepard</t>
  </si>
  <si>
    <t>E. Moore</t>
  </si>
  <si>
    <t>D. Carr</t>
  </si>
  <si>
    <t>G. Everett</t>
  </si>
  <si>
    <t>J. Cook</t>
  </si>
  <si>
    <t>A. Firkser</t>
  </si>
  <si>
    <t>J. Reagor</t>
  </si>
  <si>
    <t>J. Meyers</t>
  </si>
  <si>
    <t>R. Penny</t>
  </si>
  <si>
    <t>C. Kmet</t>
  </si>
  <si>
    <t>R. Bateman</t>
  </si>
  <si>
    <t>Z. Ertz</t>
  </si>
  <si>
    <t>J. Winston</t>
  </si>
  <si>
    <t>R. Gage</t>
  </si>
  <si>
    <t>J. White</t>
  </si>
  <si>
    <t>C. Wentz</t>
  </si>
  <si>
    <t>G. Bernard</t>
  </si>
  <si>
    <t>T. Cohen</t>
  </si>
  <si>
    <t>B. Jarwin</t>
  </si>
  <si>
    <t>C. Kirk</t>
  </si>
  <si>
    <t>J. Brown</t>
  </si>
  <si>
    <t>FA</t>
  </si>
  <si>
    <t>Z. Wilson</t>
  </si>
  <si>
    <t>E. Sanders</t>
  </si>
  <si>
    <t>R. Stevenson</t>
  </si>
  <si>
    <t>D. Williams</t>
  </si>
  <si>
    <t>T. Coleman</t>
  </si>
  <si>
    <t>A. Green</t>
  </si>
  <si>
    <t>S. Darnold</t>
  </si>
  <si>
    <t>R. Moore</t>
  </si>
  <si>
    <t>M. Mack</t>
  </si>
  <si>
    <t>C. Hubbard</t>
  </si>
  <si>
    <t>R. Cobb</t>
  </si>
  <si>
    <t>C. Akers</t>
  </si>
  <si>
    <t>NFI-R</t>
  </si>
  <si>
    <t>T. Marshall Jr.</t>
  </si>
  <si>
    <t>C. Newton</t>
  </si>
  <si>
    <t>M. Ingram II</t>
  </si>
  <si>
    <t>T. Smith</t>
  </si>
  <si>
    <t>C. Hyde</t>
  </si>
  <si>
    <t>A. St. Brown</t>
  </si>
  <si>
    <t>E. Ebron</t>
  </si>
  <si>
    <t>S. Watkins</t>
  </si>
  <si>
    <t>B. Scott</t>
  </si>
  <si>
    <t>J. Garoppolo</t>
  </si>
  <si>
    <t>J. Goff</t>
  </si>
  <si>
    <t>G. Davis</t>
  </si>
  <si>
    <t>B. Edwards</t>
  </si>
  <si>
    <t>D. Knox</t>
  </si>
  <si>
    <t>X. Jones</t>
  </si>
  <si>
    <t>H. Hurst</t>
  </si>
  <si>
    <t>M. Valdes-Scantling</t>
  </si>
  <si>
    <t>M. Jones</t>
  </si>
  <si>
    <t>J. Wilson Jr.</t>
  </si>
  <si>
    <t>P. Freiermuth</t>
  </si>
  <si>
    <t>P. Campbell</t>
  </si>
  <si>
    <t>T. Williams</t>
  </si>
  <si>
    <t>T. Bridgewater</t>
  </si>
  <si>
    <t>D. Slayton</t>
  </si>
  <si>
    <t>D. Booker</t>
  </si>
  <si>
    <t>K. Gainwell</t>
  </si>
  <si>
    <t>B. Perriman</t>
  </si>
  <si>
    <t>NA</t>
  </si>
  <si>
    <t>J. McKinnon</t>
  </si>
  <si>
    <t>K. Toney</t>
  </si>
  <si>
    <t>T. Gurley II</t>
  </si>
  <si>
    <t>A. Lazard</t>
  </si>
  <si>
    <t>O. Howard</t>
  </si>
  <si>
    <t>S. Ahmed</t>
  </si>
  <si>
    <t>D. Evans</t>
  </si>
  <si>
    <t>V. Jefferson Jr.</t>
  </si>
  <si>
    <t>J. Kelley</t>
  </si>
  <si>
    <t>J. Palmer</t>
  </si>
  <si>
    <t>H. Renfrow</t>
  </si>
  <si>
    <t>N. Collins</t>
  </si>
  <si>
    <t>B. Snell Jr.</t>
  </si>
  <si>
    <t>D. Mims</t>
  </si>
  <si>
    <t>K. Hamler</t>
  </si>
  <si>
    <t>D. Peoples-Jones</t>
  </si>
  <si>
    <t>D. Jackson</t>
  </si>
  <si>
    <t>J. Jackson</t>
  </si>
  <si>
    <t>J. Graham</t>
  </si>
  <si>
    <t>T. Taylor</t>
  </si>
  <si>
    <t>D. Lock</t>
  </si>
  <si>
    <t>D. Arnold</t>
  </si>
  <si>
    <t>J. Reynolds</t>
  </si>
  <si>
    <t>S. Perine</t>
  </si>
  <si>
    <t>L. Bell</t>
  </si>
  <si>
    <t>A. Dalton</t>
  </si>
  <si>
    <t>T. Johnson</t>
  </si>
  <si>
    <t>D. Brown</t>
  </si>
  <si>
    <t>Q. Ollison</t>
  </si>
  <si>
    <t>W. Gallman II</t>
  </si>
  <si>
    <t>T. Patrick</t>
  </si>
  <si>
    <t>D. Schultz</t>
  </si>
  <si>
    <t>C. Patterson</t>
  </si>
  <si>
    <t>R. Higgins</t>
  </si>
  <si>
    <t>T. Jones Jr.</t>
  </si>
  <si>
    <t>J. Patterson</t>
  </si>
  <si>
    <t>Q. Watkins</t>
  </si>
  <si>
    <t>J. Funk</t>
  </si>
  <si>
    <t>M. Trubisky</t>
  </si>
  <si>
    <t>D. Haskins Jr.</t>
  </si>
  <si>
    <t>K. Hill</t>
  </si>
  <si>
    <t>J. Love</t>
  </si>
  <si>
    <t>J. Doyle</t>
  </si>
  <si>
    <t>K. Vaughn</t>
  </si>
  <si>
    <t>D. Freeman</t>
  </si>
  <si>
    <t>K. Cole Sr.</t>
  </si>
  <si>
    <t>L. Bowden Jr.</t>
  </si>
  <si>
    <t>K. Herbert</t>
  </si>
  <si>
    <t>K. Coutee</t>
  </si>
  <si>
    <t>S. Miller</t>
  </si>
  <si>
    <t>D. Duvernay</t>
  </si>
  <si>
    <t>J. Washington</t>
  </si>
  <si>
    <t>N. Harry</t>
  </si>
  <si>
    <t>O</t>
  </si>
  <si>
    <t>A. Miller</t>
  </si>
  <si>
    <t>K. Bourne</t>
  </si>
  <si>
    <t>E. Mitchell</t>
  </si>
  <si>
    <t>L. Rountree III</t>
  </si>
  <si>
    <t>C. Evans</t>
  </si>
  <si>
    <t>M. Boone</t>
  </si>
  <si>
    <t>K. Rudolph</t>
  </si>
  <si>
    <t>M. Breida</t>
  </si>
  <si>
    <t>B. Pringle</t>
  </si>
  <si>
    <t>C. Herndon</t>
  </si>
  <si>
    <t>J. Guyton</t>
  </si>
  <si>
    <t>D. Robinson</t>
  </si>
  <si>
    <t>Z. Pascal</t>
  </si>
  <si>
    <t>K. Johnson</t>
  </si>
  <si>
    <t>T. Tebow</t>
  </si>
  <si>
    <t>Q. Cephus</t>
  </si>
  <si>
    <t>A. Humphries</t>
  </si>
  <si>
    <t>T. Wallace</t>
  </si>
  <si>
    <t>P. Williams</t>
  </si>
  <si>
    <t>T. Heinicke</t>
  </si>
  <si>
    <t>J. Hawkins</t>
  </si>
  <si>
    <t>D. Parham Jr.</t>
  </si>
  <si>
    <t>T. Kroft</t>
  </si>
  <si>
    <t>L. Perine</t>
  </si>
  <si>
    <t>K. Mond</t>
  </si>
  <si>
    <t>J. Eason</t>
  </si>
  <si>
    <t>G. Minshew II</t>
  </si>
  <si>
    <t>C. Conley</t>
  </si>
  <si>
    <t>D. Njoku</t>
  </si>
  <si>
    <t>A. McFarland Jr.</t>
  </si>
  <si>
    <t>T. Atwell</t>
  </si>
  <si>
    <t>D. Eskridge</t>
  </si>
  <si>
    <t>T. Fulgham</t>
  </si>
  <si>
    <t>M. Alie-Cox</t>
  </si>
  <si>
    <t>J. Johnson</t>
  </si>
  <si>
    <t>D. Dallas</t>
  </si>
  <si>
    <t>Updated: September 4, 2021</t>
  </si>
  <si>
    <t>TOTAL</t>
  </si>
  <si>
    <t>WR,TE</t>
  </si>
  <si>
    <t>WR,RB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</si>
</sst>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"/>
  </numFmts>
  <fonts count="26" x14ac:knownFonts="1">
    <font>
      <sz val="11"/>
      <color theme="1"/>
      <name val="Calibri"/>
      <family val="2"/>
      <scheme val="minor"/>
    </font>
    <font>
      <b/>
      <sz val="16"/>
      <color rgb="FFffffff"/>
      <name val="Trebuchet MS"/>
      <family val="2"/>
    </font>
    <font>
      <sz val="10"/>
      <color theme="1"/>
      <name val="Calibri"/>
      <family val="2"/>
    </font>
    <font>
      <sz val="14"/>
      <color rgb="FFffffff"/>
      <name val="Verdana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6"/>
      <color theme="1"/>
      <name val="Trebuchet MS"/>
      <family val="2"/>
    </font>
    <font>
      <sz val="16"/>
      <color rgb="FFffffff"/>
      <name val="Trebuchet MS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4f81bd"/>
      <name val="Calibri"/>
      <family val="2"/>
    </font>
    <font>
      <sz val="10"/>
      <color rgb="FF808080"/>
      <name val="Calibri"/>
      <family val="2"/>
    </font>
    <font>
      <b/>
      <sz val="10"/>
      <color rgb="FFffffff"/>
      <name val="Calibri"/>
      <family val="2"/>
    </font>
    <font>
      <b/>
      <sz val="14"/>
      <color theme="1"/>
      <name val="Trebuchet MS"/>
      <family val="2"/>
    </font>
    <font>
      <sz val="10"/>
      <color rgb="FF0000ff"/>
      <name val="Calibri"/>
      <family val="2"/>
    </font>
    <font>
      <sz val="8"/>
      <color rgb="FF000080"/>
      <name val="Verdana"/>
      <family val="2"/>
    </font>
    <font>
      <b/>
      <sz val="9"/>
      <color rgb="FF008080"/>
      <name val="Arial"/>
      <family val="2"/>
    </font>
    <font>
      <b/>
      <sz val="8"/>
      <color rgb="FF800080"/>
      <name val="Verdana"/>
      <family val="2"/>
    </font>
    <font>
      <b/>
      <sz val="10"/>
      <color rgb="FF000080"/>
      <name val="Arial"/>
      <family val="2"/>
    </font>
    <font>
      <b/>
      <sz val="9"/>
      <color theme="1"/>
      <name val="Arial"/>
      <family val="2"/>
    </font>
    <font>
      <sz val="10"/>
      <color rgb="FF7f7f7f"/>
      <name val="Calibri"/>
      <family val="2"/>
    </font>
    <font>
      <sz val="10"/>
      <color rgb="FF9933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969696"/>
      </patternFill>
    </fill>
    <fill>
      <patternFill patternType="solid">
        <fgColor rgb="FF808080"/>
      </patternFill>
    </fill>
    <fill>
      <patternFill patternType="solid">
        <fgColor rgb="FFffcc00"/>
      </patternFill>
    </fill>
    <fill>
      <patternFill patternType="solid">
        <fgColor rgb="FFc0c0c0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ac090"/>
      </patternFill>
    </fill>
    <fill>
      <patternFill patternType="solid">
        <fgColor rgb="FFf79646"/>
      </patternFill>
    </fill>
    <fill>
      <patternFill patternType="solid">
        <fgColor rgb="FFfdeada"/>
      </patternFill>
    </fill>
    <fill>
      <patternFill patternType="solid">
        <fgColor rgb="FFccccff"/>
      </patternFill>
    </fill>
    <fill>
      <patternFill patternType="solid">
        <fgColor rgb="FFfcd5b5"/>
      </patternFill>
    </fill>
    <fill>
      <patternFill patternType="solid">
        <fgColor rgb="FFc3d69b"/>
      </patternFill>
    </fill>
    <fill>
      <patternFill patternType="solid">
        <fgColor rgb="FF9bbb59"/>
      </patternFill>
    </fill>
    <fill>
      <patternFill patternType="solid">
        <fgColor rgb="FFd7e4bd"/>
      </patternFill>
    </fill>
    <fill>
      <patternFill patternType="solid">
        <fgColor rgb="FFebf1de"/>
      </patternFill>
    </fill>
  </fills>
  <borders count="5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808080"/>
      </left>
      <right style="thin">
        <color rgb="FFc6c6c6"/>
      </right>
      <top style="thick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c6c6c6"/>
      </right>
      <top style="thick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c6c6c6"/>
      </right>
      <top style="thick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n">
        <color rgb="FF80808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c6c6c6"/>
      </right>
      <top style="thin">
        <color rgb="FF808080"/>
      </top>
      <bottom style="thin">
        <color rgb="FFc6c6c6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c6c6c6"/>
      </bottom>
      <diagonal/>
    </border>
    <border>
      <left style="thin">
        <color rgb="FF808080"/>
      </left>
      <right style="thick">
        <color rgb="FF808080"/>
      </right>
      <top style="thin">
        <color rgb="FFc6c6c6"/>
      </top>
      <bottom style="thin">
        <color rgb="FFc6c6c6"/>
      </bottom>
      <diagonal/>
    </border>
    <border>
      <left style="thick">
        <color rgb="FF808080"/>
      </left>
      <right style="thin">
        <color rgb="FFc6c6c6"/>
      </right>
      <top style="thin">
        <color rgb="FFc6c6c6"/>
      </top>
      <bottom style="thick">
        <color rgb="FF808080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ck">
        <color rgb="FF80808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c6c6c6"/>
      </top>
      <bottom style="thick">
        <color rgb="FF80808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n">
        <color rgb="FFc0c0c0"/>
      </bottom>
      <diagonal/>
    </border>
    <border>
      <left style="thin">
        <color rgb="FFc0c0c0"/>
      </left>
      <right style="thin">
        <color rgb="FFc6c6c6"/>
      </right>
      <top style="thin">
        <color rgb="FFc0c0c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0c0c0"/>
      </top>
      <bottom style="thin">
        <color rgb="FFc6c6c6"/>
      </bottom>
      <diagonal/>
    </border>
    <border>
      <left style="thin">
        <color rgb="FFc6c6c6"/>
      </left>
      <right style="thin">
        <color rgb="FFc0c0c0"/>
      </right>
      <top style="thin">
        <color rgb="FFc0c0c0"/>
      </top>
      <bottom style="thin">
        <color rgb="FFc6c6c6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6c6c6"/>
      </bottom>
      <diagonal/>
    </border>
    <border>
      <left style="thin">
        <color rgb="FFc0c0c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0c0c0"/>
      </left>
      <right style="thin">
        <color rgb="FFc6c6c6"/>
      </right>
      <top style="thin">
        <color rgb="FF80808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08080"/>
      </top>
      <bottom style="thin">
        <color rgb="FFc6c6c6"/>
      </bottom>
      <diagonal/>
    </border>
    <border>
      <left style="thin">
        <color rgb="FFc6c6c6"/>
      </left>
      <right style="thin">
        <color rgb="FFc0c0c0"/>
      </right>
      <top style="thin">
        <color rgb="FF808080"/>
      </top>
      <bottom style="thin">
        <color rgb="FFc6c6c6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6c6c6"/>
      </bottom>
      <diagonal/>
    </border>
    <border>
      <left style="thin">
        <color rgb="FFd9d9d9"/>
      </left>
      <right style="thin">
        <color rgb="FFc0c0c0"/>
      </right>
      <top style="thin">
        <color rgb="FF808080"/>
      </top>
      <bottom style="thin">
        <color rgb="FFc6c6c6"/>
      </bottom>
      <diagonal/>
    </border>
    <border>
      <left style="thin">
        <color rgb="FFc0c0c0"/>
      </left>
      <right style="thin">
        <color rgb="FFc6c6c6"/>
      </right>
      <top style="thin">
        <color rgb="FFc6c6c6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6c6c6"/>
      </top>
      <bottom style="thin">
        <color rgb="FFc0c0c0"/>
      </bottom>
      <diagonal/>
    </border>
    <border>
      <left style="thin">
        <color rgb="FFc6c6c6"/>
      </left>
      <right style="thin">
        <color rgb="FFc0c0c0"/>
      </right>
      <top style="thin">
        <color rgb="FFc6c6c6"/>
      </top>
      <bottom style="thin">
        <color rgb="FFc0c0c0"/>
      </bottom>
      <diagonal/>
    </border>
    <border>
      <left style="thin">
        <color rgb="FFd9d9d9"/>
      </left>
      <right style="thin">
        <color rgb="FFc0c0c0"/>
      </right>
      <top style="thin">
        <color rgb="FFc6c6c6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d9d9d9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6c6c6"/>
      </top>
      <bottom style="thin">
        <color rgb="FFc6c6c6"/>
      </bottom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c0c0c0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187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3" applyNumberFormat="1" borderId="1" applyBorder="1" fontId="2" applyFont="1" fillId="3" applyFill="1" applyAlignment="1">
      <alignment horizontal="left"/>
    </xf>
    <xf xfId="0" numFmtId="0" borderId="1" applyBorder="1" fontId="3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2" applyBorder="1" fontId="3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3" applyBorder="1" fontId="5" applyFont="1" fillId="4" applyFill="1" applyAlignment="1">
      <alignment horizontal="center"/>
    </xf>
    <xf xfId="0" numFmtId="0" borderId="4" applyBorder="1" fontId="5" applyFont="1" fillId="4" applyFill="1" applyAlignment="1">
      <alignment horizontal="center"/>
    </xf>
    <xf xfId="0" numFmtId="0" borderId="2" applyBorder="1" fontId="5" applyFont="1" fillId="0" applyAlignment="1">
      <alignment horizontal="right"/>
    </xf>
    <xf xfId="0" numFmtId="3" applyNumberFormat="1" borderId="5" applyBorder="1" fontId="5" applyFont="1" fillId="4" applyFill="1" applyAlignment="1">
      <alignment horizontal="center"/>
    </xf>
    <xf xfId="0" numFmtId="0" borderId="5" applyBorder="1" fontId="2" applyFont="1" fillId="4" applyFill="1" applyAlignment="1">
      <alignment horizontal="center"/>
    </xf>
    <xf xfId="0" numFmtId="0" borderId="6" applyBorder="1" fontId="2" applyFont="1" fillId="4" applyFill="1" applyAlignment="1">
      <alignment horizontal="center"/>
    </xf>
    <xf xfId="0" numFmtId="0" borderId="7" applyBorder="1" fontId="2" applyFont="1" fillId="4" applyFill="1" applyAlignment="1">
      <alignment horizontal="center"/>
    </xf>
    <xf xfId="0" numFmtId="0" borderId="8" applyBorder="1" fontId="2" applyFont="1" fillId="4" applyFill="1" applyAlignment="1">
      <alignment horizontal="center"/>
    </xf>
    <xf xfId="0" numFmtId="0" borderId="9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6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6" applyFont="1" fillId="2" applyFill="1" applyAlignment="1">
      <alignment horizontal="left"/>
    </xf>
    <xf xfId="0" numFmtId="1" applyNumberFormat="1" borderId="1" applyBorder="1" fontId="7" applyFont="1" fillId="2" applyFill="1" applyAlignment="1">
      <alignment horizontal="right"/>
    </xf>
    <xf xfId="0" numFmtId="3" applyNumberFormat="1" borderId="1" applyBorder="1" fontId="7" applyFont="1" fillId="2" applyFill="1" applyAlignment="1">
      <alignment horizontal="right"/>
    </xf>
    <xf xfId="0" numFmtId="1" applyNumberFormat="1" borderId="0" fontId="0" fillId="0" applyAlignment="1">
      <alignment horizontal="general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right"/>
    </xf>
    <xf xfId="0" numFmtId="3" applyNumberFormat="1" borderId="2" applyBorder="1" fontId="9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10" applyBorder="1" fontId="10" applyFont="1" fillId="5" applyFill="1" applyAlignment="1">
      <alignment horizontal="center"/>
    </xf>
    <xf xfId="0" numFmtId="3" applyNumberFormat="1" borderId="11" applyBorder="1" fontId="10" applyFont="1" fillId="5" applyFill="1" applyAlignment="1">
      <alignment horizontal="center"/>
    </xf>
    <xf xfId="0" numFmtId="3" applyNumberFormat="1" borderId="12" applyBorder="1" fontId="10" applyFont="1" fillId="5" applyFill="1" applyAlignment="1">
      <alignment horizontal="center"/>
    </xf>
    <xf xfId="0" numFmtId="1" applyNumberFormat="1" borderId="11" applyBorder="1" fontId="10" applyFont="1" fillId="5" applyFill="1" applyAlignment="1">
      <alignment horizontal="center"/>
    </xf>
    <xf xfId="0" numFmtId="3" applyNumberFormat="1" borderId="13" applyBorder="1" fontId="10" applyFont="1" fillId="5" applyFill="1" applyAlignment="1">
      <alignment horizontal="center"/>
    </xf>
    <xf xfId="0" numFmtId="3" applyNumberFormat="1" borderId="12" applyBorder="1" fontId="11" applyFont="1" fillId="5" applyFill="1" applyAlignment="1">
      <alignment horizontal="center" wrapText="1"/>
    </xf>
    <xf xfId="0" numFmtId="3" applyNumberFormat="1" borderId="14" applyBorder="1" fontId="11" applyFont="1" fillId="5" applyFill="1" applyAlignment="1">
      <alignment horizontal="center" wrapText="1"/>
    </xf>
    <xf xfId="0" numFmtId="0" borderId="15" applyBorder="1" fontId="12" applyFont="1" fillId="6" applyFill="1" applyAlignment="1">
      <alignment horizontal="center"/>
    </xf>
    <xf xfId="0" numFmtId="3" applyNumberFormat="1" borderId="16" applyBorder="1" fontId="13" applyFont="1" fillId="6" applyFill="1" applyAlignment="1">
      <alignment horizontal="center"/>
    </xf>
    <xf xfId="0" numFmtId="3" applyNumberFormat="1" borderId="1" applyBorder="1" fontId="13" applyFont="1" fillId="6" applyFill="1" applyAlignment="1">
      <alignment horizontal="center"/>
    </xf>
    <xf xfId="0" numFmtId="3" applyNumberFormat="1" borderId="1" applyBorder="1" fontId="12" applyFont="1" fillId="6" applyFill="1" applyAlignment="1">
      <alignment horizontal="center"/>
    </xf>
    <xf xfId="0" numFmtId="1" applyNumberFormat="1" borderId="17" applyBorder="1" fontId="12" applyFont="1" fillId="6" applyFill="1" applyAlignment="1">
      <alignment horizontal="center"/>
    </xf>
    <xf xfId="0" numFmtId="3" applyNumberFormat="1" borderId="18" applyBorder="1" fontId="14" applyFont="1" fillId="6" applyFill="1" applyAlignment="1">
      <alignment horizontal="center"/>
    </xf>
    <xf xfId="0" numFmtId="3" applyNumberFormat="1" borderId="18" applyBorder="1" fontId="12" applyFont="1" fillId="6" applyFill="1" applyAlignment="1">
      <alignment horizontal="center"/>
    </xf>
    <xf xfId="0" numFmtId="0" borderId="15" applyBorder="1" fontId="12" applyFont="1" fillId="7" applyFill="1" applyAlignment="1">
      <alignment horizontal="center"/>
    </xf>
    <xf xfId="0" numFmtId="3" applyNumberFormat="1" borderId="16" applyBorder="1" fontId="13" applyFont="1" fillId="7" applyFill="1" applyAlignment="1">
      <alignment horizontal="center"/>
    </xf>
    <xf xfId="0" numFmtId="3" applyNumberFormat="1" borderId="1" applyBorder="1" fontId="13" applyFont="1" fillId="7" applyFill="1" applyAlignment="1">
      <alignment horizontal="center"/>
    </xf>
    <xf xfId="0" numFmtId="3" applyNumberFormat="1" borderId="1" applyBorder="1" fontId="12" applyFont="1" fillId="7" applyFill="1" applyAlignment="1">
      <alignment horizontal="center"/>
    </xf>
    <xf xfId="0" numFmtId="1" applyNumberFormat="1" borderId="16" applyBorder="1" fontId="12" applyFont="1" fillId="7" applyFill="1" applyAlignment="1">
      <alignment horizontal="center"/>
    </xf>
    <xf xfId="0" numFmtId="3" applyNumberFormat="1" borderId="19" applyBorder="1" fontId="14" applyFont="1" fillId="7" applyFill="1" applyAlignment="1">
      <alignment horizontal="center"/>
    </xf>
    <xf xfId="0" numFmtId="3" applyNumberFormat="1" borderId="19" applyBorder="1" fontId="12" applyFont="1" fillId="7" applyFill="1" applyAlignment="1">
      <alignment horizontal="center"/>
    </xf>
    <xf xfId="0" numFmtId="1" applyNumberFormat="1" borderId="16" applyBorder="1" fontId="12" applyFont="1" fillId="6" applyFill="1" applyAlignment="1">
      <alignment horizontal="center"/>
    </xf>
    <xf xfId="0" numFmtId="3" applyNumberFormat="1" borderId="19" applyBorder="1" fontId="14" applyFont="1" fillId="6" applyFill="1" applyAlignment="1">
      <alignment horizontal="center"/>
    </xf>
    <xf xfId="0" numFmtId="3" applyNumberFormat="1" borderId="19" applyBorder="1" fontId="12" applyFont="1" fillId="6" applyFill="1" applyAlignment="1">
      <alignment horizontal="center"/>
    </xf>
    <xf xfId="0" numFmtId="0" borderId="20" applyBorder="1" fontId="12" applyFont="1" fillId="7" applyFill="1" applyAlignment="1">
      <alignment horizontal="center"/>
    </xf>
    <xf xfId="0" numFmtId="3" applyNumberFormat="1" borderId="21" applyBorder="1" fontId="13" applyFont="1" fillId="7" applyFill="1" applyAlignment="1">
      <alignment horizontal="center"/>
    </xf>
    <xf xfId="0" numFmtId="3" applyNumberFormat="1" borderId="22" applyBorder="1" fontId="13" applyFont="1" fillId="7" applyFill="1" applyAlignment="1">
      <alignment horizontal="center"/>
    </xf>
    <xf xfId="0" numFmtId="3" applyNumberFormat="1" borderId="22" applyBorder="1" fontId="12" applyFont="1" fillId="7" applyFill="1" applyAlignment="1">
      <alignment horizontal="center"/>
    </xf>
    <xf xfId="0" numFmtId="1" applyNumberFormat="1" borderId="21" applyBorder="1" fontId="12" applyFont="1" fillId="7" applyFill="1" applyAlignment="1">
      <alignment horizontal="center"/>
    </xf>
    <xf xfId="0" numFmtId="3" applyNumberFormat="1" borderId="23" applyBorder="1" fontId="14" applyFont="1" fillId="7" applyFill="1" applyAlignment="1">
      <alignment horizontal="center"/>
    </xf>
    <xf xfId="0" numFmtId="3" applyNumberFormat="1" borderId="23" applyBorder="1" fontId="12" applyFont="1" fillId="7" applyFill="1" applyAlignment="1">
      <alignment horizontal="center"/>
    </xf>
    <xf xfId="0" numFmtId="0" borderId="2" applyBorder="1" fontId="15" applyFont="1" fillId="0" applyAlignment="1">
      <alignment horizontal="left"/>
    </xf>
    <xf xfId="0" numFmtId="3" applyNumberFormat="1" borderId="2" applyBorder="1" fontId="15" applyFont="1" fillId="0" applyAlignment="1">
      <alignment horizontal="left"/>
    </xf>
    <xf xfId="0" numFmtId="1" applyNumberFormat="1" borderId="0" fontId="0" fillId="0" applyAlignment="1">
      <alignment horizontal="general"/>
    </xf>
    <xf xfId="0" numFmtId="0" borderId="1" applyBorder="1" fontId="16" applyFont="1" fillId="2" applyFill="1" applyAlignment="1">
      <alignment horizontal="left"/>
    </xf>
    <xf xfId="0" numFmtId="0" borderId="1" applyBorder="1" fontId="17" applyFont="1" fillId="2" applyFill="1" applyAlignment="1">
      <alignment horizontal="center"/>
    </xf>
    <xf xfId="0" numFmtId="3" applyNumberFormat="1" borderId="1" applyBorder="1" fontId="17" applyFont="1" fillId="2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7" applyFont="1" fillId="2" applyFill="1" applyAlignment="1">
      <alignment horizontal="left"/>
    </xf>
    <xf xfId="0" numFmtId="1" applyNumberFormat="1" borderId="1" applyBorder="1" fontId="17" applyFont="1" fillId="2" applyFill="1" applyAlignment="1">
      <alignment horizontal="left"/>
    </xf>
    <xf xfId="0" numFmtId="164" applyNumberFormat="1" borderId="1" applyBorder="1" fontId="17" applyFont="1" fillId="2" applyFill="1" applyAlignment="1">
      <alignment horizontal="left"/>
    </xf>
    <xf xfId="0" numFmtId="3" applyNumberFormat="1" borderId="24" applyBorder="1" fontId="17" applyFont="1" fillId="2" applyFill="1" applyAlignment="1">
      <alignment horizontal="left"/>
    </xf>
    <xf xfId="0" numFmtId="165" applyNumberFormat="1" borderId="1" applyBorder="1" fontId="7" applyFont="1" fillId="2" applyFill="1" applyAlignment="1">
      <alignment horizontal="right"/>
    </xf>
    <xf xfId="0" numFmtId="0" borderId="24" applyBorder="1" fontId="18" applyFont="1" fillId="2" applyFill="1" applyAlignment="1">
      <alignment horizontal="left"/>
    </xf>
    <xf xfId="0" numFmtId="0" borderId="24" applyBorder="1" fontId="19" applyFont="1" fillId="2" applyFill="1" applyAlignment="1">
      <alignment horizontal="center"/>
    </xf>
    <xf xfId="0" numFmtId="3" applyNumberFormat="1" borderId="24" applyBorder="1" fontId="19" applyFont="1" fillId="2" applyFill="1" applyAlignment="1">
      <alignment horizontal="center"/>
    </xf>
    <xf xfId="0" numFmtId="3" applyNumberFormat="1" borderId="24" applyBorder="1" fontId="19" applyFont="1" fillId="2" applyFill="1" applyAlignment="1">
      <alignment horizontal="right"/>
    </xf>
    <xf xfId="0" numFmtId="1" applyNumberFormat="1" borderId="24" applyBorder="1" fontId="19" applyFont="1" fillId="2" applyFill="1" applyAlignment="1">
      <alignment horizontal="right"/>
    </xf>
    <xf xfId="0" numFmtId="164" applyNumberFormat="1" borderId="24" applyBorder="1" fontId="20" applyFont="1" fillId="2" applyFill="1" applyAlignment="1">
      <alignment horizontal="right"/>
    </xf>
    <xf xfId="0" numFmtId="3" applyNumberFormat="1" borderId="24" applyBorder="1" fontId="20" applyFont="1" fillId="2" applyFill="1" applyAlignment="1">
      <alignment horizontal="center"/>
    </xf>
    <xf xfId="0" numFmtId="0" borderId="24" applyBorder="1" fontId="20" applyFont="1" fillId="2" applyFill="1" applyAlignment="1">
      <alignment horizontal="right"/>
    </xf>
    <xf xfId="0" numFmtId="3" applyNumberFormat="1" borderId="25" applyBorder="1" fontId="21" applyFont="1" fillId="8" applyFill="1" applyAlignment="1">
      <alignment horizontal="right"/>
    </xf>
    <xf xfId="0" numFmtId="1" applyNumberFormat="1" borderId="26" applyBorder="1" fontId="22" applyFont="1" fillId="2" applyFill="1" applyAlignment="1">
      <alignment horizontal="right"/>
    </xf>
    <xf xfId="0" numFmtId="165" applyNumberFormat="1" borderId="1" applyBorder="1" fontId="22" applyFont="1" fillId="2" applyFill="1" applyAlignment="1">
      <alignment horizontal="right"/>
    </xf>
    <xf xfId="0" numFmtId="0" borderId="27" applyBorder="1" fontId="5" applyFont="1" fillId="9" applyFill="1" applyAlignment="1">
      <alignment horizontal="left"/>
    </xf>
    <xf xfId="0" numFmtId="0" borderId="28" applyBorder="1" fontId="23" applyFont="1" fillId="9" applyFill="1" applyAlignment="1">
      <alignment horizontal="center"/>
    </xf>
    <xf xfId="0" numFmtId="3" applyNumberFormat="1" borderId="28" applyBorder="1" fontId="23" applyFont="1" fillId="9" applyFill="1" applyAlignment="1">
      <alignment horizontal="center"/>
    </xf>
    <xf xfId="0" numFmtId="0" borderId="27" applyBorder="1" fontId="23" applyFont="1" fillId="9" applyFill="1" applyAlignment="1">
      <alignment horizontal="left"/>
    </xf>
    <xf xfId="0" numFmtId="0" borderId="29" applyBorder="1" fontId="23" applyFont="1" fillId="9" applyFill="1" applyAlignment="1">
      <alignment horizontal="left"/>
    </xf>
    <xf xfId="0" numFmtId="3" applyNumberFormat="1" borderId="28" applyBorder="1" fontId="23" applyFont="1" fillId="9" applyFill="1" applyAlignment="1">
      <alignment horizontal="left"/>
    </xf>
    <xf xfId="0" numFmtId="1" applyNumberFormat="1" borderId="28" applyBorder="1" fontId="23" applyFont="1" fillId="9" applyFill="1" applyAlignment="1">
      <alignment horizontal="left"/>
    </xf>
    <xf xfId="0" numFmtId="164" applyNumberFormat="1" borderId="30" applyBorder="1" fontId="23" applyFont="1" fillId="9" applyFill="1" applyAlignment="1">
      <alignment horizontal="left"/>
    </xf>
    <xf xfId="0" numFmtId="3" applyNumberFormat="1" borderId="27" applyBorder="1" fontId="23" applyFont="1" fillId="9" applyFill="1" applyAlignment="1">
      <alignment horizontal="left"/>
    </xf>
    <xf xfId="0" numFmtId="3" applyNumberFormat="1" borderId="31" applyBorder="1" fontId="23" applyFont="1" fillId="10" applyFill="1" applyAlignment="1">
      <alignment horizontal="left"/>
    </xf>
    <xf xfId="0" numFmtId="3" applyNumberFormat="1" borderId="1" applyBorder="1" fontId="23" applyFont="1" fillId="10" applyFill="1" applyAlignment="1">
      <alignment horizontal="left"/>
    </xf>
    <xf xfId="0" numFmtId="3" applyNumberFormat="1" borderId="32" applyBorder="1" fontId="23" applyFont="1" fillId="9" applyFill="1" applyAlignment="1">
      <alignment horizontal="left"/>
    </xf>
    <xf xfId="0" numFmtId="3" applyNumberFormat="1" borderId="33" applyBorder="1" fontId="23" applyFont="1" fillId="9" applyFill="1" applyAlignment="1">
      <alignment horizontal="left"/>
    </xf>
    <xf xfId="0" numFmtId="3" applyNumberFormat="1" borderId="34" applyBorder="1" fontId="23" applyFont="1" fillId="9" applyFill="1" applyAlignment="1">
      <alignment horizontal="left"/>
    </xf>
    <xf xfId="0" numFmtId="3" applyNumberFormat="1" borderId="31" applyBorder="1" fontId="23" applyFont="1" fillId="9" applyFill="1" applyAlignment="1">
      <alignment horizontal="left"/>
    </xf>
    <xf xfId="0" numFmtId="3" applyNumberFormat="1" borderId="1" applyBorder="1" fontId="23" applyFont="1" fillId="9" applyFill="1" applyAlignment="1">
      <alignment horizontal="left"/>
    </xf>
    <xf xfId="0" numFmtId="3" applyNumberFormat="1" borderId="35" applyBorder="1" fontId="23" applyFont="1" fillId="10" applyFill="1" applyAlignment="1">
      <alignment horizontal="center"/>
    </xf>
    <xf xfId="0" numFmtId="3" applyNumberFormat="1" borderId="36" applyBorder="1" fontId="23" applyFont="1" fillId="9" applyFill="1" applyAlignment="1">
      <alignment horizontal="left"/>
    </xf>
    <xf xfId="0" numFmtId="1" applyNumberFormat="1" borderId="28" applyBorder="1" fontId="23" applyFont="1" fillId="10" applyFill="1" applyAlignment="1">
      <alignment horizontal="left"/>
    </xf>
    <xf xfId="0" numFmtId="165" applyNumberFormat="1" borderId="1" applyBorder="1" fontId="23" applyFont="1" fillId="10" applyFill="1" applyAlignment="1">
      <alignment horizontal="right"/>
    </xf>
    <xf xfId="0" numFmtId="0" borderId="37" applyBorder="1" fontId="23" applyFont="1" fillId="11" applyFill="1" applyAlignment="1">
      <alignment horizontal="left"/>
    </xf>
    <xf xfId="0" numFmtId="0" borderId="24" applyBorder="1" fontId="23" applyFont="1" fillId="11" applyFill="1" applyAlignment="1">
      <alignment horizontal="left"/>
    </xf>
    <xf xfId="0" numFmtId="3" applyNumberFormat="1" borderId="24" applyBorder="1" fontId="23" applyFont="1" fillId="11" applyFill="1" applyAlignment="1">
      <alignment horizontal="left"/>
    </xf>
    <xf xfId="0" numFmtId="0" borderId="37" applyBorder="1" fontId="23" applyFont="1" fillId="12" applyFill="1" applyAlignment="1">
      <alignment horizontal="center"/>
    </xf>
    <xf xfId="0" numFmtId="0" borderId="38" applyBorder="1" fontId="23" applyFont="1" fillId="12" applyFill="1" applyAlignment="1">
      <alignment horizontal="left"/>
    </xf>
    <xf xfId="0" numFmtId="1" applyNumberFormat="1" borderId="24" applyBorder="1" fontId="23" applyFont="1" fillId="11" applyFill="1" applyAlignment="1">
      <alignment horizontal="left"/>
    </xf>
    <xf xfId="0" numFmtId="3" applyNumberFormat="1" borderId="24" applyBorder="1" fontId="23" applyFont="1" fillId="13" applyFill="1" applyAlignment="1">
      <alignment horizontal="left"/>
    </xf>
    <xf xfId="0" numFmtId="1" applyNumberFormat="1" borderId="24" applyBorder="1" fontId="23" applyFont="1" fillId="13" applyFill="1" applyAlignment="1">
      <alignment horizontal="left"/>
    </xf>
    <xf xfId="0" numFmtId="164" applyNumberFormat="1" borderId="39" applyBorder="1" fontId="23" applyFont="1" fillId="13" applyFill="1" applyAlignment="1">
      <alignment horizontal="left"/>
    </xf>
    <xf xfId="0" numFmtId="3" applyNumberFormat="1" borderId="37" applyBorder="1" fontId="23" applyFont="1" fillId="11" applyFill="1" applyAlignment="1">
      <alignment horizontal="left"/>
    </xf>
    <xf xfId="0" numFmtId="3" applyNumberFormat="1" borderId="38" applyBorder="1" fontId="23" applyFont="1" fillId="11" applyFill="1" applyAlignment="1">
      <alignment horizontal="left"/>
    </xf>
    <xf xfId="0" numFmtId="3" applyNumberFormat="1" borderId="40" applyBorder="1" fontId="23" applyFont="1" fillId="11" applyFill="1" applyAlignment="1">
      <alignment horizontal="left"/>
    </xf>
    <xf xfId="0" numFmtId="1" applyNumberFormat="1" borderId="39" applyBorder="1" fontId="23" applyFont="1" fillId="11" applyFill="1" applyAlignment="1">
      <alignment horizontal="left"/>
    </xf>
    <xf xfId="0" numFmtId="165" applyNumberFormat="1" borderId="1" applyBorder="1" fontId="23" applyFont="1" fillId="11" applyFill="1" applyAlignment="1">
      <alignment horizontal="left"/>
    </xf>
    <xf xfId="0" numFmtId="0" borderId="2" applyBorder="1" fontId="18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41" applyBorder="1" fontId="2" applyFont="1" fillId="0" applyAlignment="1">
      <alignment horizontal="left"/>
    </xf>
    <xf xfId="0" numFmtId="0" borderId="4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1" applyNumberFormat="1" borderId="2" applyBorder="1" fontId="24" applyFont="1" fillId="0" applyAlignment="1">
      <alignment horizontal="right"/>
    </xf>
    <xf xfId="0" numFmtId="164" applyNumberFormat="1" borderId="41" applyBorder="1" fontId="2" applyFont="1" fillId="0" applyAlignment="1">
      <alignment horizontal="right"/>
    </xf>
    <xf xfId="0" numFmtId="3" applyNumberFormat="1" borderId="43" applyBorder="1" fontId="2" applyFont="1" fillId="0" applyAlignment="1">
      <alignment horizontal="center"/>
    </xf>
    <xf xfId="0" numFmtId="0" borderId="43" applyBorder="1" fontId="2" applyFont="1" fillId="0" applyAlignment="1">
      <alignment horizontal="center"/>
    </xf>
    <xf xfId="0" numFmtId="3" applyNumberFormat="1" borderId="43" applyBorder="1" fontId="2" applyFont="1" fillId="0" applyAlignment="1">
      <alignment horizontal="right"/>
    </xf>
    <xf xfId="0" numFmtId="3" applyNumberFormat="1" borderId="44" applyBorder="1" fontId="2" applyFont="1" fillId="0" applyAlignment="1">
      <alignment horizontal="right"/>
    </xf>
    <xf xfId="0" numFmtId="3" applyNumberFormat="1" borderId="42" applyBorder="1" fontId="2" applyFont="1" fillId="0" applyAlignment="1">
      <alignment horizontal="right"/>
    </xf>
    <xf xfId="0" numFmtId="3" applyNumberFormat="1" borderId="45" applyBorder="1" fontId="2" applyFont="1" fillId="0" applyAlignment="1">
      <alignment horizontal="right"/>
    </xf>
    <xf xfId="0" numFmtId="1" applyNumberFormat="1" borderId="46" applyBorder="1" fontId="25" applyFont="1" fillId="0" applyAlignment="1">
      <alignment horizontal="right"/>
    </xf>
    <xf xfId="0" numFmtId="165" applyNumberFormat="1" borderId="42" applyBorder="1" fontId="25" applyFont="1" fillId="0" applyAlignment="1">
      <alignment horizontal="right"/>
    </xf>
    <xf xfId="0" numFmtId="0" borderId="42" applyBorder="1" fontId="2" applyFont="1" fillId="0" applyAlignment="1">
      <alignment horizontal="left"/>
    </xf>
    <xf xfId="0" numFmtId="164" applyNumberFormat="1" borderId="42" applyBorder="1" fontId="2" applyFont="1" fillId="0" applyAlignment="1">
      <alignment horizontal="right"/>
    </xf>
    <xf xfId="0" numFmtId="3" applyNumberFormat="1" borderId="47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1" applyBorder="1" fontId="17" applyFont="1" fillId="2" applyFill="1" applyAlignment="1">
      <alignment horizontal="center"/>
    </xf>
    <xf xfId="0" numFmtId="0" borderId="24" applyBorder="1" fontId="18" applyFont="1" fillId="2" applyFill="1" applyAlignment="1">
      <alignment horizontal="left"/>
    </xf>
    <xf xfId="0" numFmtId="164" applyNumberFormat="1" borderId="24" applyBorder="1" fontId="20" applyFont="1" fillId="2" applyFill="1" applyAlignment="1">
      <alignment horizontal="center"/>
    </xf>
    <xf xfId="0" numFmtId="3" applyNumberFormat="1" borderId="1" applyBorder="1" fontId="20" applyFont="1" fillId="2" applyFill="1" applyAlignment="1">
      <alignment horizontal="center"/>
    </xf>
    <xf xfId="0" numFmtId="0" borderId="27" applyBorder="1" fontId="5" applyFont="1" fillId="14" applyFill="1" applyAlignment="1">
      <alignment horizontal="left"/>
    </xf>
    <xf xfId="0" numFmtId="0" borderId="28" applyBorder="1" fontId="23" applyFont="1" fillId="14" applyFill="1" applyAlignment="1">
      <alignment horizontal="center"/>
    </xf>
    <xf xfId="0" numFmtId="3" applyNumberFormat="1" borderId="28" applyBorder="1" fontId="23" applyFont="1" fillId="14" applyFill="1" applyAlignment="1">
      <alignment horizontal="center"/>
    </xf>
    <xf xfId="0" numFmtId="0" borderId="27" applyBorder="1" fontId="23" applyFont="1" fillId="14" applyFill="1" applyAlignment="1">
      <alignment horizontal="left"/>
    </xf>
    <xf xfId="0" numFmtId="0" borderId="29" applyBorder="1" fontId="23" applyFont="1" fillId="14" applyFill="1" applyAlignment="1">
      <alignment horizontal="left"/>
    </xf>
    <xf xfId="0" numFmtId="3" applyNumberFormat="1" borderId="28" applyBorder="1" fontId="23" applyFont="1" fillId="14" applyFill="1" applyAlignment="1">
      <alignment horizontal="left"/>
    </xf>
    <xf xfId="0" numFmtId="1" applyNumberFormat="1" borderId="28" applyBorder="1" fontId="23" applyFont="1" fillId="14" applyFill="1" applyAlignment="1">
      <alignment horizontal="left"/>
    </xf>
    <xf xfId="0" numFmtId="164" applyNumberFormat="1" borderId="30" applyBorder="1" fontId="23" applyFont="1" fillId="14" applyFill="1" applyAlignment="1">
      <alignment horizontal="center"/>
    </xf>
    <xf xfId="0" numFmtId="3" applyNumberFormat="1" borderId="48" applyBorder="1" fontId="23" applyFont="1" fillId="14" applyFill="1" applyAlignment="1">
      <alignment horizontal="left"/>
    </xf>
    <xf xfId="0" numFmtId="0" borderId="48" applyBorder="1" fontId="23" applyFont="1" fillId="14" applyFill="1" applyAlignment="1">
      <alignment horizontal="left"/>
    </xf>
    <xf xfId="0" numFmtId="3" applyNumberFormat="1" borderId="31" applyBorder="1" fontId="23" applyFont="1" fillId="15" applyFill="1" applyAlignment="1">
      <alignment horizontal="left"/>
    </xf>
    <xf xfId="0" numFmtId="3" applyNumberFormat="1" borderId="1" applyBorder="1" fontId="23" applyFont="1" fillId="15" applyFill="1" applyAlignment="1">
      <alignment horizontal="left"/>
    </xf>
    <xf xfId="0" numFmtId="3" applyNumberFormat="1" borderId="32" applyBorder="1" fontId="23" applyFont="1" fillId="14" applyFill="1" applyAlignment="1">
      <alignment horizontal="left"/>
    </xf>
    <xf xfId="0" numFmtId="3" applyNumberFormat="1" borderId="33" applyBorder="1" fontId="23" applyFont="1" fillId="14" applyFill="1" applyAlignment="1">
      <alignment horizontal="left"/>
    </xf>
    <xf xfId="0" numFmtId="3" applyNumberFormat="1" borderId="34" applyBorder="1" fontId="23" applyFont="1" fillId="14" applyFill="1" applyAlignment="1">
      <alignment horizontal="left"/>
    </xf>
    <xf xfId="0" numFmtId="3" applyNumberFormat="1" borderId="33" applyBorder="1" fontId="23" applyFont="1" fillId="15" applyFill="1" applyAlignment="1">
      <alignment horizontal="left"/>
    </xf>
    <xf xfId="0" numFmtId="3" applyNumberFormat="1" borderId="31" applyBorder="1" fontId="23" applyFont="1" fillId="14" applyFill="1" applyAlignment="1">
      <alignment horizontal="left"/>
    </xf>
    <xf xfId="0" numFmtId="3" applyNumberFormat="1" borderId="1" applyBorder="1" fontId="23" applyFont="1" fillId="14" applyFill="1" applyAlignment="1">
      <alignment horizontal="left"/>
    </xf>
    <xf xfId="0" numFmtId="3" applyNumberFormat="1" borderId="35" applyBorder="1" fontId="23" applyFont="1" fillId="15" applyFill="1" applyAlignment="1">
      <alignment horizontal="center"/>
    </xf>
    <xf xfId="0" numFmtId="3" applyNumberFormat="1" borderId="36" applyBorder="1" fontId="23" applyFont="1" fillId="14" applyFill="1" applyAlignment="1">
      <alignment horizontal="left"/>
    </xf>
    <xf xfId="0" numFmtId="1" applyNumberFormat="1" borderId="29" applyBorder="1" fontId="23" applyFont="1" fillId="15" applyFill="1" applyAlignment="1">
      <alignment horizontal="left"/>
    </xf>
    <xf xfId="0" numFmtId="0" borderId="24" applyBorder="1" fontId="23" applyFont="1" fillId="16" applyFill="1" applyAlignment="1">
      <alignment horizontal="left"/>
    </xf>
    <xf xfId="0" numFmtId="3" applyNumberFormat="1" borderId="24" applyBorder="1" fontId="23" applyFont="1" fillId="16" applyFill="1" applyAlignment="1">
      <alignment horizontal="left"/>
    </xf>
    <xf xfId="0" numFmtId="1" applyNumberFormat="1" borderId="24" applyBorder="1" fontId="23" applyFont="1" fillId="16" applyFill="1" applyAlignment="1">
      <alignment horizontal="left"/>
    </xf>
    <xf xfId="0" numFmtId="3" applyNumberFormat="1" borderId="49" applyBorder="1" fontId="23" applyFont="1" fillId="17" applyFill="1" applyAlignment="1">
      <alignment horizontal="left"/>
    </xf>
    <xf xfId="0" numFmtId="1" applyNumberFormat="1" borderId="24" applyBorder="1" fontId="23" applyFont="1" fillId="17" applyFill="1" applyAlignment="1">
      <alignment horizontal="left"/>
    </xf>
    <xf xfId="0" numFmtId="3" applyNumberFormat="1" borderId="50" applyBorder="1" fontId="23" applyFont="1" fillId="17" applyFill="1" applyAlignment="1">
      <alignment horizontal="left"/>
    </xf>
    <xf xfId="0" numFmtId="164" applyNumberFormat="1" borderId="39" applyBorder="1" fontId="23" applyFont="1" fillId="17" applyFill="1" applyAlignment="1">
      <alignment horizontal="left"/>
    </xf>
    <xf xfId="0" numFmtId="3" applyNumberFormat="1" borderId="37" applyBorder="1" fontId="23" applyFont="1" fillId="16" applyFill="1" applyAlignment="1">
      <alignment horizontal="left"/>
    </xf>
    <xf xfId="0" numFmtId="3" applyNumberFormat="1" borderId="38" applyBorder="1" fontId="23" applyFont="1" fillId="16" applyFill="1" applyAlignment="1">
      <alignment horizontal="left"/>
    </xf>
    <xf xfId="0" numFmtId="3" applyNumberFormat="1" borderId="40" applyBorder="1" fontId="23" applyFont="1" fillId="16" applyFill="1" applyAlignment="1">
      <alignment horizontal="left"/>
    </xf>
    <xf xfId="0" numFmtId="1" applyNumberFormat="1" borderId="39" applyBorder="1" fontId="23" applyFont="1" fillId="16" applyFill="1" applyAlignment="1">
      <alignment horizontal="left"/>
    </xf>
    <xf xfId="0" numFmtId="3" applyNumberFormat="1" borderId="51" applyBorder="1" fontId="2" applyFont="1" fillId="0" applyAlignment="1">
      <alignment horizontal="right"/>
    </xf>
    <xf xfId="0" numFmtId="4" applyNumberFormat="1" borderId="43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42" applyBorder="1" fontId="2" applyFont="1" fillId="0" applyAlignment="1">
      <alignment horizontal="right"/>
    </xf>
    <xf xfId="0" numFmtId="4" applyNumberFormat="1" borderId="45" applyBorder="1" fontId="2" applyFont="1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496"/>
  <sheetViews>
    <sheetView workbookViewId="0" tabSelected="1"/>
  </sheetViews>
  <sheetFormatPr defaultRowHeight="15" x14ac:dyDescent="0.25"/>
  <cols>
    <col min="1" max="1" style="18" width="14.719285714285713" customWidth="1" bestFit="1"/>
    <col min="2" max="2" style="18" width="6.005" customWidth="1" bestFit="1"/>
    <col min="3" max="3" style="18" width="7.433571428571429" customWidth="1" bestFit="1"/>
    <col min="4" max="4" style="19" width="5.433571428571429" customWidth="1" bestFit="1"/>
    <col min="5" max="5" style="18" width="18.433571428571426" customWidth="1" bestFit="1"/>
    <col min="6" max="6" style="18" width="7.005" customWidth="1" bestFit="1"/>
    <col min="7" max="7" style="19" width="6.433571428571429" customWidth="1" bestFit="1"/>
    <col min="8" max="8" style="63" width="6.147857142857143" customWidth="1" bestFit="1"/>
    <col min="9" max="9" style="19" width="12.43357142857143" customWidth="1" bestFit="1" hidden="1"/>
    <col min="10" max="10" style="19" width="6.433571428571429" customWidth="1" bestFit="1"/>
    <col min="11" max="11" style="63" width="6.147857142857143" customWidth="1" bestFit="1"/>
    <col min="12" max="12" style="19" width="12.43357142857143" customWidth="1" bestFit="1" hidden="1"/>
    <col min="13" max="13" style="19" width="6.433571428571429" customWidth="1" bestFit="1"/>
    <col min="14" max="14" style="63" width="6.147857142857143" customWidth="1" bestFit="1"/>
    <col min="15" max="15" style="19" width="12.43357142857143" customWidth="1" bestFit="1" hidden="1"/>
    <col min="16" max="16" style="182" width="8.43357142857143" customWidth="1" bestFit="1"/>
    <col min="17" max="17" style="183" width="5.147857142857143" customWidth="1" bestFit="1"/>
    <col min="18" max="18" style="184" width="5.147857142857143" customWidth="1" bestFit="1"/>
    <col min="19" max="19" style="185" width="8.43357142857143" customWidth="1" bestFit="1"/>
    <col min="20" max="20" style="185" width="5.862142857142857" customWidth="1" bestFit="1"/>
    <col min="21" max="21" style="185" width="6.433571428571429" customWidth="1" bestFit="1"/>
    <col min="22" max="22" style="185" width="5.433571428571429" customWidth="1" bestFit="1"/>
    <col min="23" max="23" style="185" width="5.2907142857142855" customWidth="1" bestFit="1"/>
    <col min="24" max="24" style="185" width="5.2907142857142855" customWidth="1" bestFit="1"/>
    <col min="25" max="25" style="185" width="5.2907142857142855" customWidth="1" bestFit="1"/>
    <col min="26" max="26" style="185" width="5.2907142857142855" customWidth="1" bestFit="1"/>
    <col min="27" max="27" style="185" width="6.2907142857142855" customWidth="1" bestFit="1"/>
    <col min="28" max="28" style="185" width="6.2907142857142855" customWidth="1" bestFit="1"/>
    <col min="29" max="29" style="185" width="5.433571428571429" customWidth="1" bestFit="1"/>
    <col min="30" max="30" style="185" width="5.433571428571429" customWidth="1" bestFit="1"/>
    <col min="31" max="31" style="185" width="5.433571428571429" customWidth="1" bestFit="1"/>
    <col min="32" max="32" style="185" width="6.433571428571429" customWidth="1" bestFit="1"/>
    <col min="33" max="33" style="185" width="6.147857142857143" customWidth="1" bestFit="1"/>
    <col min="34" max="34" style="185" width="5.862142857142857" customWidth="1" bestFit="1"/>
    <col min="35" max="35" style="185" width="5.862142857142857" customWidth="1" bestFit="1"/>
    <col min="36" max="36" style="185" width="6.147857142857143" customWidth="1" bestFit="1"/>
    <col min="37" max="37" style="185" width="5.2907142857142855" customWidth="1" bestFit="1"/>
    <col min="38" max="38" style="185" width="6.005" customWidth="1" bestFit="1"/>
    <col min="39" max="39" style="185" width="5.862142857142857" customWidth="1" bestFit="1"/>
    <col min="40" max="40" style="185" width="6.862142857142857" customWidth="1" bestFit="1"/>
    <col min="41" max="41" style="186" width="9.005" customWidth="1" bestFit="1"/>
  </cols>
  <sheetData>
    <row x14ac:dyDescent="0.25" r="1" customHeight="1" ht="24">
      <c r="A1" s="64"/>
      <c r="B1" s="65"/>
      <c r="C1" s="65"/>
      <c r="D1" s="66"/>
      <c r="E1" s="67">
        <f>"NFL Fantasy Football Stats - " &amp; lkpYear &amp;"/"&amp;lkpYear+1 &amp; " Projected"</f>
      </c>
      <c r="F1" s="1"/>
      <c r="G1" s="68"/>
      <c r="H1" s="69"/>
      <c r="I1" s="68"/>
      <c r="J1" s="68"/>
      <c r="K1" s="69"/>
      <c r="L1" s="68"/>
      <c r="M1" s="68"/>
      <c r="N1" s="69"/>
      <c r="O1" s="68"/>
      <c r="P1" s="141"/>
      <c r="Q1" s="66"/>
      <c r="R1" s="65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23">
        <f>lkpCopyright</f>
      </c>
    </row>
    <row x14ac:dyDescent="0.25" r="2" customHeight="1" ht="17.25">
      <c r="A2" s="142" t="s">
        <v>505</v>
      </c>
      <c r="B2" s="74"/>
      <c r="C2" s="74"/>
      <c r="D2" s="75"/>
      <c r="E2" s="74"/>
      <c r="F2" s="74"/>
      <c r="G2" s="76"/>
      <c r="H2" s="77"/>
      <c r="I2" s="76"/>
      <c r="J2" s="76"/>
      <c r="K2" s="77"/>
      <c r="L2" s="76"/>
      <c r="M2" s="76"/>
      <c r="N2" s="77"/>
      <c r="O2" s="76"/>
      <c r="P2" s="143"/>
      <c r="Q2" s="144"/>
      <c r="R2" s="80" t="s">
        <v>131</v>
      </c>
      <c r="S2" s="81">
        <v>0</v>
      </c>
      <c r="T2" s="81">
        <v>0</v>
      </c>
      <c r="U2" s="81">
        <v>25</v>
      </c>
      <c r="V2" s="81">
        <v>4</v>
      </c>
      <c r="W2" s="81">
        <v>-1</v>
      </c>
      <c r="X2" s="81">
        <v>0</v>
      </c>
      <c r="Y2" s="81">
        <v>0</v>
      </c>
      <c r="Z2" s="81">
        <v>0</v>
      </c>
      <c r="AA2" s="81">
        <v>0</v>
      </c>
      <c r="AB2" s="81">
        <v>10</v>
      </c>
      <c r="AC2" s="81">
        <v>6</v>
      </c>
      <c r="AD2" s="81">
        <v>0</v>
      </c>
      <c r="AE2" s="81">
        <v>0</v>
      </c>
      <c r="AF2" s="81">
        <v>0</v>
      </c>
      <c r="AG2" s="81">
        <v>10</v>
      </c>
      <c r="AH2" s="81">
        <v>6</v>
      </c>
      <c r="AI2" s="81">
        <v>0</v>
      </c>
      <c r="AJ2" s="81">
        <v>0</v>
      </c>
      <c r="AK2" s="81">
        <v>6</v>
      </c>
      <c r="AL2" s="81">
        <v>2</v>
      </c>
      <c r="AM2" s="81">
        <v>0</v>
      </c>
      <c r="AN2" s="81">
        <v>-2</v>
      </c>
      <c r="AO2" s="82"/>
    </row>
    <row x14ac:dyDescent="0.25" r="3" customHeight="1" ht="18.75">
      <c r="A3" s="145"/>
      <c r="B3" s="146"/>
      <c r="C3" s="146"/>
      <c r="D3" s="147"/>
      <c r="E3" s="148" t="s">
        <v>132</v>
      </c>
      <c r="F3" s="149"/>
      <c r="G3" s="150" t="s">
        <v>133</v>
      </c>
      <c r="H3" s="151"/>
      <c r="I3" s="150"/>
      <c r="J3" s="150"/>
      <c r="K3" s="151"/>
      <c r="L3" s="150"/>
      <c r="M3" s="150"/>
      <c r="N3" s="151"/>
      <c r="O3" s="150"/>
      <c r="P3" s="152"/>
      <c r="Q3" s="153" t="s">
        <v>134</v>
      </c>
      <c r="R3" s="154"/>
      <c r="S3" s="155" t="s">
        <v>135</v>
      </c>
      <c r="T3" s="156"/>
      <c r="U3" s="156"/>
      <c r="V3" s="156"/>
      <c r="W3" s="156"/>
      <c r="X3" s="156"/>
      <c r="Y3" s="156"/>
      <c r="Z3" s="156"/>
      <c r="AA3" s="157" t="s">
        <v>136</v>
      </c>
      <c r="AB3" s="157"/>
      <c r="AC3" s="158"/>
      <c r="AD3" s="159"/>
      <c r="AE3" s="160" t="s">
        <v>137</v>
      </c>
      <c r="AF3" s="156"/>
      <c r="AG3" s="156"/>
      <c r="AH3" s="156"/>
      <c r="AI3" s="156"/>
      <c r="AJ3" s="161" t="s">
        <v>138</v>
      </c>
      <c r="AK3" s="162"/>
      <c r="AL3" s="163" t="s">
        <v>139</v>
      </c>
      <c r="AM3" s="162" t="s">
        <v>140</v>
      </c>
      <c r="AN3" s="164"/>
      <c r="AO3" s="165" t="s">
        <v>506</v>
      </c>
    </row>
    <row x14ac:dyDescent="0.25" r="4" customHeight="1" ht="17.25">
      <c r="A4" s="166" t="s">
        <v>142</v>
      </c>
      <c r="B4" s="166" t="s">
        <v>143</v>
      </c>
      <c r="C4" s="166" t="s">
        <v>90</v>
      </c>
      <c r="D4" s="167" t="s">
        <v>91</v>
      </c>
      <c r="E4" s="107" t="s">
        <v>144</v>
      </c>
      <c r="F4" s="108" t="s">
        <v>145</v>
      </c>
      <c r="G4" s="167" t="s">
        <v>146</v>
      </c>
      <c r="H4" s="168" t="s">
        <v>147</v>
      </c>
      <c r="I4" s="167" t="s">
        <v>148</v>
      </c>
      <c r="J4" s="169" t="s">
        <v>149</v>
      </c>
      <c r="K4" s="170" t="s">
        <v>147</v>
      </c>
      <c r="L4" s="171" t="s">
        <v>150</v>
      </c>
      <c r="M4" s="167" t="s">
        <v>151</v>
      </c>
      <c r="N4" s="168" t="s">
        <v>147</v>
      </c>
      <c r="O4" s="167" t="s">
        <v>152</v>
      </c>
      <c r="P4" s="172" t="s">
        <v>153</v>
      </c>
      <c r="Q4" s="167" t="s">
        <v>154</v>
      </c>
      <c r="R4" s="166" t="s">
        <v>155</v>
      </c>
      <c r="S4" s="173" t="s">
        <v>156</v>
      </c>
      <c r="T4" s="167" t="s">
        <v>157</v>
      </c>
      <c r="U4" s="167" t="s">
        <v>158</v>
      </c>
      <c r="V4" s="167" t="s">
        <v>159</v>
      </c>
      <c r="W4" s="167" t="s">
        <v>160</v>
      </c>
      <c r="X4" s="167" t="s">
        <v>161</v>
      </c>
      <c r="Y4" s="167" t="s">
        <v>162</v>
      </c>
      <c r="Z4" s="167" t="s">
        <v>163</v>
      </c>
      <c r="AA4" s="173" t="s">
        <v>164</v>
      </c>
      <c r="AB4" s="173" t="s">
        <v>158</v>
      </c>
      <c r="AC4" s="167" t="s">
        <v>159</v>
      </c>
      <c r="AD4" s="167" t="s">
        <v>163</v>
      </c>
      <c r="AE4" s="167" t="s">
        <v>165</v>
      </c>
      <c r="AF4" s="167" t="s">
        <v>166</v>
      </c>
      <c r="AG4" s="167" t="s">
        <v>158</v>
      </c>
      <c r="AH4" s="167" t="s">
        <v>159</v>
      </c>
      <c r="AI4" s="167" t="s">
        <v>163</v>
      </c>
      <c r="AJ4" s="173" t="s">
        <v>158</v>
      </c>
      <c r="AK4" s="167" t="s">
        <v>159</v>
      </c>
      <c r="AL4" s="174" t="s">
        <v>167</v>
      </c>
      <c r="AM4" s="167" t="s">
        <v>168</v>
      </c>
      <c r="AN4" s="175" t="s">
        <v>169</v>
      </c>
      <c r="AO4" s="176" t="s">
        <v>170</v>
      </c>
    </row>
    <row x14ac:dyDescent="0.25" r="5" customHeight="1" ht="18.75">
      <c r="A5" s="118" t="s">
        <v>172</v>
      </c>
      <c r="B5" s="119" t="s">
        <v>173</v>
      </c>
      <c r="C5" s="119" t="s">
        <v>37</v>
      </c>
      <c r="D5" s="120">
        <v>12</v>
      </c>
      <c r="E5" s="121"/>
      <c r="F5" s="122"/>
      <c r="G5" s="123">
        <v>9</v>
      </c>
      <c r="H5" s="124">
        <f>I5-G5</f>
      </c>
      <c r="I5" s="123">
        <v>10</v>
      </c>
      <c r="J5" s="177">
        <v>11</v>
      </c>
      <c r="K5" s="124">
        <f>L5-J5</f>
      </c>
      <c r="L5" s="136">
        <v>11</v>
      </c>
      <c r="M5" s="123">
        <v>9</v>
      </c>
      <c r="N5" s="124">
        <f>O5-M5</f>
      </c>
      <c r="O5" s="123">
        <v>9</v>
      </c>
      <c r="P5" s="125">
        <v>1</v>
      </c>
      <c r="Q5" s="126">
        <v>17</v>
      </c>
      <c r="R5" s="127"/>
      <c r="S5" s="128">
        <v>0</v>
      </c>
      <c r="T5" s="123">
        <v>0</v>
      </c>
      <c r="U5" s="123">
        <v>0</v>
      </c>
      <c r="V5" s="123">
        <v>0</v>
      </c>
      <c r="W5" s="123">
        <v>0</v>
      </c>
      <c r="X5" s="123">
        <v>0</v>
      </c>
      <c r="Y5" s="123">
        <v>0</v>
      </c>
      <c r="Z5" s="123">
        <v>0</v>
      </c>
      <c r="AA5" s="178">
        <v>18.1</v>
      </c>
      <c r="AB5" s="129">
        <v>107</v>
      </c>
      <c r="AC5" s="179">
        <v>2.3</v>
      </c>
      <c r="AD5" s="179">
        <v>6.8</v>
      </c>
      <c r="AE5" s="123">
        <v>152</v>
      </c>
      <c r="AF5" s="123">
        <v>106</v>
      </c>
      <c r="AG5" s="123">
        <v>1611</v>
      </c>
      <c r="AH5" s="179">
        <v>12.4</v>
      </c>
      <c r="AI5" s="179">
        <v>74.5</v>
      </c>
      <c r="AJ5" s="128">
        <v>0</v>
      </c>
      <c r="AK5" s="123">
        <v>0</v>
      </c>
      <c r="AL5" s="130">
        <v>1</v>
      </c>
      <c r="AM5" s="123">
        <v>2</v>
      </c>
      <c r="AN5" s="131">
        <v>1</v>
      </c>
      <c r="AO5" s="132">
        <f>IFERROR($S5*$S$2+$T5*$T$2+IF($U$2=0,0,$U5/$U$2)+$V5*$V$2+$W5*$W$2+$X5*$X$2+$Y5*$Y$2+$Z5*$Z$2+$AA5*$AA$2+IF($AB$2=0,0,$AB5/$AB$2)+$AC$2*$AC5+$AD$2*$AD5+$AE$2*$AE5+$AF5*$AF$2+IF($AG$2=0,0,$AG5/$AG$2)+$AH5*$AH$2+$AI5*$AI$2+IF($AJ$2=0,0,$AJ5/$AJ$2)+$AK5*$AK$2+$AL5*$AL$2+$AM5*$AM$2+$AN5*$AN$2,0)</f>
      </c>
    </row>
    <row x14ac:dyDescent="0.25" r="6" customHeight="1" ht="18">
      <c r="A6" s="118" t="s">
        <v>209</v>
      </c>
      <c r="B6" s="119" t="s">
        <v>181</v>
      </c>
      <c r="C6" s="119" t="s">
        <v>175</v>
      </c>
      <c r="D6" s="120">
        <v>7</v>
      </c>
      <c r="E6" s="134"/>
      <c r="F6" s="122"/>
      <c r="G6" s="123">
        <v>2</v>
      </c>
      <c r="H6" s="124">
        <f>I6-G6</f>
      </c>
      <c r="I6" s="123">
        <v>2</v>
      </c>
      <c r="J6" s="177">
        <v>2</v>
      </c>
      <c r="K6" s="124">
        <f>L6-J6</f>
      </c>
      <c r="L6" s="136">
        <v>2</v>
      </c>
      <c r="M6" s="123">
        <v>2</v>
      </c>
      <c r="N6" s="124">
        <f>O6-M6</f>
      </c>
      <c r="O6" s="123">
        <v>2</v>
      </c>
      <c r="P6" s="135">
        <v>1</v>
      </c>
      <c r="Q6" s="126">
        <v>17</v>
      </c>
      <c r="R6" s="127"/>
      <c r="S6" s="128">
        <v>0</v>
      </c>
      <c r="T6" s="123">
        <v>0</v>
      </c>
      <c r="U6" s="123">
        <v>0</v>
      </c>
      <c r="V6" s="123">
        <v>0</v>
      </c>
      <c r="W6" s="123">
        <v>0</v>
      </c>
      <c r="X6" s="123">
        <v>0</v>
      </c>
      <c r="Y6" s="123">
        <v>0</v>
      </c>
      <c r="Z6" s="123">
        <v>0</v>
      </c>
      <c r="AA6" s="128">
        <v>346</v>
      </c>
      <c r="AB6" s="123">
        <v>1654</v>
      </c>
      <c r="AC6" s="179">
        <v>14.6</v>
      </c>
      <c r="AD6" s="123">
        <v>139</v>
      </c>
      <c r="AE6" s="179">
        <v>62.9</v>
      </c>
      <c r="AF6" s="179">
        <v>51.1</v>
      </c>
      <c r="AG6" s="123">
        <v>435</v>
      </c>
      <c r="AH6" s="179">
        <v>1.8</v>
      </c>
      <c r="AI6" s="179">
        <v>16.4</v>
      </c>
      <c r="AJ6" s="128">
        <v>0</v>
      </c>
      <c r="AK6" s="123">
        <v>0</v>
      </c>
      <c r="AL6" s="180">
        <v>2.4</v>
      </c>
      <c r="AM6" s="179">
        <v>2.3</v>
      </c>
      <c r="AN6" s="181">
        <v>1.1</v>
      </c>
      <c r="AO6" s="132">
        <f>IFERROR($S6*$S$2+$T6*$T$2+IF($U$2=0,0,$U6/$U$2)+$V6*$V$2+$W6*$W$2+$X6*$X$2+$Y6*$Y$2+$Z6*$Z$2+$AA6*$AA$2+IF($AB$2=0,0,$AB6/$AB$2)+$AC$2*$AC6+$AD$2*$AD6+$AE$2*$AE6+$AF6*$AF$2+IF($AG$2=0,0,$AG6/$AG$2)+$AH6*$AH$2+$AI6*$AI$2+IF($AJ$2=0,0,$AJ6/$AJ$2)+$AK6*$AK$2+$AL6*$AL$2+$AM6*$AM$2+$AN6*$AN$2,0)</f>
      </c>
    </row>
    <row x14ac:dyDescent="0.25" r="7" customHeight="1" ht="18">
      <c r="A7" s="118" t="s">
        <v>214</v>
      </c>
      <c r="B7" s="119" t="s">
        <v>181</v>
      </c>
      <c r="C7" s="119" t="s">
        <v>215</v>
      </c>
      <c r="D7" s="120">
        <v>7</v>
      </c>
      <c r="E7" s="134"/>
      <c r="F7" s="122"/>
      <c r="G7" s="123">
        <v>3</v>
      </c>
      <c r="H7" s="124">
        <f>I7-G7</f>
      </c>
      <c r="I7" s="123">
        <v>3</v>
      </c>
      <c r="J7" s="177">
        <v>5</v>
      </c>
      <c r="K7" s="124">
        <f>L7-J7</f>
      </c>
      <c r="L7" s="136">
        <v>5</v>
      </c>
      <c r="M7" s="123">
        <v>5</v>
      </c>
      <c r="N7" s="124">
        <f>O7-M7</f>
      </c>
      <c r="O7" s="123">
        <v>5</v>
      </c>
      <c r="P7" s="135">
        <v>1</v>
      </c>
      <c r="Q7" s="126">
        <v>17</v>
      </c>
      <c r="R7" s="127"/>
      <c r="S7" s="128">
        <v>0</v>
      </c>
      <c r="T7" s="123">
        <v>0</v>
      </c>
      <c r="U7" s="123">
        <v>0</v>
      </c>
      <c r="V7" s="123">
        <v>0</v>
      </c>
      <c r="W7" s="123">
        <v>0</v>
      </c>
      <c r="X7" s="123">
        <v>0</v>
      </c>
      <c r="Y7" s="123">
        <v>0</v>
      </c>
      <c r="Z7" s="123">
        <v>0</v>
      </c>
      <c r="AA7" s="128">
        <v>315</v>
      </c>
      <c r="AB7" s="123">
        <v>1512</v>
      </c>
      <c r="AC7" s="179">
        <v>13.3</v>
      </c>
      <c r="AD7" s="123">
        <v>110</v>
      </c>
      <c r="AE7" s="123">
        <v>51</v>
      </c>
      <c r="AF7" s="179">
        <v>43.7</v>
      </c>
      <c r="AG7" s="123">
        <v>394</v>
      </c>
      <c r="AH7" s="179">
        <v>0.9</v>
      </c>
      <c r="AI7" s="179">
        <v>14.9</v>
      </c>
      <c r="AJ7" s="128">
        <v>0</v>
      </c>
      <c r="AK7" s="123">
        <v>0</v>
      </c>
      <c r="AL7" s="180">
        <v>1.1</v>
      </c>
      <c r="AM7" s="123">
        <v>2</v>
      </c>
      <c r="AN7" s="131">
        <v>1</v>
      </c>
      <c r="AO7" s="132">
        <f>IFERROR($S7*$S$2+$T7*$T$2+IF($U$2=0,0,$U7/$U$2)+$V7*$V$2+$W7*$W$2+$X7*$X$2+$Y7*$Y$2+$Z7*$Z$2+$AA7*$AA$2+IF($AB$2=0,0,$AB7/$AB$2)+$AC$2*$AC7+$AD$2*$AD7+$AE$2*$AE7+$AF7*$AF$2+IF($AG$2=0,0,$AG7/$AG$2)+$AH7*$AH$2+$AI7*$AI$2+IF($AJ$2=0,0,$AJ7/$AJ$2)+$AK7*$AK$2+$AL7*$AL$2+$AM7*$AM$2+$AN7*$AN$2,0)</f>
      </c>
    </row>
    <row x14ac:dyDescent="0.25" r="8" customHeight="1" ht="18">
      <c r="A8" s="118" t="s">
        <v>189</v>
      </c>
      <c r="B8" s="119" t="s">
        <v>173</v>
      </c>
      <c r="C8" s="119" t="s">
        <v>190</v>
      </c>
      <c r="D8" s="120">
        <v>6</v>
      </c>
      <c r="E8" s="134"/>
      <c r="F8" s="122"/>
      <c r="G8" s="123">
        <v>16</v>
      </c>
      <c r="H8" s="124">
        <f>I8-G8</f>
      </c>
      <c r="I8" s="123">
        <v>16</v>
      </c>
      <c r="J8" s="177">
        <v>13</v>
      </c>
      <c r="K8" s="124">
        <f>L8-J8</f>
      </c>
      <c r="L8" s="136">
        <v>13</v>
      </c>
      <c r="M8" s="123">
        <v>13</v>
      </c>
      <c r="N8" s="124">
        <f>O8-M8</f>
      </c>
      <c r="O8" s="123">
        <v>13</v>
      </c>
      <c r="P8" s="135">
        <v>1</v>
      </c>
      <c r="Q8" s="126">
        <v>17</v>
      </c>
      <c r="R8" s="127"/>
      <c r="S8" s="128">
        <v>0</v>
      </c>
      <c r="T8" s="123">
        <v>0</v>
      </c>
      <c r="U8" s="123">
        <v>0</v>
      </c>
      <c r="V8" s="123">
        <v>0</v>
      </c>
      <c r="W8" s="123">
        <v>0</v>
      </c>
      <c r="X8" s="123">
        <v>0</v>
      </c>
      <c r="Y8" s="123">
        <v>0</v>
      </c>
      <c r="Z8" s="123">
        <v>0</v>
      </c>
      <c r="AA8" s="128">
        <v>0</v>
      </c>
      <c r="AB8" s="123">
        <v>0</v>
      </c>
      <c r="AC8" s="123">
        <v>0</v>
      </c>
      <c r="AD8" s="123">
        <v>0</v>
      </c>
      <c r="AE8" s="123">
        <v>157</v>
      </c>
      <c r="AF8" s="123">
        <v>104</v>
      </c>
      <c r="AG8" s="123">
        <v>1456</v>
      </c>
      <c r="AH8" s="123">
        <v>9</v>
      </c>
      <c r="AI8" s="179">
        <v>71.7</v>
      </c>
      <c r="AJ8" s="128">
        <v>0</v>
      </c>
      <c r="AK8" s="123">
        <v>0</v>
      </c>
      <c r="AL8" s="130">
        <v>1</v>
      </c>
      <c r="AM8" s="123">
        <v>2</v>
      </c>
      <c r="AN8" s="131">
        <v>1</v>
      </c>
      <c r="AO8" s="132">
        <f>IFERROR($S8*$S$2+$T8*$T$2+IF($U$2=0,0,$U8/$U$2)+$V8*$V$2+$W8*$W$2+$X8*$X$2+$Y8*$Y$2+$Z8*$Z$2+$AA8*$AA$2+IF($AB$2=0,0,$AB8/$AB$2)+$AC$2*$AC8+$AD$2*$AD8+$AE$2*$AE8+$AF8*$AF$2+IF($AG$2=0,0,$AG8/$AG$2)+$AH8*$AH$2+$AI8*$AI$2+IF($AJ$2=0,0,$AJ8/$AJ$2)+$AK8*$AK$2+$AL8*$AL$2+$AM8*$AM$2+$AN8*$AN$2,0)</f>
      </c>
    </row>
    <row x14ac:dyDescent="0.25" r="9" customHeight="1" ht="18">
      <c r="A9" s="118" t="s">
        <v>205</v>
      </c>
      <c r="B9" s="119" t="s">
        <v>185</v>
      </c>
      <c r="C9" s="119" t="s">
        <v>200</v>
      </c>
      <c r="D9" s="120">
        <v>12</v>
      </c>
      <c r="E9" s="134"/>
      <c r="F9" s="122"/>
      <c r="G9" s="123">
        <v>54</v>
      </c>
      <c r="H9" s="124">
        <f>I9-G9</f>
      </c>
      <c r="I9" s="123">
        <v>53</v>
      </c>
      <c r="J9" s="177">
        <v>48</v>
      </c>
      <c r="K9" s="124">
        <f>L9-J9</f>
      </c>
      <c r="L9" s="136">
        <v>48</v>
      </c>
      <c r="M9" s="123">
        <v>46</v>
      </c>
      <c r="N9" s="124">
        <f>O9-M9</f>
      </c>
      <c r="O9" s="123">
        <v>47</v>
      </c>
      <c r="P9" s="135">
        <v>1</v>
      </c>
      <c r="Q9" s="126">
        <v>17</v>
      </c>
      <c r="R9" s="127"/>
      <c r="S9" s="128">
        <v>400</v>
      </c>
      <c r="T9" s="123">
        <v>187</v>
      </c>
      <c r="U9" s="123">
        <v>4557</v>
      </c>
      <c r="V9" s="179">
        <v>31.8</v>
      </c>
      <c r="W9" s="179">
        <v>14.3</v>
      </c>
      <c r="X9" s="123">
        <v>0</v>
      </c>
      <c r="Y9" s="179">
        <v>36.8</v>
      </c>
      <c r="Z9" s="123">
        <v>253</v>
      </c>
      <c r="AA9" s="128">
        <v>120</v>
      </c>
      <c r="AB9" s="123">
        <v>790</v>
      </c>
      <c r="AC9" s="179">
        <v>7.3</v>
      </c>
      <c r="AD9" s="179">
        <v>39.7</v>
      </c>
      <c r="AE9" s="123">
        <v>0</v>
      </c>
      <c r="AF9" s="123">
        <v>0</v>
      </c>
      <c r="AG9" s="123">
        <v>0</v>
      </c>
      <c r="AH9" s="123">
        <v>0</v>
      </c>
      <c r="AI9" s="123">
        <v>0</v>
      </c>
      <c r="AJ9" s="128">
        <v>0</v>
      </c>
      <c r="AK9" s="123">
        <v>0</v>
      </c>
      <c r="AL9" s="180">
        <v>3.1</v>
      </c>
      <c r="AM9" s="179">
        <v>7.1</v>
      </c>
      <c r="AN9" s="181">
        <v>4.1</v>
      </c>
      <c r="AO9" s="132">
        <f>IFERROR($S9*$S$2+$T9*$T$2+IF($U$2=0,0,$U9/$U$2)+$V9*$V$2+$W9*$W$2+$X9*$X$2+$Y9*$Y$2+$Z9*$Z$2+$AA9*$AA$2+IF($AB$2=0,0,$AB9/$AB$2)+$AC$2*$AC9+$AD$2*$AD9+$AE$2*$AE9+$AF9*$AF$2+IF($AG$2=0,0,$AG9/$AG$2)+$AH9*$AH$2+$AI9*$AI$2+IF($AJ$2=0,0,$AJ9/$AJ$2)+$AK9*$AK$2+$AL9*$AL$2+$AM9*$AM$2+$AN9*$AN$2,0)</f>
      </c>
    </row>
    <row x14ac:dyDescent="0.25" r="10" customHeight="1" ht="18">
      <c r="A10" s="118" t="s">
        <v>195</v>
      </c>
      <c r="B10" s="119" t="s">
        <v>185</v>
      </c>
      <c r="C10" s="119" t="s">
        <v>196</v>
      </c>
      <c r="D10" s="120">
        <v>7</v>
      </c>
      <c r="E10" s="134"/>
      <c r="F10" s="122"/>
      <c r="G10" s="123">
        <v>35</v>
      </c>
      <c r="H10" s="124">
        <f>I10-G10</f>
      </c>
      <c r="I10" s="123">
        <v>36</v>
      </c>
      <c r="J10" s="177">
        <v>38</v>
      </c>
      <c r="K10" s="124">
        <f>L10-J10</f>
      </c>
      <c r="L10" s="136">
        <v>40</v>
      </c>
      <c r="M10" s="123">
        <v>41</v>
      </c>
      <c r="N10" s="124">
        <f>O10-M10</f>
      </c>
      <c r="O10" s="123">
        <v>43</v>
      </c>
      <c r="P10" s="135">
        <v>1</v>
      </c>
      <c r="Q10" s="126">
        <v>17</v>
      </c>
      <c r="R10" s="127"/>
      <c r="S10" s="128">
        <v>441</v>
      </c>
      <c r="T10" s="123">
        <v>155</v>
      </c>
      <c r="U10" s="123">
        <v>4929</v>
      </c>
      <c r="V10" s="179">
        <v>38.4</v>
      </c>
      <c r="W10" s="179">
        <v>13.2</v>
      </c>
      <c r="X10" s="123">
        <v>0</v>
      </c>
      <c r="Y10" s="179">
        <v>30.7</v>
      </c>
      <c r="Z10" s="123">
        <v>274</v>
      </c>
      <c r="AA10" s="178">
        <v>84.9</v>
      </c>
      <c r="AB10" s="123">
        <v>591</v>
      </c>
      <c r="AC10" s="123">
        <v>7</v>
      </c>
      <c r="AD10" s="179">
        <v>28.6</v>
      </c>
      <c r="AE10" s="123">
        <v>0</v>
      </c>
      <c r="AF10" s="123">
        <v>0</v>
      </c>
      <c r="AG10" s="123">
        <v>0</v>
      </c>
      <c r="AH10" s="123">
        <v>0</v>
      </c>
      <c r="AI10" s="123">
        <v>0</v>
      </c>
      <c r="AJ10" s="128">
        <v>0</v>
      </c>
      <c r="AK10" s="123">
        <v>0</v>
      </c>
      <c r="AL10" s="180">
        <v>3.2</v>
      </c>
      <c r="AM10" s="123">
        <v>9</v>
      </c>
      <c r="AN10" s="131">
        <v>5</v>
      </c>
      <c r="AO10" s="132">
        <f>IFERROR($S10*$S$2+$T10*$T$2+IF($U$2=0,0,$U10/$U$2)+$V10*$V$2+$W10*$W$2+$X10*$X$2+$Y10*$Y$2+$Z10*$Z$2+$AA10*$AA$2+IF($AB$2=0,0,$AB10/$AB$2)+$AC$2*$AC10+$AD$2*$AD10+$AE$2*$AE10+$AF10*$AF$2+IF($AG$2=0,0,$AG10/$AG$2)+$AH10*$AH$2+$AI10*$AI$2+IF($AJ$2=0,0,$AJ10/$AJ$2)+$AK10*$AK$2+$AL10*$AL$2+$AM10*$AM$2+$AN10*$AN$2,0)</f>
      </c>
    </row>
    <row x14ac:dyDescent="0.25" r="11" customHeight="1" ht="18">
      <c r="A11" s="118" t="s">
        <v>197</v>
      </c>
      <c r="B11" s="119" t="s">
        <v>181</v>
      </c>
      <c r="C11" s="119" t="s">
        <v>53</v>
      </c>
      <c r="D11" s="120">
        <v>10</v>
      </c>
      <c r="E11" s="134" t="s">
        <v>176</v>
      </c>
      <c r="F11" s="122"/>
      <c r="G11" s="123">
        <v>12</v>
      </c>
      <c r="H11" s="124">
        <f>I11-G11</f>
      </c>
      <c r="I11" s="123">
        <v>9</v>
      </c>
      <c r="J11" s="177">
        <v>9</v>
      </c>
      <c r="K11" s="124">
        <f>L11-J11</f>
      </c>
      <c r="L11" s="136">
        <v>9</v>
      </c>
      <c r="M11" s="123">
        <v>11</v>
      </c>
      <c r="N11" s="124">
        <f>O11-M11</f>
      </c>
      <c r="O11" s="123">
        <v>11</v>
      </c>
      <c r="P11" s="135">
        <v>1</v>
      </c>
      <c r="Q11" s="126">
        <v>17</v>
      </c>
      <c r="R11" s="127"/>
      <c r="S11" s="128">
        <v>0</v>
      </c>
      <c r="T11" s="123">
        <v>0</v>
      </c>
      <c r="U11" s="123">
        <v>0</v>
      </c>
      <c r="V11" s="123">
        <v>0</v>
      </c>
      <c r="W11" s="123">
        <v>0</v>
      </c>
      <c r="X11" s="123">
        <v>0</v>
      </c>
      <c r="Y11" s="123">
        <v>0</v>
      </c>
      <c r="Z11" s="123">
        <v>0</v>
      </c>
      <c r="AA11" s="128">
        <v>285</v>
      </c>
      <c r="AB11" s="123">
        <v>1322</v>
      </c>
      <c r="AC11" s="179">
        <v>11.7</v>
      </c>
      <c r="AD11" s="123">
        <v>114</v>
      </c>
      <c r="AE11" s="123">
        <v>67</v>
      </c>
      <c r="AF11" s="179">
        <v>49.6</v>
      </c>
      <c r="AG11" s="123">
        <v>460</v>
      </c>
      <c r="AH11" s="179">
        <v>2.1</v>
      </c>
      <c r="AI11" s="179">
        <v>22.7</v>
      </c>
      <c r="AJ11" s="128">
        <v>0</v>
      </c>
      <c r="AK11" s="123">
        <v>0</v>
      </c>
      <c r="AL11" s="180">
        <v>1.2</v>
      </c>
      <c r="AM11" s="179">
        <v>3.5</v>
      </c>
      <c r="AN11" s="181">
        <v>1.2</v>
      </c>
      <c r="AO11" s="132">
        <f>IFERROR($S11*$S$2+$T11*$T$2+IF($U$2=0,0,$U11/$U$2)+$V11*$V$2+$W11*$W$2+$X11*$X$2+$Y11*$Y$2+$Z11*$Z$2+$AA11*$AA$2+IF($AB$2=0,0,$AB11/$AB$2)+$AC$2*$AC11+$AD$2*$AD11+$AE$2*$AE11+$AF11*$AF$2+IF($AG$2=0,0,$AG11/$AG$2)+$AH11*$AH$2+$AI11*$AI$2+IF($AJ$2=0,0,$AJ11/$AJ$2)+$AK11*$AK$2+$AL11*$AL$2+$AM11*$AM$2+$AN11*$AN$2,0)</f>
      </c>
    </row>
    <row x14ac:dyDescent="0.25" r="12" customHeight="1" ht="18">
      <c r="A12" s="118" t="s">
        <v>201</v>
      </c>
      <c r="B12" s="119" t="s">
        <v>185</v>
      </c>
      <c r="C12" s="119" t="s">
        <v>178</v>
      </c>
      <c r="D12" s="120">
        <v>9</v>
      </c>
      <c r="E12" s="134"/>
      <c r="F12" s="122"/>
      <c r="G12" s="123">
        <v>66</v>
      </c>
      <c r="H12" s="124">
        <f>I12-G12</f>
      </c>
      <c r="I12" s="123">
        <v>65</v>
      </c>
      <c r="J12" s="177">
        <v>68</v>
      </c>
      <c r="K12" s="124">
        <f>L12-J12</f>
      </c>
      <c r="L12" s="136">
        <v>68</v>
      </c>
      <c r="M12" s="123">
        <v>66</v>
      </c>
      <c r="N12" s="124">
        <f>O12-M12</f>
      </c>
      <c r="O12" s="123">
        <v>67</v>
      </c>
      <c r="P12" s="135">
        <v>1</v>
      </c>
      <c r="Q12" s="126">
        <v>17</v>
      </c>
      <c r="R12" s="127"/>
      <c r="S12" s="128">
        <v>417</v>
      </c>
      <c r="T12" s="123">
        <v>175</v>
      </c>
      <c r="U12" s="123">
        <v>5051</v>
      </c>
      <c r="V12" s="179">
        <v>37.9</v>
      </c>
      <c r="W12" s="179">
        <v>13.3</v>
      </c>
      <c r="X12" s="123">
        <v>0</v>
      </c>
      <c r="Y12" s="179">
        <v>39.9</v>
      </c>
      <c r="Z12" s="123">
        <v>261</v>
      </c>
      <c r="AA12" s="178">
        <v>68.1</v>
      </c>
      <c r="AB12" s="123">
        <v>500</v>
      </c>
      <c r="AC12" s="123">
        <v>2</v>
      </c>
      <c r="AD12" s="179">
        <v>25.2</v>
      </c>
      <c r="AE12" s="123">
        <v>0</v>
      </c>
      <c r="AF12" s="123">
        <v>0</v>
      </c>
      <c r="AG12" s="123">
        <v>0</v>
      </c>
      <c r="AH12" s="123">
        <v>0</v>
      </c>
      <c r="AI12" s="123">
        <v>0</v>
      </c>
      <c r="AJ12" s="128">
        <v>0</v>
      </c>
      <c r="AK12" s="123">
        <v>0</v>
      </c>
      <c r="AL12" s="180">
        <v>3.2</v>
      </c>
      <c r="AM12" s="179">
        <v>5.5</v>
      </c>
      <c r="AN12" s="181">
        <v>3.3</v>
      </c>
      <c r="AO12" s="132">
        <f>IFERROR($S12*$S$2+$T12*$T$2+IF($U$2=0,0,$U12/$U$2)+$V12*$V$2+$W12*$W$2+$X12*$X$2+$Y12*$Y$2+$Z12*$Z$2+$AA12*$AA$2+IF($AB$2=0,0,$AB12/$AB$2)+$AC$2*$AC12+$AD$2*$AD12+$AE$2*$AE12+$AF12*$AF$2+IF($AG$2=0,0,$AG12/$AG$2)+$AH12*$AH$2+$AI12*$AI$2+IF($AJ$2=0,0,$AJ12/$AJ$2)+$AK12*$AK$2+$AL12*$AL$2+$AM12*$AM$2+$AN12*$AN$2,0)</f>
      </c>
    </row>
    <row x14ac:dyDescent="0.25" r="13" customHeight="1" ht="18">
      <c r="A13" s="118" t="s">
        <v>204</v>
      </c>
      <c r="B13" s="119" t="s">
        <v>192</v>
      </c>
      <c r="C13" s="119" t="s">
        <v>39</v>
      </c>
      <c r="D13" s="120">
        <v>8</v>
      </c>
      <c r="E13" s="134"/>
      <c r="F13" s="122"/>
      <c r="G13" s="123">
        <v>23</v>
      </c>
      <c r="H13" s="124">
        <f>I13-G13</f>
      </c>
      <c r="I13" s="123">
        <v>23</v>
      </c>
      <c r="J13" s="177">
        <v>19</v>
      </c>
      <c r="K13" s="124">
        <f>L13-J13</f>
      </c>
      <c r="L13" s="136">
        <v>20</v>
      </c>
      <c r="M13" s="123">
        <v>19</v>
      </c>
      <c r="N13" s="124">
        <f>O13-M13</f>
      </c>
      <c r="O13" s="123">
        <v>19</v>
      </c>
      <c r="P13" s="135">
        <v>1</v>
      </c>
      <c r="Q13" s="126">
        <v>17</v>
      </c>
      <c r="R13" s="127"/>
      <c r="S13" s="128">
        <v>0</v>
      </c>
      <c r="T13" s="123">
        <v>0</v>
      </c>
      <c r="U13" s="123">
        <v>0</v>
      </c>
      <c r="V13" s="123">
        <v>0</v>
      </c>
      <c r="W13" s="123">
        <v>0</v>
      </c>
      <c r="X13" s="123">
        <v>0</v>
      </c>
      <c r="Y13" s="123">
        <v>0</v>
      </c>
      <c r="Z13" s="123">
        <v>0</v>
      </c>
      <c r="AA13" s="128">
        <v>0</v>
      </c>
      <c r="AB13" s="123">
        <v>0</v>
      </c>
      <c r="AC13" s="123">
        <v>0</v>
      </c>
      <c r="AD13" s="123">
        <v>0</v>
      </c>
      <c r="AE13" s="123">
        <v>155</v>
      </c>
      <c r="AF13" s="123">
        <v>112</v>
      </c>
      <c r="AG13" s="123">
        <v>1280</v>
      </c>
      <c r="AH13" s="179">
        <v>7.7</v>
      </c>
      <c r="AI13" s="179">
        <v>73.6</v>
      </c>
      <c r="AJ13" s="128">
        <v>0</v>
      </c>
      <c r="AK13" s="123">
        <v>0</v>
      </c>
      <c r="AL13" s="180">
        <v>1.1</v>
      </c>
      <c r="AM13" s="179">
        <v>1.1</v>
      </c>
      <c r="AN13" s="181">
        <v>1.1</v>
      </c>
      <c r="AO13" s="132">
        <f>IFERROR($S13*$S$2+$T13*$T$2+IF($U$2=0,0,$U13/$U$2)+$V13*$V$2+$W13*$W$2+$X13*$X$2+$Y13*$Y$2+$Z13*$Z$2+$AA13*$AA$2+IF($AB$2=0,0,$AB13/$AB$2)+$AC$2*$AC13+$AD$2*$AD13+$AE$2*$AE13+$AF13*$AF$2+IF($AG$2=0,0,$AG13/$AG$2)+$AH13*$AH$2+$AI13*$AI$2+IF($AJ$2=0,0,$AJ13/$AJ$2)+$AK13*$AK$2+$AL13*$AL$2+$AM13*$AM$2+$AN13*$AN$2,0)</f>
      </c>
    </row>
    <row x14ac:dyDescent="0.25" r="14" customHeight="1" ht="18">
      <c r="A14" s="118" t="s">
        <v>216</v>
      </c>
      <c r="B14" s="119" t="s">
        <v>181</v>
      </c>
      <c r="C14" s="119" t="s">
        <v>217</v>
      </c>
      <c r="D14" s="120">
        <v>13</v>
      </c>
      <c r="E14" s="134"/>
      <c r="F14" s="122"/>
      <c r="G14" s="123">
        <v>1</v>
      </c>
      <c r="H14" s="124">
        <f>I14-G14</f>
      </c>
      <c r="I14" s="123">
        <v>1</v>
      </c>
      <c r="J14" s="177">
        <v>1</v>
      </c>
      <c r="K14" s="124">
        <f>L14-J14</f>
      </c>
      <c r="L14" s="136">
        <v>1</v>
      </c>
      <c r="M14" s="123">
        <v>1</v>
      </c>
      <c r="N14" s="124">
        <f>O14-M14</f>
      </c>
      <c r="O14" s="123">
        <v>1</v>
      </c>
      <c r="P14" s="135">
        <v>1</v>
      </c>
      <c r="Q14" s="126">
        <v>17</v>
      </c>
      <c r="R14" s="127"/>
      <c r="S14" s="128">
        <v>0</v>
      </c>
      <c r="T14" s="123">
        <v>0</v>
      </c>
      <c r="U14" s="123">
        <v>0</v>
      </c>
      <c r="V14" s="123">
        <v>0</v>
      </c>
      <c r="W14" s="123">
        <v>0</v>
      </c>
      <c r="X14" s="123">
        <v>0</v>
      </c>
      <c r="Y14" s="123">
        <v>0</v>
      </c>
      <c r="Z14" s="123">
        <v>0</v>
      </c>
      <c r="AA14" s="128">
        <v>309</v>
      </c>
      <c r="AB14" s="123">
        <v>1375</v>
      </c>
      <c r="AC14" s="179">
        <v>12.2</v>
      </c>
      <c r="AD14" s="123">
        <v>103</v>
      </c>
      <c r="AE14" s="123">
        <v>150</v>
      </c>
      <c r="AF14" s="123">
        <v>118</v>
      </c>
      <c r="AG14" s="123">
        <v>1030</v>
      </c>
      <c r="AH14" s="179">
        <v>5.4</v>
      </c>
      <c r="AI14" s="179">
        <v>47.1</v>
      </c>
      <c r="AJ14" s="128">
        <v>0</v>
      </c>
      <c r="AK14" s="123">
        <v>0</v>
      </c>
      <c r="AL14" s="180">
        <v>2.6</v>
      </c>
      <c r="AM14" s="179">
        <v>2.5</v>
      </c>
      <c r="AN14" s="181">
        <v>1.3</v>
      </c>
      <c r="AO14" s="132">
        <f>IFERROR($S14*$S$2+$T14*$T$2+IF($U$2=0,0,$U14/$U$2)+$V14*$V$2+$W14*$W$2+$X14*$X$2+$Y14*$Y$2+$Z14*$Z$2+$AA14*$AA$2+IF($AB$2=0,0,$AB14/$AB$2)+$AC$2*$AC14+$AD$2*$AD14+$AE$2*$AE14+$AF14*$AF$2+IF($AG$2=0,0,$AG14/$AG$2)+$AH14*$AH$2+$AI14*$AI$2+IF($AJ$2=0,0,$AJ14/$AJ$2)+$AK14*$AK$2+$AL14*$AL$2+$AM14*$AM$2+$AN14*$AN$2,0)</f>
      </c>
    </row>
    <row x14ac:dyDescent="0.25" r="15" customHeight="1" ht="18">
      <c r="A15" s="118" t="s">
        <v>211</v>
      </c>
      <c r="B15" s="119" t="s">
        <v>173</v>
      </c>
      <c r="C15" s="119" t="s">
        <v>196</v>
      </c>
      <c r="D15" s="120">
        <v>7</v>
      </c>
      <c r="E15" s="134" t="s">
        <v>176</v>
      </c>
      <c r="F15" s="122"/>
      <c r="G15" s="123">
        <v>11</v>
      </c>
      <c r="H15" s="124">
        <f>I15-G15</f>
      </c>
      <c r="I15" s="123">
        <v>12</v>
      </c>
      <c r="J15" s="177">
        <v>12</v>
      </c>
      <c r="K15" s="124">
        <f>L15-J15</f>
      </c>
      <c r="L15" s="136">
        <v>12</v>
      </c>
      <c r="M15" s="123">
        <v>10</v>
      </c>
      <c r="N15" s="124">
        <f>O15-M15</f>
      </c>
      <c r="O15" s="123">
        <v>10</v>
      </c>
      <c r="P15" s="135">
        <v>1</v>
      </c>
      <c r="Q15" s="126">
        <v>17</v>
      </c>
      <c r="R15" s="127"/>
      <c r="S15" s="128">
        <v>0</v>
      </c>
      <c r="T15" s="123">
        <v>0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8">
        <v>0</v>
      </c>
      <c r="AB15" s="123">
        <v>0</v>
      </c>
      <c r="AC15" s="123">
        <v>0</v>
      </c>
      <c r="AD15" s="123">
        <v>0</v>
      </c>
      <c r="AE15" s="123">
        <v>168</v>
      </c>
      <c r="AF15" s="123">
        <v>132</v>
      </c>
      <c r="AG15" s="123">
        <v>1576</v>
      </c>
      <c r="AH15" s="179">
        <v>10.5</v>
      </c>
      <c r="AI15" s="123">
        <v>78</v>
      </c>
      <c r="AJ15" s="128">
        <v>0</v>
      </c>
      <c r="AK15" s="123">
        <v>0</v>
      </c>
      <c r="AL15" s="180">
        <v>1.1</v>
      </c>
      <c r="AM15" s="179">
        <v>2.2</v>
      </c>
      <c r="AN15" s="181">
        <v>1.1</v>
      </c>
      <c r="AO15" s="132">
        <f>IFERROR($S15*$S$2+$T15*$T$2+IF($U$2=0,0,$U15/$U$2)+$V15*$V$2+$W15*$W$2+$X15*$X$2+$Y15*$Y$2+$Z15*$Z$2+$AA15*$AA$2+IF($AB$2=0,0,$AB15/$AB$2)+$AC$2*$AC15+$AD$2*$AD15+$AE$2*$AE15+$AF15*$AF$2+IF($AG$2=0,0,$AG15/$AG$2)+$AH15*$AH$2+$AI15*$AI$2+IF($AJ$2=0,0,$AJ15/$AJ$2)+$AK15*$AK$2+$AL15*$AL$2+$AM15*$AM$2+$AN15*$AN$2,0)</f>
      </c>
    </row>
    <row x14ac:dyDescent="0.25" r="16" customHeight="1" ht="18">
      <c r="A16" s="118" t="s">
        <v>198</v>
      </c>
      <c r="B16" s="119" t="s">
        <v>181</v>
      </c>
      <c r="C16" s="119" t="s">
        <v>41</v>
      </c>
      <c r="D16" s="120">
        <v>7</v>
      </c>
      <c r="E16" s="134"/>
      <c r="F16" s="122"/>
      <c r="G16" s="123">
        <v>13</v>
      </c>
      <c r="H16" s="124">
        <f>I16-G16</f>
      </c>
      <c r="I16" s="123">
        <v>13</v>
      </c>
      <c r="J16" s="177">
        <v>20</v>
      </c>
      <c r="K16" s="124">
        <f>L16-J16</f>
      </c>
      <c r="L16" s="136">
        <v>21</v>
      </c>
      <c r="M16" s="123">
        <v>7</v>
      </c>
      <c r="N16" s="124">
        <f>O16-M16</f>
      </c>
      <c r="O16" s="123">
        <v>7</v>
      </c>
      <c r="P16" s="135">
        <v>1</v>
      </c>
      <c r="Q16" s="126">
        <v>17</v>
      </c>
      <c r="R16" s="127"/>
      <c r="S16" s="128">
        <v>0</v>
      </c>
      <c r="T16" s="123">
        <v>0</v>
      </c>
      <c r="U16" s="123">
        <v>0</v>
      </c>
      <c r="V16" s="123">
        <v>0</v>
      </c>
      <c r="W16" s="123">
        <v>0</v>
      </c>
      <c r="X16" s="123">
        <v>0</v>
      </c>
      <c r="Y16" s="123">
        <v>0</v>
      </c>
      <c r="Z16" s="123">
        <v>0</v>
      </c>
      <c r="AA16" s="128">
        <v>203</v>
      </c>
      <c r="AB16" s="123">
        <v>919</v>
      </c>
      <c r="AC16" s="179">
        <v>4.3</v>
      </c>
      <c r="AD16" s="179">
        <v>69.8</v>
      </c>
      <c r="AE16" s="123">
        <v>122</v>
      </c>
      <c r="AF16" s="179">
        <v>99.9</v>
      </c>
      <c r="AG16" s="123">
        <v>847</v>
      </c>
      <c r="AH16" s="179">
        <v>3.3</v>
      </c>
      <c r="AI16" s="179">
        <v>40.2</v>
      </c>
      <c r="AJ16" s="128">
        <v>0</v>
      </c>
      <c r="AK16" s="123">
        <v>0</v>
      </c>
      <c r="AL16" s="180">
        <v>1.1</v>
      </c>
      <c r="AM16" s="179">
        <v>2.5</v>
      </c>
      <c r="AN16" s="181">
        <v>1.2</v>
      </c>
      <c r="AO16" s="132">
        <f>IFERROR($S16*$S$2+$T16*$T$2+IF($U$2=0,0,$U16/$U$2)+$V16*$V$2+$W16*$W$2+$X16*$X$2+$Y16*$Y$2+$Z16*$Z$2+$AA16*$AA$2+IF($AB$2=0,0,$AB16/$AB$2)+$AC$2*$AC16+$AD$2*$AD16+$AE$2*$AE16+$AF16*$AF$2+IF($AG$2=0,0,$AG16/$AG$2)+$AH16*$AH$2+$AI16*$AI$2+IF($AJ$2=0,0,$AJ16/$AJ$2)+$AK16*$AK$2+$AL16*$AL$2+$AM16*$AM$2+$AN16*$AN$2,0)</f>
      </c>
    </row>
    <row x14ac:dyDescent="0.25" r="17" customHeight="1" ht="18">
      <c r="A17" s="118" t="s">
        <v>184</v>
      </c>
      <c r="B17" s="119" t="s">
        <v>185</v>
      </c>
      <c r="C17" s="119" t="s">
        <v>186</v>
      </c>
      <c r="D17" s="120">
        <v>8</v>
      </c>
      <c r="E17" s="134"/>
      <c r="F17" s="122"/>
      <c r="G17" s="123">
        <v>49</v>
      </c>
      <c r="H17" s="124">
        <f>I17-G17</f>
      </c>
      <c r="I17" s="123">
        <v>49</v>
      </c>
      <c r="J17" s="177">
        <v>53</v>
      </c>
      <c r="K17" s="124">
        <f>L17-J17</f>
      </c>
      <c r="L17" s="136">
        <v>52</v>
      </c>
      <c r="M17" s="123">
        <v>53</v>
      </c>
      <c r="N17" s="124">
        <f>O17-M17</f>
      </c>
      <c r="O17" s="123">
        <v>53</v>
      </c>
      <c r="P17" s="135">
        <v>1</v>
      </c>
      <c r="Q17" s="126">
        <v>17</v>
      </c>
      <c r="R17" s="127"/>
      <c r="S17" s="128">
        <v>306</v>
      </c>
      <c r="T17" s="123">
        <v>154</v>
      </c>
      <c r="U17" s="123">
        <v>3493</v>
      </c>
      <c r="V17" s="179">
        <v>29.3</v>
      </c>
      <c r="W17" s="179">
        <v>10.1</v>
      </c>
      <c r="X17" s="123">
        <v>0</v>
      </c>
      <c r="Y17" s="179">
        <v>36.9</v>
      </c>
      <c r="Z17" s="123">
        <v>206</v>
      </c>
      <c r="AA17" s="128">
        <v>154</v>
      </c>
      <c r="AB17" s="123">
        <v>1126</v>
      </c>
      <c r="AC17" s="179">
        <v>6.9</v>
      </c>
      <c r="AD17" s="179">
        <v>58.6</v>
      </c>
      <c r="AE17" s="123">
        <v>0</v>
      </c>
      <c r="AF17" s="123">
        <v>0</v>
      </c>
      <c r="AG17" s="123">
        <v>0</v>
      </c>
      <c r="AH17" s="123">
        <v>0</v>
      </c>
      <c r="AI17" s="123">
        <v>0</v>
      </c>
      <c r="AJ17" s="128">
        <v>0</v>
      </c>
      <c r="AK17" s="123">
        <v>0</v>
      </c>
      <c r="AL17" s="180">
        <v>2.1</v>
      </c>
      <c r="AM17" s="179">
        <v>9.1</v>
      </c>
      <c r="AN17" s="181">
        <v>5.1</v>
      </c>
      <c r="AO17" s="132">
        <f>IFERROR($S17*$S$2+$T17*$T$2+IF($U$2=0,0,$U17/$U$2)+$V17*$V$2+$W17*$W$2+$X17*$X$2+$Y17*$Y$2+$Z17*$Z$2+$AA17*$AA$2+IF($AB$2=0,0,$AB17/$AB$2)+$AC$2*$AC17+$AD$2*$AD17+$AE$2*$AE17+$AF17*$AF$2+IF($AG$2=0,0,$AG17/$AG$2)+$AH17*$AH$2+$AI17*$AI$2+IF($AJ$2=0,0,$AJ17/$AJ$2)+$AK17*$AK$2+$AL17*$AL$2+$AM17*$AM$2+$AN17*$AN$2,0)</f>
      </c>
    </row>
    <row x14ac:dyDescent="0.25" r="18" customHeight="1" ht="18">
      <c r="A18" s="118" t="s">
        <v>206</v>
      </c>
      <c r="B18" s="119" t="s">
        <v>181</v>
      </c>
      <c r="C18" s="119" t="s">
        <v>51</v>
      </c>
      <c r="D18" s="120">
        <v>6</v>
      </c>
      <c r="E18" s="134"/>
      <c r="F18" s="122"/>
      <c r="G18" s="123">
        <v>5</v>
      </c>
      <c r="H18" s="124">
        <f>I18-G18</f>
      </c>
      <c r="I18" s="123">
        <v>5</v>
      </c>
      <c r="J18" s="177">
        <v>4</v>
      </c>
      <c r="K18" s="124">
        <f>L18-J18</f>
      </c>
      <c r="L18" s="136">
        <v>4</v>
      </c>
      <c r="M18" s="123">
        <v>3</v>
      </c>
      <c r="N18" s="124">
        <f>O18-M18</f>
      </c>
      <c r="O18" s="123">
        <v>3</v>
      </c>
      <c r="P18" s="135">
        <v>1</v>
      </c>
      <c r="Q18" s="126">
        <v>17</v>
      </c>
      <c r="R18" s="127"/>
      <c r="S18" s="128">
        <v>0</v>
      </c>
      <c r="T18" s="123">
        <v>0</v>
      </c>
      <c r="U18" s="123">
        <v>0</v>
      </c>
      <c r="V18" s="123">
        <v>0</v>
      </c>
      <c r="W18" s="123">
        <v>0</v>
      </c>
      <c r="X18" s="123">
        <v>0</v>
      </c>
      <c r="Y18" s="123">
        <v>0</v>
      </c>
      <c r="Z18" s="123">
        <v>0</v>
      </c>
      <c r="AA18" s="128">
        <v>250</v>
      </c>
      <c r="AB18" s="123">
        <v>1236</v>
      </c>
      <c r="AC18" s="179">
        <v>12.3</v>
      </c>
      <c r="AD18" s="123">
        <v>102</v>
      </c>
      <c r="AE18" s="123">
        <v>102</v>
      </c>
      <c r="AF18" s="179">
        <v>83.7</v>
      </c>
      <c r="AG18" s="123">
        <v>777</v>
      </c>
      <c r="AH18" s="179">
        <v>3.1</v>
      </c>
      <c r="AI18" s="179">
        <v>33.5</v>
      </c>
      <c r="AJ18" s="128">
        <v>0</v>
      </c>
      <c r="AK18" s="123">
        <v>0</v>
      </c>
      <c r="AL18" s="180">
        <v>2.4</v>
      </c>
      <c r="AM18" s="179">
        <v>2.4</v>
      </c>
      <c r="AN18" s="181">
        <v>1.2</v>
      </c>
      <c r="AO18" s="132">
        <f>IFERROR($S18*$S$2+$T18*$T$2+IF($U$2=0,0,$U18/$U$2)+$V18*$V$2+$W18*$W$2+$X18*$X$2+$Y18*$Y$2+$Z18*$Z$2+$AA18*$AA$2+IF($AB$2=0,0,$AB18/$AB$2)+$AC$2*$AC18+$AD$2*$AD18+$AE$2*$AE18+$AF18*$AF$2+IF($AG$2=0,0,$AG18/$AG$2)+$AH18*$AH$2+$AI18*$AI$2+IF($AJ$2=0,0,$AJ18/$AJ$2)+$AK18*$AK$2+$AL18*$AL$2+$AM18*$AM$2+$AN18*$AN$2,0)</f>
      </c>
    </row>
    <row x14ac:dyDescent="0.25" r="19" customHeight="1" ht="17.25">
      <c r="A19" s="118" t="s">
        <v>183</v>
      </c>
      <c r="B19" s="119" t="s">
        <v>181</v>
      </c>
      <c r="C19" s="119" t="s">
        <v>29</v>
      </c>
      <c r="D19" s="120">
        <v>13</v>
      </c>
      <c r="E19" s="134"/>
      <c r="F19" s="122"/>
      <c r="G19" s="123">
        <v>7</v>
      </c>
      <c r="H19" s="124">
        <f>I19-G19</f>
      </c>
      <c r="I19" s="123">
        <v>7</v>
      </c>
      <c r="J19" s="177">
        <v>6</v>
      </c>
      <c r="K19" s="124">
        <f>L19-J19</f>
      </c>
      <c r="L19" s="136">
        <v>7</v>
      </c>
      <c r="M19" s="123">
        <v>8</v>
      </c>
      <c r="N19" s="124">
        <f>O19-M19</f>
      </c>
      <c r="O19" s="123">
        <v>8</v>
      </c>
      <c r="P19" s="135">
        <v>1</v>
      </c>
      <c r="Q19" s="126">
        <v>17</v>
      </c>
      <c r="R19" s="127"/>
      <c r="S19" s="128">
        <v>0</v>
      </c>
      <c r="T19" s="123">
        <v>0</v>
      </c>
      <c r="U19" s="123">
        <v>0</v>
      </c>
      <c r="V19" s="123">
        <v>0</v>
      </c>
      <c r="W19" s="123">
        <v>0</v>
      </c>
      <c r="X19" s="123">
        <v>0</v>
      </c>
      <c r="Y19" s="123">
        <v>0</v>
      </c>
      <c r="Z19" s="123">
        <v>0</v>
      </c>
      <c r="AA19" s="128">
        <v>249</v>
      </c>
      <c r="AB19" s="123">
        <v>1202</v>
      </c>
      <c r="AC19" s="179">
        <v>11.3</v>
      </c>
      <c r="AD19" s="123">
        <v>102</v>
      </c>
      <c r="AE19" s="179">
        <v>81.8</v>
      </c>
      <c r="AF19" s="179">
        <v>63.1</v>
      </c>
      <c r="AG19" s="123">
        <v>563</v>
      </c>
      <c r="AH19" s="179">
        <v>2.6</v>
      </c>
      <c r="AI19" s="179">
        <v>26.1</v>
      </c>
      <c r="AJ19" s="128">
        <v>0</v>
      </c>
      <c r="AK19" s="123">
        <v>0</v>
      </c>
      <c r="AL19" s="180">
        <v>1.1</v>
      </c>
      <c r="AM19" s="179">
        <v>2.3</v>
      </c>
      <c r="AN19" s="181">
        <v>1.1</v>
      </c>
      <c r="AO19" s="132">
        <f>IFERROR($S19*$S$2+$T19*$T$2+IF($U$2=0,0,$U19/$U$2)+$V19*$V$2+$W19*$W$2+$X19*$X$2+$Y19*$Y$2+$Z19*$Z$2+$AA19*$AA$2+IF($AB$2=0,0,$AB19/$AB$2)+$AC$2*$AC19+$AD$2*$AD19+$AE$2*$AE19+$AF19*$AF$2+IF($AG$2=0,0,$AG19/$AG$2)+$AH19*$AH$2+$AI19*$AI$2+IF($AJ$2=0,0,$AJ19/$AJ$2)+$AK19*$AK$2+$AL19*$AL$2+$AM19*$AM$2+$AN19*$AN$2,0)</f>
      </c>
    </row>
    <row x14ac:dyDescent="0.25" r="20" customHeight="1" ht="17.25">
      <c r="A20" s="118" t="s">
        <v>199</v>
      </c>
      <c r="B20" s="119" t="s">
        <v>173</v>
      </c>
      <c r="C20" s="119" t="s">
        <v>200</v>
      </c>
      <c r="D20" s="120">
        <v>12</v>
      </c>
      <c r="E20" s="134" t="s">
        <v>176</v>
      </c>
      <c r="F20" s="122"/>
      <c r="G20" s="123">
        <v>17</v>
      </c>
      <c r="H20" s="124">
        <f>I20-G20</f>
      </c>
      <c r="I20" s="123">
        <v>17</v>
      </c>
      <c r="J20" s="177">
        <v>17</v>
      </c>
      <c r="K20" s="124">
        <f>L20-J20</f>
      </c>
      <c r="L20" s="136">
        <v>17</v>
      </c>
      <c r="M20" s="123">
        <v>12</v>
      </c>
      <c r="N20" s="124">
        <f>O20-M20</f>
      </c>
      <c r="O20" s="123">
        <v>12</v>
      </c>
      <c r="P20" s="135">
        <v>1</v>
      </c>
      <c r="Q20" s="126">
        <v>17</v>
      </c>
      <c r="R20" s="127"/>
      <c r="S20" s="128">
        <v>0</v>
      </c>
      <c r="T20" s="123">
        <v>0</v>
      </c>
      <c r="U20" s="123">
        <v>0</v>
      </c>
      <c r="V20" s="123">
        <v>0</v>
      </c>
      <c r="W20" s="123">
        <v>0</v>
      </c>
      <c r="X20" s="123">
        <v>0</v>
      </c>
      <c r="Y20" s="123">
        <v>0</v>
      </c>
      <c r="Z20" s="123">
        <v>0</v>
      </c>
      <c r="AA20" s="128">
        <v>0</v>
      </c>
      <c r="AB20" s="123">
        <v>0</v>
      </c>
      <c r="AC20" s="123">
        <v>0</v>
      </c>
      <c r="AD20" s="123">
        <v>0</v>
      </c>
      <c r="AE20" s="123">
        <v>169</v>
      </c>
      <c r="AF20" s="123">
        <v>122</v>
      </c>
      <c r="AG20" s="123">
        <v>1498</v>
      </c>
      <c r="AH20" s="179">
        <v>9.8</v>
      </c>
      <c r="AI20" s="179">
        <v>72.7</v>
      </c>
      <c r="AJ20" s="128">
        <v>0</v>
      </c>
      <c r="AK20" s="123">
        <v>0</v>
      </c>
      <c r="AL20" s="180">
        <v>2.1</v>
      </c>
      <c r="AM20" s="179">
        <v>2.1</v>
      </c>
      <c r="AN20" s="181">
        <v>1.1</v>
      </c>
      <c r="AO20" s="132">
        <f>IFERROR($S20*$S$2+$T20*$T$2+IF($U$2=0,0,$U20/$U$2)+$V20*$V$2+$W20*$W$2+$X20*$X$2+$Y20*$Y$2+$Z20*$Z$2+$AA20*$AA$2+IF($AB$2=0,0,$AB20/$AB$2)+$AC$2*$AC20+$AD$2*$AD20+$AE$2*$AE20+$AF20*$AF$2+IF($AG$2=0,0,$AG20/$AG$2)+$AH20*$AH$2+$AI20*$AI$2+IF($AJ$2=0,0,$AJ20/$AJ$2)+$AK20*$AK$2+$AL20*$AL$2+$AM20*$AM$2+$AN20*$AN$2,0)</f>
      </c>
    </row>
    <row x14ac:dyDescent="0.25" r="21" customHeight="1" ht="17.25">
      <c r="A21" s="118" t="s">
        <v>194</v>
      </c>
      <c r="B21" s="119" t="s">
        <v>192</v>
      </c>
      <c r="C21" s="119" t="s">
        <v>37</v>
      </c>
      <c r="D21" s="120">
        <v>12</v>
      </c>
      <c r="E21" s="134"/>
      <c r="F21" s="122"/>
      <c r="G21" s="123">
        <v>15</v>
      </c>
      <c r="H21" s="124">
        <f>I21-G21</f>
      </c>
      <c r="I21" s="123">
        <v>14</v>
      </c>
      <c r="J21" s="177">
        <v>15</v>
      </c>
      <c r="K21" s="124">
        <f>L21-J21</f>
      </c>
      <c r="L21" s="136">
        <v>15</v>
      </c>
      <c r="M21" s="123">
        <v>14</v>
      </c>
      <c r="N21" s="124">
        <f>O21-M21</f>
      </c>
      <c r="O21" s="123">
        <v>14</v>
      </c>
      <c r="P21" s="135">
        <v>1</v>
      </c>
      <c r="Q21" s="126">
        <v>17</v>
      </c>
      <c r="R21" s="127"/>
      <c r="S21" s="128">
        <v>0</v>
      </c>
      <c r="T21" s="123">
        <v>0</v>
      </c>
      <c r="U21" s="123">
        <v>0</v>
      </c>
      <c r="V21" s="123">
        <v>0</v>
      </c>
      <c r="W21" s="123">
        <v>0</v>
      </c>
      <c r="X21" s="123">
        <v>0</v>
      </c>
      <c r="Y21" s="123">
        <v>0</v>
      </c>
      <c r="Z21" s="123">
        <v>0</v>
      </c>
      <c r="AA21" s="128">
        <v>0</v>
      </c>
      <c r="AB21" s="123">
        <v>0</v>
      </c>
      <c r="AC21" s="123">
        <v>0</v>
      </c>
      <c r="AD21" s="123">
        <v>0</v>
      </c>
      <c r="AE21" s="123">
        <v>168</v>
      </c>
      <c r="AF21" s="123">
        <v>134</v>
      </c>
      <c r="AG21" s="123">
        <v>1664</v>
      </c>
      <c r="AH21" s="179">
        <v>12.6</v>
      </c>
      <c r="AI21" s="179">
        <v>89.5</v>
      </c>
      <c r="AJ21" s="128">
        <v>0</v>
      </c>
      <c r="AK21" s="123">
        <v>0</v>
      </c>
      <c r="AL21" s="180">
        <v>2.5</v>
      </c>
      <c r="AM21" s="179">
        <v>1.3</v>
      </c>
      <c r="AN21" s="131">
        <v>0</v>
      </c>
      <c r="AO21" s="132">
        <f>IFERROR($S21*$S$2+$T21*$T$2+IF($U$2=0,0,$U21/$U$2)+$V21*$V$2+$W21*$W$2+$X21*$X$2+$Y21*$Y$2+$Z21*$Z$2+$AA21*$AA$2+IF($AB$2=0,0,$AB21/$AB$2)+$AC$2*$AC21+$AD$2*$AD21+$AE$2*$AE21+$AF21*$AF$2+IF($AG$2=0,0,$AG21/$AG$2)+$AH21*$AH$2+$AI21*$AI$2+IF($AJ$2=0,0,$AJ21/$AJ$2)+$AK21*$AK$2+$AL21*$AL$2+$AM21*$AM$2+$AN21*$AN$2,0)</f>
      </c>
    </row>
    <row x14ac:dyDescent="0.25" r="22" customHeight="1" ht="17.25">
      <c r="A22" s="118" t="s">
        <v>193</v>
      </c>
      <c r="B22" s="119" t="s">
        <v>173</v>
      </c>
      <c r="C22" s="119" t="s">
        <v>41</v>
      </c>
      <c r="D22" s="120">
        <v>7</v>
      </c>
      <c r="E22" s="134"/>
      <c r="F22" s="122"/>
      <c r="G22" s="123">
        <v>26</v>
      </c>
      <c r="H22" s="124">
        <f>I22-G22</f>
      </c>
      <c r="I22" s="123">
        <v>27</v>
      </c>
      <c r="J22" s="177">
        <v>33</v>
      </c>
      <c r="K22" s="124">
        <f>L22-J22</f>
      </c>
      <c r="L22" s="136">
        <v>33</v>
      </c>
      <c r="M22" s="123">
        <v>22</v>
      </c>
      <c r="N22" s="124">
        <f>O22-M22</f>
      </c>
      <c r="O22" s="123">
        <v>22</v>
      </c>
      <c r="P22" s="135">
        <v>1</v>
      </c>
      <c r="Q22" s="126">
        <v>17</v>
      </c>
      <c r="R22" s="127"/>
      <c r="S22" s="128">
        <v>0</v>
      </c>
      <c r="T22" s="123">
        <v>0</v>
      </c>
      <c r="U22" s="123">
        <v>0</v>
      </c>
      <c r="V22" s="123">
        <v>0</v>
      </c>
      <c r="W22" s="123">
        <v>0</v>
      </c>
      <c r="X22" s="123">
        <v>0</v>
      </c>
      <c r="Y22" s="123">
        <v>0</v>
      </c>
      <c r="Z22" s="123">
        <v>0</v>
      </c>
      <c r="AA22" s="128">
        <v>0</v>
      </c>
      <c r="AB22" s="123">
        <v>0</v>
      </c>
      <c r="AC22" s="123">
        <v>0</v>
      </c>
      <c r="AD22" s="123">
        <v>0</v>
      </c>
      <c r="AE22" s="123">
        <v>170</v>
      </c>
      <c r="AF22" s="123">
        <v>116</v>
      </c>
      <c r="AG22" s="123">
        <v>1320</v>
      </c>
      <c r="AH22" s="179">
        <v>7.7</v>
      </c>
      <c r="AI22" s="179">
        <v>69.6</v>
      </c>
      <c r="AJ22" s="128">
        <v>0</v>
      </c>
      <c r="AK22" s="123">
        <v>0</v>
      </c>
      <c r="AL22" s="130">
        <v>0</v>
      </c>
      <c r="AM22" s="179">
        <v>2.2</v>
      </c>
      <c r="AN22" s="181">
        <v>1.1</v>
      </c>
      <c r="AO22" s="132">
        <f>IFERROR($S22*$S$2+$T22*$T$2+IF($U$2=0,0,$U22/$U$2)+$V22*$V$2+$W22*$W$2+$X22*$X$2+$Y22*$Y$2+$Z22*$Z$2+$AA22*$AA$2+IF($AB$2=0,0,$AB22/$AB$2)+$AC$2*$AC22+$AD$2*$AD22+$AE$2*$AE22+$AF22*$AF$2+IF($AG$2=0,0,$AG22/$AG$2)+$AH22*$AH$2+$AI22*$AI$2+IF($AJ$2=0,0,$AJ22/$AJ$2)+$AK22*$AK$2+$AL22*$AL$2+$AM22*$AM$2+$AN22*$AN$2,0)</f>
      </c>
    </row>
    <row x14ac:dyDescent="0.25" r="23" customHeight="1" ht="17.25">
      <c r="A23" s="118" t="s">
        <v>174</v>
      </c>
      <c r="B23" s="119" t="s">
        <v>173</v>
      </c>
      <c r="C23" s="119" t="s">
        <v>175</v>
      </c>
      <c r="D23" s="120">
        <v>7</v>
      </c>
      <c r="E23" s="134" t="s">
        <v>176</v>
      </c>
      <c r="F23" s="122"/>
      <c r="G23" s="123">
        <v>21</v>
      </c>
      <c r="H23" s="124">
        <f>I23-G23</f>
      </c>
      <c r="I23" s="123">
        <v>20</v>
      </c>
      <c r="J23" s="177">
        <v>22</v>
      </c>
      <c r="K23" s="124">
        <f>L23-J23</f>
      </c>
      <c r="L23" s="136">
        <v>23</v>
      </c>
      <c r="M23" s="123">
        <v>16</v>
      </c>
      <c r="N23" s="124">
        <f>O23-M23</f>
      </c>
      <c r="O23" s="123">
        <v>17</v>
      </c>
      <c r="P23" s="135">
        <v>1</v>
      </c>
      <c r="Q23" s="126">
        <v>17</v>
      </c>
      <c r="R23" s="127"/>
      <c r="S23" s="128">
        <v>0</v>
      </c>
      <c r="T23" s="123">
        <v>0</v>
      </c>
      <c r="U23" s="123">
        <v>0</v>
      </c>
      <c r="V23" s="123">
        <v>0</v>
      </c>
      <c r="W23" s="123">
        <v>0</v>
      </c>
      <c r="X23" s="123">
        <v>0</v>
      </c>
      <c r="Y23" s="123">
        <v>0</v>
      </c>
      <c r="Z23" s="123">
        <v>0</v>
      </c>
      <c r="AA23" s="178">
        <v>1.9</v>
      </c>
      <c r="AB23" s="179">
        <v>11.6</v>
      </c>
      <c r="AC23" s="123">
        <v>0</v>
      </c>
      <c r="AD23" s="123">
        <v>1</v>
      </c>
      <c r="AE23" s="123">
        <v>140</v>
      </c>
      <c r="AF23" s="179">
        <v>91.7</v>
      </c>
      <c r="AG23" s="123">
        <v>1348</v>
      </c>
      <c r="AH23" s="179">
        <v>10.5</v>
      </c>
      <c r="AI23" s="179">
        <v>71.1</v>
      </c>
      <c r="AJ23" s="128">
        <v>0</v>
      </c>
      <c r="AK23" s="123">
        <v>0</v>
      </c>
      <c r="AL23" s="180">
        <v>1.9</v>
      </c>
      <c r="AM23" s="179">
        <v>1.9</v>
      </c>
      <c r="AN23" s="181">
        <v>0.9</v>
      </c>
      <c r="AO23" s="132">
        <f>IFERROR($S23*$S$2+$T23*$T$2+IF($U$2=0,0,$U23/$U$2)+$V23*$V$2+$W23*$W$2+$X23*$X$2+$Y23*$Y$2+$Z23*$Z$2+$AA23*$AA$2+IF($AB$2=0,0,$AB23/$AB$2)+$AC$2*$AC23+$AD$2*$AD23+$AE$2*$AE23+$AF23*$AF$2+IF($AG$2=0,0,$AG23/$AG$2)+$AH23*$AH$2+$AI23*$AI$2+IF($AJ$2=0,0,$AJ23/$AJ$2)+$AK23*$AK$2+$AL23*$AL$2+$AM23*$AM$2+$AN23*$AN$2,0)</f>
      </c>
    </row>
    <row x14ac:dyDescent="0.25" r="24" customHeight="1" ht="17.25">
      <c r="A24" s="118" t="s">
        <v>187</v>
      </c>
      <c r="B24" s="119" t="s">
        <v>181</v>
      </c>
      <c r="C24" s="119" t="s">
        <v>188</v>
      </c>
      <c r="D24" s="120">
        <v>14</v>
      </c>
      <c r="E24" s="134"/>
      <c r="F24" s="122"/>
      <c r="G24" s="123">
        <v>10</v>
      </c>
      <c r="H24" s="124">
        <f>I24-G24</f>
      </c>
      <c r="I24" s="123">
        <v>11</v>
      </c>
      <c r="J24" s="177">
        <v>8</v>
      </c>
      <c r="K24" s="124">
        <f>L24-J24</f>
      </c>
      <c r="L24" s="136">
        <v>8</v>
      </c>
      <c r="M24" s="123">
        <v>15</v>
      </c>
      <c r="N24" s="124">
        <f>O24-M24</f>
      </c>
      <c r="O24" s="123">
        <v>15</v>
      </c>
      <c r="P24" s="135">
        <v>1</v>
      </c>
      <c r="Q24" s="126">
        <v>17</v>
      </c>
      <c r="R24" s="127"/>
      <c r="S24" s="128">
        <v>0</v>
      </c>
      <c r="T24" s="123">
        <v>0</v>
      </c>
      <c r="U24" s="123">
        <v>0</v>
      </c>
      <c r="V24" s="123">
        <v>0</v>
      </c>
      <c r="W24" s="123">
        <v>0</v>
      </c>
      <c r="X24" s="123">
        <v>0</v>
      </c>
      <c r="Y24" s="123">
        <v>0</v>
      </c>
      <c r="Z24" s="123">
        <v>0</v>
      </c>
      <c r="AA24" s="128">
        <v>291</v>
      </c>
      <c r="AB24" s="123">
        <v>1509</v>
      </c>
      <c r="AC24" s="179">
        <v>14.2</v>
      </c>
      <c r="AD24" s="123">
        <v>136</v>
      </c>
      <c r="AE24" s="179">
        <v>50.5</v>
      </c>
      <c r="AF24" s="179">
        <v>40.3</v>
      </c>
      <c r="AG24" s="123">
        <v>357</v>
      </c>
      <c r="AH24" s="179">
        <v>1.7</v>
      </c>
      <c r="AI24" s="179">
        <v>10.3</v>
      </c>
      <c r="AJ24" s="128">
        <v>0</v>
      </c>
      <c r="AK24" s="123">
        <v>0</v>
      </c>
      <c r="AL24" s="180">
        <v>1.1</v>
      </c>
      <c r="AM24" s="123">
        <v>3</v>
      </c>
      <c r="AN24" s="131">
        <v>1</v>
      </c>
      <c r="AO24" s="132">
        <f>IFERROR($S24*$S$2+$T24*$T$2+IF($U$2=0,0,$U24/$U$2)+$V24*$V$2+$W24*$W$2+$X24*$X$2+$Y24*$Y$2+$Z24*$Z$2+$AA24*$AA$2+IF($AB$2=0,0,$AB24/$AB$2)+$AC$2*$AC24+$AD$2*$AD24+$AE$2*$AE24+$AF24*$AF$2+IF($AG$2=0,0,$AG24/$AG$2)+$AH24*$AH$2+$AI24*$AI$2+IF($AJ$2=0,0,$AJ24/$AJ$2)+$AK24*$AK$2+$AL24*$AL$2+$AM24*$AM$2+$AN24*$AN$2,0)</f>
      </c>
    </row>
    <row x14ac:dyDescent="0.25" r="25" customHeight="1" ht="17.25">
      <c r="A25" s="118" t="s">
        <v>202</v>
      </c>
      <c r="B25" s="119" t="s">
        <v>181</v>
      </c>
      <c r="C25" s="119" t="s">
        <v>203</v>
      </c>
      <c r="D25" s="120">
        <v>9</v>
      </c>
      <c r="E25" s="134"/>
      <c r="F25" s="122"/>
      <c r="G25" s="123">
        <v>14</v>
      </c>
      <c r="H25" s="124">
        <f>I25-G25</f>
      </c>
      <c r="I25" s="123">
        <v>15</v>
      </c>
      <c r="J25" s="177">
        <v>14</v>
      </c>
      <c r="K25" s="124">
        <f>L25-J25</f>
      </c>
      <c r="L25" s="136">
        <v>14</v>
      </c>
      <c r="M25" s="123">
        <v>20</v>
      </c>
      <c r="N25" s="124">
        <f>O25-M25</f>
      </c>
      <c r="O25" s="123">
        <v>21</v>
      </c>
      <c r="P25" s="135">
        <v>1</v>
      </c>
      <c r="Q25" s="126">
        <v>17</v>
      </c>
      <c r="R25" s="127"/>
      <c r="S25" s="128">
        <v>0</v>
      </c>
      <c r="T25" s="123">
        <v>0</v>
      </c>
      <c r="U25" s="123">
        <v>0</v>
      </c>
      <c r="V25" s="123">
        <v>0</v>
      </c>
      <c r="W25" s="123">
        <v>0</v>
      </c>
      <c r="X25" s="123">
        <v>0</v>
      </c>
      <c r="Y25" s="123">
        <v>0</v>
      </c>
      <c r="Z25" s="123">
        <v>0</v>
      </c>
      <c r="AA25" s="128">
        <v>279</v>
      </c>
      <c r="AB25" s="123">
        <v>1215</v>
      </c>
      <c r="AC25" s="179">
        <v>11.1</v>
      </c>
      <c r="AD25" s="179">
        <v>93.2</v>
      </c>
      <c r="AE25" s="179">
        <v>54.4</v>
      </c>
      <c r="AF25" s="179">
        <v>43.8</v>
      </c>
      <c r="AG25" s="123">
        <v>390</v>
      </c>
      <c r="AH25" s="179">
        <v>0.9</v>
      </c>
      <c r="AI25" s="179">
        <v>15.2</v>
      </c>
      <c r="AJ25" s="128">
        <v>0</v>
      </c>
      <c r="AK25" s="123">
        <v>0</v>
      </c>
      <c r="AL25" s="180">
        <v>1.1</v>
      </c>
      <c r="AM25" s="179">
        <v>2.2</v>
      </c>
      <c r="AN25" s="181">
        <v>1.1</v>
      </c>
      <c r="AO25" s="132">
        <f>IFERROR($S25*$S$2+$T25*$T$2+IF($U$2=0,0,$U25/$U$2)+$V25*$V$2+$W25*$W$2+$X25*$X$2+$Y25*$Y$2+$Z25*$Z$2+$AA25*$AA$2+IF($AB$2=0,0,$AB25/$AB$2)+$AC$2*$AC25+$AD$2*$AD25+$AE$2*$AE25+$AF25*$AF$2+IF($AG$2=0,0,$AG25/$AG$2)+$AH25*$AH$2+$AI25*$AI$2+IF($AJ$2=0,0,$AJ25/$AJ$2)+$AK25*$AK$2+$AL25*$AL$2+$AM25*$AM$2+$AN25*$AN$2,0)</f>
      </c>
    </row>
    <row x14ac:dyDescent="0.25" r="26" customHeight="1" ht="17.25">
      <c r="A26" s="118" t="s">
        <v>191</v>
      </c>
      <c r="B26" s="119" t="s">
        <v>192</v>
      </c>
      <c r="C26" s="119" t="s">
        <v>63</v>
      </c>
      <c r="D26" s="120">
        <v>6</v>
      </c>
      <c r="E26" s="134"/>
      <c r="F26" s="122"/>
      <c r="G26" s="123">
        <v>36</v>
      </c>
      <c r="H26" s="124">
        <f>I26-G26</f>
      </c>
      <c r="I26" s="123">
        <v>37</v>
      </c>
      <c r="J26" s="177">
        <v>25</v>
      </c>
      <c r="K26" s="124">
        <f>L26-J26</f>
      </c>
      <c r="L26" s="136">
        <v>25</v>
      </c>
      <c r="M26" s="123">
        <v>26</v>
      </c>
      <c r="N26" s="124">
        <f>O26-M26</f>
      </c>
      <c r="O26" s="123">
        <v>26</v>
      </c>
      <c r="P26" s="135">
        <v>1</v>
      </c>
      <c r="Q26" s="126">
        <v>17</v>
      </c>
      <c r="R26" s="127"/>
      <c r="S26" s="128">
        <v>0</v>
      </c>
      <c r="T26" s="123">
        <v>0</v>
      </c>
      <c r="U26" s="123">
        <v>0</v>
      </c>
      <c r="V26" s="123">
        <v>0</v>
      </c>
      <c r="W26" s="123">
        <v>0</v>
      </c>
      <c r="X26" s="123">
        <v>0</v>
      </c>
      <c r="Y26" s="123">
        <v>0</v>
      </c>
      <c r="Z26" s="123">
        <v>0</v>
      </c>
      <c r="AA26" s="128">
        <v>0</v>
      </c>
      <c r="AB26" s="123">
        <v>0</v>
      </c>
      <c r="AC26" s="123">
        <v>0</v>
      </c>
      <c r="AD26" s="123">
        <v>0</v>
      </c>
      <c r="AE26" s="123">
        <v>129</v>
      </c>
      <c r="AF26" s="179">
        <v>93.3</v>
      </c>
      <c r="AG26" s="123">
        <v>1260</v>
      </c>
      <c r="AH26" s="179">
        <v>9.6</v>
      </c>
      <c r="AI26" s="179">
        <v>62.2</v>
      </c>
      <c r="AJ26" s="128">
        <v>0</v>
      </c>
      <c r="AK26" s="123">
        <v>0</v>
      </c>
      <c r="AL26" s="130">
        <v>1</v>
      </c>
      <c r="AM26" s="123">
        <v>1</v>
      </c>
      <c r="AN26" s="131">
        <v>0</v>
      </c>
      <c r="AO26" s="132">
        <f>IFERROR($S26*$S$2+$T26*$T$2+IF($U$2=0,0,$U26/$U$2)+$V26*$V$2+$W26*$W$2+$X26*$X$2+$Y26*$Y$2+$Z26*$Z$2+$AA26*$AA$2+IF($AB$2=0,0,$AB26/$AB$2)+$AC$2*$AC26+$AD$2*$AD26+$AE$2*$AE26+$AF26*$AF$2+IF($AG$2=0,0,$AG26/$AG$2)+$AH26*$AH$2+$AI26*$AI$2+IF($AJ$2=0,0,$AJ26/$AJ$2)+$AK26*$AK$2+$AL26*$AL$2+$AM26*$AM$2+$AN26*$AN$2,0)</f>
      </c>
    </row>
    <row x14ac:dyDescent="0.25" r="27" customHeight="1" ht="17.25">
      <c r="A27" s="118" t="s">
        <v>179</v>
      </c>
      <c r="B27" s="119" t="s">
        <v>173</v>
      </c>
      <c r="C27" s="119" t="s">
        <v>29</v>
      </c>
      <c r="D27" s="120">
        <v>13</v>
      </c>
      <c r="E27" s="134"/>
      <c r="F27" s="122"/>
      <c r="G27" s="123">
        <v>8</v>
      </c>
      <c r="H27" s="124">
        <f>I27-G27</f>
      </c>
      <c r="I27" s="123">
        <v>8</v>
      </c>
      <c r="J27" s="177">
        <v>10</v>
      </c>
      <c r="K27" s="124">
        <f>L27-J27</f>
      </c>
      <c r="L27" s="136">
        <v>10</v>
      </c>
      <c r="M27" s="123">
        <v>4</v>
      </c>
      <c r="N27" s="124">
        <f>O27-M27</f>
      </c>
      <c r="O27" s="123">
        <v>4</v>
      </c>
      <c r="P27" s="135">
        <v>1</v>
      </c>
      <c r="Q27" s="126">
        <v>17</v>
      </c>
      <c r="R27" s="127"/>
      <c r="S27" s="128">
        <v>0</v>
      </c>
      <c r="T27" s="123">
        <v>0</v>
      </c>
      <c r="U27" s="123">
        <v>0</v>
      </c>
      <c r="V27" s="123">
        <v>0</v>
      </c>
      <c r="W27" s="123">
        <v>0</v>
      </c>
      <c r="X27" s="123">
        <v>0</v>
      </c>
      <c r="Y27" s="123">
        <v>0</v>
      </c>
      <c r="Z27" s="123">
        <v>0</v>
      </c>
      <c r="AA27" s="128">
        <v>0</v>
      </c>
      <c r="AB27" s="123">
        <v>0</v>
      </c>
      <c r="AC27" s="123">
        <v>0</v>
      </c>
      <c r="AD27" s="123">
        <v>0</v>
      </c>
      <c r="AE27" s="123">
        <v>173</v>
      </c>
      <c r="AF27" s="123">
        <v>118</v>
      </c>
      <c r="AG27" s="123">
        <v>1414</v>
      </c>
      <c r="AH27" s="123">
        <v>15</v>
      </c>
      <c r="AI27" s="179">
        <v>68.5</v>
      </c>
      <c r="AJ27" s="128">
        <v>0</v>
      </c>
      <c r="AK27" s="123">
        <v>0</v>
      </c>
      <c r="AL27" s="180">
        <v>2.1</v>
      </c>
      <c r="AM27" s="179">
        <v>2.1</v>
      </c>
      <c r="AN27" s="131">
        <v>1</v>
      </c>
      <c r="AO27" s="132">
        <f>IFERROR($S27*$S$2+$T27*$T$2+IF($U$2=0,0,$U27/$U$2)+$V27*$V$2+$W27*$W$2+$X27*$X$2+$Y27*$Y$2+$Z27*$Z$2+$AA27*$AA$2+IF($AB$2=0,0,$AB27/$AB$2)+$AC$2*$AC27+$AD$2*$AD27+$AE$2*$AE27+$AF27*$AF$2+IF($AG$2=0,0,$AG27/$AG$2)+$AH27*$AH$2+$AI27*$AI$2+IF($AJ$2=0,0,$AJ27/$AJ$2)+$AK27*$AK$2+$AL27*$AL$2+$AM27*$AM$2+$AN27*$AN$2,0)</f>
      </c>
    </row>
    <row x14ac:dyDescent="0.25" r="28" customHeight="1" ht="17.25">
      <c r="A28" s="118" t="s">
        <v>210</v>
      </c>
      <c r="B28" s="119" t="s">
        <v>173</v>
      </c>
      <c r="C28" s="119" t="s">
        <v>203</v>
      </c>
      <c r="D28" s="120">
        <v>9</v>
      </c>
      <c r="E28" s="134"/>
      <c r="F28" s="122"/>
      <c r="G28" s="123">
        <v>27</v>
      </c>
      <c r="H28" s="124">
        <f>I28-G28</f>
      </c>
      <c r="I28" s="123">
        <v>26</v>
      </c>
      <c r="J28" s="177">
        <v>27</v>
      </c>
      <c r="K28" s="124">
        <f>L28-J28</f>
      </c>
      <c r="L28" s="136">
        <v>26</v>
      </c>
      <c r="M28" s="123">
        <v>27</v>
      </c>
      <c r="N28" s="124">
        <f>O28-M28</f>
      </c>
      <c r="O28" s="123">
        <v>27</v>
      </c>
      <c r="P28" s="135">
        <v>1</v>
      </c>
      <c r="Q28" s="126">
        <v>17</v>
      </c>
      <c r="R28" s="127"/>
      <c r="S28" s="128">
        <v>0</v>
      </c>
      <c r="T28" s="123">
        <v>0</v>
      </c>
      <c r="U28" s="123">
        <v>0</v>
      </c>
      <c r="V28" s="123">
        <v>0</v>
      </c>
      <c r="W28" s="123">
        <v>0</v>
      </c>
      <c r="X28" s="123">
        <v>0</v>
      </c>
      <c r="Y28" s="123">
        <v>0</v>
      </c>
      <c r="Z28" s="123">
        <v>0</v>
      </c>
      <c r="AA28" s="128">
        <v>0</v>
      </c>
      <c r="AB28" s="123">
        <v>0</v>
      </c>
      <c r="AC28" s="123">
        <v>0</v>
      </c>
      <c r="AD28" s="123">
        <v>0</v>
      </c>
      <c r="AE28" s="123">
        <v>159</v>
      </c>
      <c r="AF28" s="123">
        <v>103</v>
      </c>
      <c r="AG28" s="123">
        <v>1435</v>
      </c>
      <c r="AH28" s="123">
        <v>9</v>
      </c>
      <c r="AI28" s="179">
        <v>72.8</v>
      </c>
      <c r="AJ28" s="128">
        <v>0</v>
      </c>
      <c r="AK28" s="123">
        <v>0</v>
      </c>
      <c r="AL28" s="130">
        <v>1</v>
      </c>
      <c r="AM28" s="123">
        <v>2</v>
      </c>
      <c r="AN28" s="131">
        <v>1</v>
      </c>
      <c r="AO28" s="132">
        <f>IFERROR($S28*$S$2+$T28*$T$2+IF($U$2=0,0,$U28/$U$2)+$V28*$V$2+$W28*$W$2+$X28*$X$2+$Y28*$Y$2+$Z28*$Z$2+$AA28*$AA$2+IF($AB$2=0,0,$AB28/$AB$2)+$AC$2*$AC28+$AD$2*$AD28+$AE$2*$AE28+$AF28*$AF$2+IF($AG$2=0,0,$AG28/$AG$2)+$AH28*$AH$2+$AI28*$AI$2+IF($AJ$2=0,0,$AJ28/$AJ$2)+$AK28*$AK$2+$AL28*$AL$2+$AM28*$AM$2+$AN28*$AN$2,0)</f>
      </c>
    </row>
    <row x14ac:dyDescent="0.25" r="29" customHeight="1" ht="17.25">
      <c r="A29" s="118" t="s">
        <v>213</v>
      </c>
      <c r="B29" s="119" t="s">
        <v>185</v>
      </c>
      <c r="C29" s="119" t="s">
        <v>37</v>
      </c>
      <c r="D29" s="120">
        <v>12</v>
      </c>
      <c r="E29" s="134"/>
      <c r="F29" s="122"/>
      <c r="G29" s="123">
        <v>29</v>
      </c>
      <c r="H29" s="124">
        <f>I29-G29</f>
      </c>
      <c r="I29" s="123">
        <v>29</v>
      </c>
      <c r="J29" s="177">
        <v>24</v>
      </c>
      <c r="K29" s="124">
        <f>L29-J29</f>
      </c>
      <c r="L29" s="136">
        <v>24</v>
      </c>
      <c r="M29" s="123">
        <v>25</v>
      </c>
      <c r="N29" s="124">
        <f>O29-M29</f>
      </c>
      <c r="O29" s="123">
        <v>25</v>
      </c>
      <c r="P29" s="135">
        <v>1</v>
      </c>
      <c r="Q29" s="126">
        <v>17</v>
      </c>
      <c r="R29" s="127"/>
      <c r="S29" s="128">
        <v>464</v>
      </c>
      <c r="T29" s="123">
        <v>160</v>
      </c>
      <c r="U29" s="123">
        <v>5547</v>
      </c>
      <c r="V29" s="123">
        <v>44</v>
      </c>
      <c r="W29" s="179">
        <v>6.9</v>
      </c>
      <c r="X29" s="123">
        <v>0</v>
      </c>
      <c r="Y29" s="179">
        <v>29.7</v>
      </c>
      <c r="Z29" s="123">
        <v>297</v>
      </c>
      <c r="AA29" s="128">
        <v>51</v>
      </c>
      <c r="AB29" s="123">
        <v>305</v>
      </c>
      <c r="AC29" s="179">
        <v>2.9</v>
      </c>
      <c r="AD29" s="179">
        <v>15.7</v>
      </c>
      <c r="AE29" s="123">
        <v>0</v>
      </c>
      <c r="AF29" s="123">
        <v>0</v>
      </c>
      <c r="AG29" s="123">
        <v>0</v>
      </c>
      <c r="AH29" s="123">
        <v>0</v>
      </c>
      <c r="AI29" s="123">
        <v>0</v>
      </c>
      <c r="AJ29" s="128">
        <v>0</v>
      </c>
      <c r="AK29" s="123">
        <v>0</v>
      </c>
      <c r="AL29" s="130">
        <v>3</v>
      </c>
      <c r="AM29" s="179">
        <v>5.9</v>
      </c>
      <c r="AN29" s="181">
        <v>2.9</v>
      </c>
      <c r="AO29" s="132">
        <f>IFERROR($S29*$S$2+$T29*$T$2+IF($U$2=0,0,$U29/$U$2)+$V29*$V$2+$W29*$W$2+$X29*$X$2+$Y29*$Y$2+$Z29*$Z$2+$AA29*$AA$2+IF($AB$2=0,0,$AB29/$AB$2)+$AC$2*$AC29+$AD$2*$AD29+$AE$2*$AE29+$AF29*$AF$2+IF($AG$2=0,0,$AG29/$AG$2)+$AH29*$AH$2+$AI29*$AI$2+IF($AJ$2=0,0,$AJ29/$AJ$2)+$AK29*$AK$2+$AL29*$AL$2+$AM29*$AM$2+$AN29*$AN$2,0)</f>
      </c>
    </row>
    <row x14ac:dyDescent="0.25" r="30" customHeight="1" ht="17.25">
      <c r="A30" s="118" t="s">
        <v>180</v>
      </c>
      <c r="B30" s="119" t="s">
        <v>181</v>
      </c>
      <c r="C30" s="119" t="s">
        <v>182</v>
      </c>
      <c r="D30" s="120">
        <v>13</v>
      </c>
      <c r="E30" s="134"/>
      <c r="F30" s="122"/>
      <c r="G30" s="123">
        <v>6</v>
      </c>
      <c r="H30" s="124">
        <f>I30-G30</f>
      </c>
      <c r="I30" s="123">
        <v>6</v>
      </c>
      <c r="J30" s="177">
        <v>7</v>
      </c>
      <c r="K30" s="124">
        <f>L30-J30</f>
      </c>
      <c r="L30" s="136">
        <v>6</v>
      </c>
      <c r="M30" s="123">
        <v>17</v>
      </c>
      <c r="N30" s="124">
        <f>O30-M30</f>
      </c>
      <c r="O30" s="123">
        <v>16</v>
      </c>
      <c r="P30" s="135">
        <v>1</v>
      </c>
      <c r="Q30" s="126">
        <v>17</v>
      </c>
      <c r="R30" s="127"/>
      <c r="S30" s="128">
        <v>0</v>
      </c>
      <c r="T30" s="123">
        <v>0</v>
      </c>
      <c r="U30" s="123">
        <v>0</v>
      </c>
      <c r="V30" s="123">
        <v>0</v>
      </c>
      <c r="W30" s="123">
        <v>0</v>
      </c>
      <c r="X30" s="123">
        <v>0</v>
      </c>
      <c r="Y30" s="123">
        <v>0</v>
      </c>
      <c r="Z30" s="123">
        <v>0</v>
      </c>
      <c r="AA30" s="128">
        <v>304</v>
      </c>
      <c r="AB30" s="123">
        <v>1513</v>
      </c>
      <c r="AC30" s="179">
        <v>12.7</v>
      </c>
      <c r="AD30" s="123">
        <v>126</v>
      </c>
      <c r="AE30" s="179">
        <v>43.9</v>
      </c>
      <c r="AF30" s="179">
        <v>37.4</v>
      </c>
      <c r="AG30" s="123">
        <v>327</v>
      </c>
      <c r="AH30" s="179">
        <v>1.2</v>
      </c>
      <c r="AI30" s="179">
        <v>15.7</v>
      </c>
      <c r="AJ30" s="128">
        <v>0</v>
      </c>
      <c r="AK30" s="123">
        <v>0</v>
      </c>
      <c r="AL30" s="180">
        <v>1.1</v>
      </c>
      <c r="AM30" s="179">
        <v>2.1</v>
      </c>
      <c r="AN30" s="131">
        <v>1</v>
      </c>
      <c r="AO30" s="132">
        <f>IFERROR($S30*$S$2+$T30*$T$2+IF($U$2=0,0,$U30/$U$2)+$V30*$V$2+$W30*$W$2+$X30*$X$2+$Y30*$Y$2+$Z30*$Z$2+$AA30*$AA$2+IF($AB$2=0,0,$AB30/$AB$2)+$AC$2*$AC30+$AD$2*$AD30+$AE$2*$AE30+$AF30*$AF$2+IF($AG$2=0,0,$AG30/$AG$2)+$AH30*$AH$2+$AI30*$AI$2+IF($AJ$2=0,0,$AJ30/$AJ$2)+$AK30*$AK$2+$AL30*$AL$2+$AM30*$AM$2+$AN30*$AN$2,0)</f>
      </c>
    </row>
    <row x14ac:dyDescent="0.25" r="31" customHeight="1" ht="17.25">
      <c r="A31" s="118" t="s">
        <v>177</v>
      </c>
      <c r="B31" s="119" t="s">
        <v>173</v>
      </c>
      <c r="C31" s="119" t="s">
        <v>178</v>
      </c>
      <c r="D31" s="120">
        <v>9</v>
      </c>
      <c r="E31" s="134"/>
      <c r="F31" s="122"/>
      <c r="G31" s="123">
        <v>19</v>
      </c>
      <c r="H31" s="124">
        <f>I31-G31</f>
      </c>
      <c r="I31" s="123">
        <v>21</v>
      </c>
      <c r="J31" s="177">
        <v>16</v>
      </c>
      <c r="K31" s="124">
        <f>L31-J31</f>
      </c>
      <c r="L31" s="136">
        <v>16</v>
      </c>
      <c r="M31" s="123">
        <v>18</v>
      </c>
      <c r="N31" s="124">
        <f>O31-M31</f>
      </c>
      <c r="O31" s="123">
        <v>18</v>
      </c>
      <c r="P31" s="135">
        <v>1</v>
      </c>
      <c r="Q31" s="126">
        <v>17</v>
      </c>
      <c r="R31" s="127"/>
      <c r="S31" s="128">
        <v>0</v>
      </c>
      <c r="T31" s="123">
        <v>0</v>
      </c>
      <c r="U31" s="123">
        <v>0</v>
      </c>
      <c r="V31" s="123">
        <v>0</v>
      </c>
      <c r="W31" s="123">
        <v>0</v>
      </c>
      <c r="X31" s="123">
        <v>0</v>
      </c>
      <c r="Y31" s="123">
        <v>0</v>
      </c>
      <c r="Z31" s="123">
        <v>0</v>
      </c>
      <c r="AA31" s="128">
        <v>0</v>
      </c>
      <c r="AB31" s="123">
        <v>0</v>
      </c>
      <c r="AC31" s="123">
        <v>0</v>
      </c>
      <c r="AD31" s="123">
        <v>0</v>
      </c>
      <c r="AE31" s="123">
        <v>144</v>
      </c>
      <c r="AF31" s="179">
        <v>93.6</v>
      </c>
      <c r="AG31" s="123">
        <v>1537</v>
      </c>
      <c r="AH31" s="179">
        <v>11.3</v>
      </c>
      <c r="AI31" s="123">
        <v>66</v>
      </c>
      <c r="AJ31" s="128">
        <v>0</v>
      </c>
      <c r="AK31" s="123">
        <v>0</v>
      </c>
      <c r="AL31" s="130">
        <v>1</v>
      </c>
      <c r="AM31" s="123">
        <v>2</v>
      </c>
      <c r="AN31" s="131">
        <v>1</v>
      </c>
      <c r="AO31" s="132">
        <f>IFERROR($S31*$S$2+$T31*$T$2+IF($U$2=0,0,$U31/$U$2)+$V31*$V$2+$W31*$W$2+$X31*$X$2+$Y31*$Y$2+$Z31*$Z$2+$AA31*$AA$2+IF($AB$2=0,0,$AB31/$AB$2)+$AC$2*$AC31+$AD$2*$AD31+$AE$2*$AE31+$AF31*$AF$2+IF($AG$2=0,0,$AG31/$AG$2)+$AH31*$AH$2+$AI31*$AI$2+IF($AJ$2=0,0,$AJ31/$AJ$2)+$AK31*$AK$2+$AL31*$AL$2+$AM31*$AM$2+$AN31*$AN$2,0)</f>
      </c>
    </row>
    <row x14ac:dyDescent="0.25" r="32" customHeight="1" ht="17.25">
      <c r="A32" s="118" t="s">
        <v>212</v>
      </c>
      <c r="B32" s="119" t="s">
        <v>181</v>
      </c>
      <c r="C32" s="119" t="s">
        <v>208</v>
      </c>
      <c r="D32" s="120">
        <v>13</v>
      </c>
      <c r="E32" s="134"/>
      <c r="F32" s="122"/>
      <c r="G32" s="123">
        <v>4</v>
      </c>
      <c r="H32" s="124">
        <f>I32-G32</f>
      </c>
      <c r="I32" s="123">
        <v>4</v>
      </c>
      <c r="J32" s="177">
        <v>3</v>
      </c>
      <c r="K32" s="124">
        <f>L32-J32</f>
      </c>
      <c r="L32" s="136">
        <v>3</v>
      </c>
      <c r="M32" s="123">
        <v>6</v>
      </c>
      <c r="N32" s="124">
        <f>O32-M32</f>
      </c>
      <c r="O32" s="123">
        <v>6</v>
      </c>
      <c r="P32" s="135">
        <v>1</v>
      </c>
      <c r="Q32" s="126">
        <v>17</v>
      </c>
      <c r="R32" s="127"/>
      <c r="S32" s="128">
        <v>0</v>
      </c>
      <c r="T32" s="123">
        <v>0</v>
      </c>
      <c r="U32" s="123">
        <v>0</v>
      </c>
      <c r="V32" s="123">
        <v>0</v>
      </c>
      <c r="W32" s="123">
        <v>0</v>
      </c>
      <c r="X32" s="123">
        <v>0</v>
      </c>
      <c r="Y32" s="123">
        <v>0</v>
      </c>
      <c r="Z32" s="123">
        <v>0</v>
      </c>
      <c r="AA32" s="128">
        <v>329</v>
      </c>
      <c r="AB32" s="123">
        <v>1573</v>
      </c>
      <c r="AC32" s="179">
        <v>15.4</v>
      </c>
      <c r="AD32" s="123">
        <v>136</v>
      </c>
      <c r="AE32" s="179">
        <v>17.1</v>
      </c>
      <c r="AF32" s="179">
        <v>14.3</v>
      </c>
      <c r="AG32" s="123">
        <v>100</v>
      </c>
      <c r="AH32" s="179">
        <v>0.8</v>
      </c>
      <c r="AI32" s="179">
        <v>4.2</v>
      </c>
      <c r="AJ32" s="128">
        <v>0</v>
      </c>
      <c r="AK32" s="123">
        <v>0</v>
      </c>
      <c r="AL32" s="130">
        <v>1</v>
      </c>
      <c r="AM32" s="179">
        <v>2.9</v>
      </c>
      <c r="AN32" s="131">
        <v>1</v>
      </c>
      <c r="AO32" s="132">
        <f>IFERROR($S32*$S$2+$T32*$T$2+IF($U$2=0,0,$U32/$U$2)+$V32*$V$2+$W32*$W$2+$X32*$X$2+$Y32*$Y$2+$Z32*$Z$2+$AA32*$AA$2+IF($AB$2=0,0,$AB32/$AB$2)+$AC$2*$AC32+$AD$2*$AD32+$AE$2*$AE32+$AF32*$AF$2+IF($AG$2=0,0,$AG32/$AG$2)+$AH32*$AH$2+$AI32*$AI$2+IF($AJ$2=0,0,$AJ32/$AJ$2)+$AK32*$AK$2+$AL32*$AL$2+$AM32*$AM$2+$AN32*$AN$2,0)</f>
      </c>
    </row>
    <row x14ac:dyDescent="0.25" r="33" customHeight="1" ht="17.25">
      <c r="A33" s="118" t="s">
        <v>207</v>
      </c>
      <c r="B33" s="119" t="s">
        <v>173</v>
      </c>
      <c r="C33" s="119" t="s">
        <v>208</v>
      </c>
      <c r="D33" s="120">
        <v>13</v>
      </c>
      <c r="E33" s="134" t="s">
        <v>176</v>
      </c>
      <c r="F33" s="122"/>
      <c r="G33" s="123">
        <v>22</v>
      </c>
      <c r="H33" s="124">
        <f>I33-G33</f>
      </c>
      <c r="I33" s="123">
        <v>22</v>
      </c>
      <c r="J33" s="177">
        <v>21</v>
      </c>
      <c r="K33" s="124">
        <f>L33-J33</f>
      </c>
      <c r="L33" s="136">
        <v>19</v>
      </c>
      <c r="M33" s="123">
        <v>21</v>
      </c>
      <c r="N33" s="124">
        <f>O33-M33</f>
      </c>
      <c r="O33" s="123">
        <v>20</v>
      </c>
      <c r="P33" s="135">
        <v>1</v>
      </c>
      <c r="Q33" s="126">
        <v>17</v>
      </c>
      <c r="R33" s="127"/>
      <c r="S33" s="128">
        <v>0</v>
      </c>
      <c r="T33" s="123">
        <v>0</v>
      </c>
      <c r="U33" s="123">
        <v>0</v>
      </c>
      <c r="V33" s="123">
        <v>0</v>
      </c>
      <c r="W33" s="123">
        <v>0</v>
      </c>
      <c r="X33" s="123">
        <v>0</v>
      </c>
      <c r="Y33" s="123">
        <v>0</v>
      </c>
      <c r="Z33" s="123">
        <v>0</v>
      </c>
      <c r="AA33" s="128">
        <v>0</v>
      </c>
      <c r="AB33" s="123">
        <v>0</v>
      </c>
      <c r="AC33" s="123">
        <v>0</v>
      </c>
      <c r="AD33" s="123">
        <v>0</v>
      </c>
      <c r="AE33" s="123">
        <v>130</v>
      </c>
      <c r="AF33" s="179">
        <v>90.8</v>
      </c>
      <c r="AG33" s="123">
        <v>1409</v>
      </c>
      <c r="AH33" s="179">
        <v>10.7</v>
      </c>
      <c r="AI33" s="179">
        <v>67.4</v>
      </c>
      <c r="AJ33" s="128">
        <v>0</v>
      </c>
      <c r="AK33" s="123">
        <v>0</v>
      </c>
      <c r="AL33" s="180">
        <v>0.9</v>
      </c>
      <c r="AM33" s="179">
        <v>1.9</v>
      </c>
      <c r="AN33" s="181">
        <v>0.9</v>
      </c>
      <c r="AO33" s="132">
        <f>IFERROR($S33*$S$2+$T33*$T$2+IF($U$2=0,0,$U33/$U$2)+$V33*$V$2+$W33*$W$2+$X33*$X$2+$Y33*$Y$2+$Z33*$Z$2+$AA33*$AA$2+IF($AB$2=0,0,$AB33/$AB$2)+$AC$2*$AC33+$AD$2*$AD33+$AE$2*$AE33+$AF33*$AF$2+IF($AG$2=0,0,$AG33/$AG$2)+$AH33*$AH$2+$AI33*$AI$2+IF($AJ$2=0,0,$AJ33/$AJ$2)+$AK33*$AK$2+$AL33*$AL$2+$AM33*$AM$2+$AN33*$AN$2,0)</f>
      </c>
    </row>
    <row x14ac:dyDescent="0.25" r="34" customHeight="1" ht="17.25">
      <c r="A34" s="118" t="s">
        <v>225</v>
      </c>
      <c r="B34" s="119" t="s">
        <v>185</v>
      </c>
      <c r="C34" s="119" t="s">
        <v>41</v>
      </c>
      <c r="D34" s="120">
        <v>7</v>
      </c>
      <c r="E34" s="134"/>
      <c r="F34" s="122"/>
      <c r="G34" s="123">
        <v>76</v>
      </c>
      <c r="H34" s="124">
        <f>I34-G34</f>
      </c>
      <c r="I34" s="123">
        <v>76</v>
      </c>
      <c r="J34" s="177">
        <v>71</v>
      </c>
      <c r="K34" s="124">
        <f>L34-J34</f>
      </c>
      <c r="L34" s="136">
        <v>71</v>
      </c>
      <c r="M34" s="123">
        <v>74</v>
      </c>
      <c r="N34" s="124">
        <f>O34-M34</f>
      </c>
      <c r="O34" s="123">
        <v>74</v>
      </c>
      <c r="P34" s="135">
        <v>0.99</v>
      </c>
      <c r="Q34" s="126">
        <v>17</v>
      </c>
      <c r="R34" s="127"/>
      <c r="S34" s="128">
        <v>421</v>
      </c>
      <c r="T34" s="123">
        <v>191</v>
      </c>
      <c r="U34" s="123">
        <v>4858</v>
      </c>
      <c r="V34" s="179">
        <v>34.8</v>
      </c>
      <c r="W34" s="123">
        <v>13</v>
      </c>
      <c r="X34" s="123">
        <v>0</v>
      </c>
      <c r="Y34" s="179">
        <v>39.9</v>
      </c>
      <c r="Z34" s="123">
        <v>263</v>
      </c>
      <c r="AA34" s="178">
        <v>69.7</v>
      </c>
      <c r="AB34" s="123">
        <v>445</v>
      </c>
      <c r="AC34" s="179">
        <v>3.6</v>
      </c>
      <c r="AD34" s="179">
        <v>22.7</v>
      </c>
      <c r="AE34" s="123">
        <v>0</v>
      </c>
      <c r="AF34" s="123">
        <v>0</v>
      </c>
      <c r="AG34" s="123">
        <v>0</v>
      </c>
      <c r="AH34" s="123">
        <v>0</v>
      </c>
      <c r="AI34" s="123">
        <v>0</v>
      </c>
      <c r="AJ34" s="128">
        <v>0</v>
      </c>
      <c r="AK34" s="123">
        <v>0</v>
      </c>
      <c r="AL34" s="130">
        <v>2</v>
      </c>
      <c r="AM34" s="179">
        <v>6.1</v>
      </c>
      <c r="AN34" s="131">
        <v>3</v>
      </c>
      <c r="AO34" s="132">
        <f>IFERROR($S34*$S$2+$T34*$T$2+IF($U$2=0,0,$U34/$U$2)+$V34*$V$2+$W34*$W$2+$X34*$X$2+$Y34*$Y$2+$Z34*$Z$2+$AA34*$AA$2+IF($AB$2=0,0,$AB34/$AB$2)+$AC$2*$AC34+$AD$2*$AD34+$AE$2*$AE34+$AF34*$AF$2+IF($AG$2=0,0,$AG34/$AG$2)+$AH34*$AH$2+$AI34*$AI$2+IF($AJ$2=0,0,$AJ34/$AJ$2)+$AK34*$AK$2+$AL34*$AL$2+$AM34*$AM$2+$AN34*$AN$2,0)</f>
      </c>
    </row>
    <row x14ac:dyDescent="0.25" r="35" customHeight="1" ht="17.25">
      <c r="A35" s="118" t="s">
        <v>231</v>
      </c>
      <c r="B35" s="119" t="s">
        <v>192</v>
      </c>
      <c r="C35" s="119" t="s">
        <v>186</v>
      </c>
      <c r="D35" s="120">
        <v>8</v>
      </c>
      <c r="E35" s="134"/>
      <c r="F35" s="122"/>
      <c r="G35" s="123">
        <v>55</v>
      </c>
      <c r="H35" s="124">
        <f>I35-G35</f>
      </c>
      <c r="I35" s="123">
        <v>55</v>
      </c>
      <c r="J35" s="177">
        <v>50</v>
      </c>
      <c r="K35" s="124">
        <f>L35-J35</f>
      </c>
      <c r="L35" s="136">
        <v>50</v>
      </c>
      <c r="M35" s="123">
        <v>51</v>
      </c>
      <c r="N35" s="124">
        <f>O35-M35</f>
      </c>
      <c r="O35" s="123">
        <v>52</v>
      </c>
      <c r="P35" s="135">
        <v>1</v>
      </c>
      <c r="Q35" s="126">
        <v>17</v>
      </c>
      <c r="R35" s="127"/>
      <c r="S35" s="128">
        <v>0</v>
      </c>
      <c r="T35" s="123">
        <v>0</v>
      </c>
      <c r="U35" s="123">
        <v>0</v>
      </c>
      <c r="V35" s="123">
        <v>0</v>
      </c>
      <c r="W35" s="123">
        <v>0</v>
      </c>
      <c r="X35" s="123">
        <v>0</v>
      </c>
      <c r="Y35" s="123">
        <v>0</v>
      </c>
      <c r="Z35" s="123">
        <v>0</v>
      </c>
      <c r="AA35" s="128">
        <v>0</v>
      </c>
      <c r="AB35" s="123">
        <v>0</v>
      </c>
      <c r="AC35" s="123">
        <v>0</v>
      </c>
      <c r="AD35" s="123">
        <v>0</v>
      </c>
      <c r="AE35" s="123">
        <v>118</v>
      </c>
      <c r="AF35" s="179">
        <v>84.4</v>
      </c>
      <c r="AG35" s="123">
        <v>985</v>
      </c>
      <c r="AH35" s="179">
        <v>10.8</v>
      </c>
      <c r="AI35" s="179">
        <v>56.7</v>
      </c>
      <c r="AJ35" s="128">
        <v>0</v>
      </c>
      <c r="AK35" s="123">
        <v>0</v>
      </c>
      <c r="AL35" s="180">
        <v>2.3</v>
      </c>
      <c r="AM35" s="179">
        <v>1.1</v>
      </c>
      <c r="AN35" s="131">
        <v>0</v>
      </c>
      <c r="AO35" s="132">
        <f>IFERROR($S35*$S$2+$T35*$T$2+IF($U$2=0,0,$U35/$U$2)+$V35*$V$2+$W35*$W$2+$X35*$X$2+$Y35*$Y$2+$Z35*$Z$2+$AA35*$AA$2+IF($AB$2=0,0,$AB35/$AB$2)+$AC$2*$AC35+$AD$2*$AD35+$AE$2*$AE35+$AF35*$AF$2+IF($AG$2=0,0,$AG35/$AG$2)+$AH35*$AH$2+$AI35*$AI$2+IF($AJ$2=0,0,$AJ35/$AJ$2)+$AK35*$AK$2+$AL35*$AL$2+$AM35*$AM$2+$AN35*$AN$2,0)</f>
      </c>
    </row>
    <row x14ac:dyDescent="0.25" r="36" customHeight="1" ht="17.25">
      <c r="A36" s="118" t="s">
        <v>235</v>
      </c>
      <c r="B36" s="119" t="s">
        <v>181</v>
      </c>
      <c r="C36" s="119" t="s">
        <v>236</v>
      </c>
      <c r="D36" s="120">
        <v>10</v>
      </c>
      <c r="E36" s="134"/>
      <c r="F36" s="122"/>
      <c r="G36" s="123">
        <v>20</v>
      </c>
      <c r="H36" s="124">
        <f>I36-G36</f>
      </c>
      <c r="I36" s="123">
        <v>19</v>
      </c>
      <c r="J36" s="177">
        <v>18</v>
      </c>
      <c r="K36" s="124">
        <f>L36-J36</f>
      </c>
      <c r="L36" s="136">
        <v>18</v>
      </c>
      <c r="M36" s="123">
        <v>23</v>
      </c>
      <c r="N36" s="124">
        <f>O36-M36</f>
      </c>
      <c r="O36" s="123">
        <v>23</v>
      </c>
      <c r="P36" s="135">
        <v>1</v>
      </c>
      <c r="Q36" s="126">
        <v>17</v>
      </c>
      <c r="R36" s="127"/>
      <c r="S36" s="128">
        <v>0</v>
      </c>
      <c r="T36" s="123">
        <v>0</v>
      </c>
      <c r="U36" s="123">
        <v>0</v>
      </c>
      <c r="V36" s="123">
        <v>0</v>
      </c>
      <c r="W36" s="123">
        <v>0</v>
      </c>
      <c r="X36" s="123">
        <v>0</v>
      </c>
      <c r="Y36" s="123">
        <v>0</v>
      </c>
      <c r="Z36" s="123">
        <v>0</v>
      </c>
      <c r="AA36" s="128">
        <v>319</v>
      </c>
      <c r="AB36" s="123">
        <v>1329</v>
      </c>
      <c r="AC36" s="179">
        <v>8.1</v>
      </c>
      <c r="AD36" s="123">
        <v>105</v>
      </c>
      <c r="AE36" s="123">
        <v>68</v>
      </c>
      <c r="AF36" s="179">
        <v>54.6</v>
      </c>
      <c r="AG36" s="123">
        <v>433</v>
      </c>
      <c r="AH36" s="123">
        <v>1</v>
      </c>
      <c r="AI36" s="179">
        <v>13.9</v>
      </c>
      <c r="AJ36" s="128">
        <v>0</v>
      </c>
      <c r="AK36" s="123">
        <v>0</v>
      </c>
      <c r="AL36" s="130">
        <v>0</v>
      </c>
      <c r="AM36" s="179">
        <v>2.3</v>
      </c>
      <c r="AN36" s="181">
        <v>1.2</v>
      </c>
      <c r="AO36" s="132">
        <f>IFERROR($S36*$S$2+$T36*$T$2+IF($U$2=0,0,$U36/$U$2)+$V36*$V$2+$W36*$W$2+$X36*$X$2+$Y36*$Y$2+$Z36*$Z$2+$AA36*$AA$2+IF($AB$2=0,0,$AB36/$AB$2)+$AC$2*$AC36+$AD$2*$AD36+$AE$2*$AE36+$AF36*$AF$2+IF($AG$2=0,0,$AG36/$AG$2)+$AH36*$AH$2+$AI36*$AI$2+IF($AJ$2=0,0,$AJ36/$AJ$2)+$AK36*$AK$2+$AL36*$AL$2+$AM36*$AM$2+$AN36*$AN$2,0)</f>
      </c>
    </row>
    <row x14ac:dyDescent="0.25" r="37" customHeight="1" ht="17.25">
      <c r="A37" s="118" t="s">
        <v>221</v>
      </c>
      <c r="B37" s="119" t="s">
        <v>181</v>
      </c>
      <c r="C37" s="119" t="s">
        <v>178</v>
      </c>
      <c r="D37" s="120">
        <v>9</v>
      </c>
      <c r="E37" s="134"/>
      <c r="F37" s="122"/>
      <c r="G37" s="123">
        <v>30</v>
      </c>
      <c r="H37" s="124">
        <f>I37-G37</f>
      </c>
      <c r="I37" s="123">
        <v>30</v>
      </c>
      <c r="J37" s="177">
        <v>28</v>
      </c>
      <c r="K37" s="124">
        <f>L37-J37</f>
      </c>
      <c r="L37" s="136">
        <v>32</v>
      </c>
      <c r="M37" s="123">
        <v>35</v>
      </c>
      <c r="N37" s="124">
        <f>O37-M37</f>
      </c>
      <c r="O37" s="123">
        <v>35</v>
      </c>
      <c r="P37" s="135">
        <v>0.99</v>
      </c>
      <c r="Q37" s="126">
        <v>17</v>
      </c>
      <c r="R37" s="127"/>
      <c r="S37" s="128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8">
        <v>260</v>
      </c>
      <c r="AB37" s="123">
        <v>1183</v>
      </c>
      <c r="AC37" s="179">
        <v>9.4</v>
      </c>
      <c r="AD37" s="179">
        <v>90.3</v>
      </c>
      <c r="AE37" s="179">
        <v>64.6</v>
      </c>
      <c r="AF37" s="179">
        <v>52.3</v>
      </c>
      <c r="AG37" s="123">
        <v>416</v>
      </c>
      <c r="AH37" s="179">
        <v>2.6</v>
      </c>
      <c r="AI37" s="179">
        <v>15.7</v>
      </c>
      <c r="AJ37" s="128">
        <v>0</v>
      </c>
      <c r="AK37" s="123">
        <v>0</v>
      </c>
      <c r="AL37" s="130">
        <v>0</v>
      </c>
      <c r="AM37" s="179">
        <v>2.6</v>
      </c>
      <c r="AN37" s="181">
        <v>1.3</v>
      </c>
      <c r="AO37" s="132">
        <f>IFERROR($S37*$S$2+$T37*$T$2+IF($U$2=0,0,$U37/$U$2)+$V37*$V$2+$W37*$W$2+$X37*$X$2+$Y37*$Y$2+$Z37*$Z$2+$AA37*$AA$2+IF($AB$2=0,0,$AB37/$AB$2)+$AC$2*$AC37+$AD$2*$AD37+$AE$2*$AE37+$AF37*$AF$2+IF($AG$2=0,0,$AG37/$AG$2)+$AH37*$AH$2+$AI37*$AI$2+IF($AJ$2=0,0,$AJ37/$AJ$2)+$AK37*$AK$2+$AL37*$AL$2+$AM37*$AM$2+$AN37*$AN$2,0)</f>
      </c>
    </row>
    <row x14ac:dyDescent="0.25" r="38" customHeight="1" ht="17.25">
      <c r="A38" s="118" t="s">
        <v>227</v>
      </c>
      <c r="B38" s="119" t="s">
        <v>173</v>
      </c>
      <c r="C38" s="119" t="s">
        <v>65</v>
      </c>
      <c r="D38" s="120">
        <v>9</v>
      </c>
      <c r="E38" s="134"/>
      <c r="F38" s="122"/>
      <c r="G38" s="123">
        <v>34</v>
      </c>
      <c r="H38" s="124">
        <f>I38-G38</f>
      </c>
      <c r="I38" s="123">
        <v>35</v>
      </c>
      <c r="J38" s="177">
        <v>34</v>
      </c>
      <c r="K38" s="124">
        <f>L38-J38</f>
      </c>
      <c r="L38" s="136">
        <v>35</v>
      </c>
      <c r="M38" s="123">
        <v>34</v>
      </c>
      <c r="N38" s="124">
        <f>O38-M38</f>
      </c>
      <c r="O38" s="123">
        <v>34</v>
      </c>
      <c r="P38" s="135">
        <v>1</v>
      </c>
      <c r="Q38" s="126">
        <v>17</v>
      </c>
      <c r="R38" s="127"/>
      <c r="S38" s="128">
        <v>0</v>
      </c>
      <c r="T38" s="123">
        <v>0</v>
      </c>
      <c r="U38" s="123">
        <v>0</v>
      </c>
      <c r="V38" s="123">
        <v>0</v>
      </c>
      <c r="W38" s="123">
        <v>0</v>
      </c>
      <c r="X38" s="123">
        <v>0</v>
      </c>
      <c r="Y38" s="123">
        <v>0</v>
      </c>
      <c r="Z38" s="123">
        <v>0</v>
      </c>
      <c r="AA38" s="128">
        <v>0</v>
      </c>
      <c r="AB38" s="123">
        <v>0</v>
      </c>
      <c r="AC38" s="123">
        <v>0</v>
      </c>
      <c r="AD38" s="123">
        <v>0</v>
      </c>
      <c r="AE38" s="123">
        <v>136</v>
      </c>
      <c r="AF38" s="123">
        <v>104</v>
      </c>
      <c r="AG38" s="123">
        <v>1311</v>
      </c>
      <c r="AH38" s="179">
        <v>10.3</v>
      </c>
      <c r="AI38" s="179">
        <v>61.8</v>
      </c>
      <c r="AJ38" s="128">
        <v>0</v>
      </c>
      <c r="AK38" s="123">
        <v>0</v>
      </c>
      <c r="AL38" s="180">
        <v>1.1</v>
      </c>
      <c r="AM38" s="179">
        <v>2.1</v>
      </c>
      <c r="AN38" s="181">
        <v>1.1</v>
      </c>
      <c r="AO38" s="132">
        <f>IFERROR($S38*$S$2+$T38*$T$2+IF($U$2=0,0,$U38/$U$2)+$V38*$V$2+$W38*$W$2+$X38*$X$2+$Y38*$Y$2+$Z38*$Z$2+$AA38*$AA$2+IF($AB$2=0,0,$AB38/$AB$2)+$AC$2*$AC38+$AD$2*$AD38+$AE$2*$AE38+$AF38*$AF$2+IF($AG$2=0,0,$AG38/$AG$2)+$AH38*$AH$2+$AI38*$AI$2+IF($AJ$2=0,0,$AJ38/$AJ$2)+$AK38*$AK$2+$AL38*$AL$2+$AM38*$AM$2+$AN38*$AN$2,0)</f>
      </c>
    </row>
    <row x14ac:dyDescent="0.25" r="39" customHeight="1" ht="17.25">
      <c r="A39" s="118" t="s">
        <v>233</v>
      </c>
      <c r="B39" s="119" t="s">
        <v>192</v>
      </c>
      <c r="C39" s="119" t="s">
        <v>190</v>
      </c>
      <c r="D39" s="120">
        <v>6</v>
      </c>
      <c r="E39" s="134"/>
      <c r="F39" s="122"/>
      <c r="G39" s="123">
        <v>47</v>
      </c>
      <c r="H39" s="124">
        <f>I39-G39</f>
      </c>
      <c r="I39" s="123">
        <v>47</v>
      </c>
      <c r="J39" s="177">
        <v>56</v>
      </c>
      <c r="K39" s="124">
        <f>L39-J39</f>
      </c>
      <c r="L39" s="136">
        <v>57</v>
      </c>
      <c r="M39" s="123">
        <v>54</v>
      </c>
      <c r="N39" s="124">
        <f>O39-M39</f>
      </c>
      <c r="O39" s="123">
        <v>55</v>
      </c>
      <c r="P39" s="135">
        <v>0.99</v>
      </c>
      <c r="Q39" s="126">
        <v>17</v>
      </c>
      <c r="R39" s="127"/>
      <c r="S39" s="128">
        <v>0</v>
      </c>
      <c r="T39" s="123">
        <v>0</v>
      </c>
      <c r="U39" s="123">
        <v>0</v>
      </c>
      <c r="V39" s="123">
        <v>0</v>
      </c>
      <c r="W39" s="123">
        <v>0</v>
      </c>
      <c r="X39" s="123">
        <v>0</v>
      </c>
      <c r="Y39" s="123">
        <v>0</v>
      </c>
      <c r="Z39" s="123">
        <v>0</v>
      </c>
      <c r="AA39" s="128">
        <v>0</v>
      </c>
      <c r="AB39" s="123">
        <v>0</v>
      </c>
      <c r="AC39" s="123">
        <v>0</v>
      </c>
      <c r="AD39" s="123">
        <v>0</v>
      </c>
      <c r="AE39" s="123">
        <v>110</v>
      </c>
      <c r="AF39" s="179">
        <v>88.9</v>
      </c>
      <c r="AG39" s="123">
        <v>1004</v>
      </c>
      <c r="AH39" s="179">
        <v>7.1</v>
      </c>
      <c r="AI39" s="179">
        <v>46.2</v>
      </c>
      <c r="AJ39" s="128">
        <v>0</v>
      </c>
      <c r="AK39" s="123">
        <v>0</v>
      </c>
      <c r="AL39" s="130">
        <v>0</v>
      </c>
      <c r="AM39" s="123">
        <v>1</v>
      </c>
      <c r="AN39" s="131">
        <v>0</v>
      </c>
      <c r="AO39" s="132">
        <f>IFERROR($S39*$S$2+$T39*$T$2+IF($U$2=0,0,$U39/$U$2)+$V39*$V$2+$W39*$W$2+$X39*$X$2+$Y39*$Y$2+$Z39*$Z$2+$AA39*$AA$2+IF($AB$2=0,0,$AB39/$AB$2)+$AC$2*$AC39+$AD$2*$AD39+$AE$2*$AE39+$AF39*$AF$2+IF($AG$2=0,0,$AG39/$AG$2)+$AH39*$AH$2+$AI39*$AI$2+IF($AJ$2=0,0,$AJ39/$AJ$2)+$AK39*$AK$2+$AL39*$AL$2+$AM39*$AM$2+$AN39*$AN$2,0)</f>
      </c>
    </row>
    <row x14ac:dyDescent="0.25" r="40" customHeight="1" ht="17.25">
      <c r="A40" s="118" t="s">
        <v>222</v>
      </c>
      <c r="B40" s="119" t="s">
        <v>192</v>
      </c>
      <c r="C40" s="119" t="s">
        <v>223</v>
      </c>
      <c r="D40" s="120">
        <v>9</v>
      </c>
      <c r="E40" s="134" t="s">
        <v>176</v>
      </c>
      <c r="F40" s="122"/>
      <c r="G40" s="123">
        <v>56</v>
      </c>
      <c r="H40" s="124">
        <f>I40-G40</f>
      </c>
      <c r="I40" s="123">
        <v>58</v>
      </c>
      <c r="J40" s="177">
        <v>55</v>
      </c>
      <c r="K40" s="124">
        <f>L40-J40</f>
      </c>
      <c r="L40" s="136">
        <v>55</v>
      </c>
      <c r="M40" s="123">
        <v>50</v>
      </c>
      <c r="N40" s="124">
        <f>O40-M40</f>
      </c>
      <c r="O40" s="123">
        <v>51</v>
      </c>
      <c r="P40" s="135">
        <v>0.99</v>
      </c>
      <c r="Q40" s="126">
        <v>17</v>
      </c>
      <c r="R40" s="127"/>
      <c r="S40" s="128">
        <v>0</v>
      </c>
      <c r="T40" s="123">
        <v>0</v>
      </c>
      <c r="U40" s="123">
        <v>0</v>
      </c>
      <c r="V40" s="123">
        <v>0</v>
      </c>
      <c r="W40" s="123">
        <v>0</v>
      </c>
      <c r="X40" s="123">
        <v>0</v>
      </c>
      <c r="Y40" s="123">
        <v>0</v>
      </c>
      <c r="Z40" s="123">
        <v>0</v>
      </c>
      <c r="AA40" s="128">
        <v>0</v>
      </c>
      <c r="AB40" s="123">
        <v>0</v>
      </c>
      <c r="AC40" s="123">
        <v>0</v>
      </c>
      <c r="AD40" s="123">
        <v>0</v>
      </c>
      <c r="AE40" s="123">
        <v>153</v>
      </c>
      <c r="AF40" s="179">
        <v>97.7</v>
      </c>
      <c r="AG40" s="123">
        <v>1082</v>
      </c>
      <c r="AH40" s="179">
        <v>8.9</v>
      </c>
      <c r="AI40" s="179">
        <v>49.5</v>
      </c>
      <c r="AJ40" s="128">
        <v>0</v>
      </c>
      <c r="AK40" s="123">
        <v>0</v>
      </c>
      <c r="AL40" s="180">
        <v>1.3</v>
      </c>
      <c r="AM40" s="179">
        <v>1.3</v>
      </c>
      <c r="AN40" s="181">
        <v>1.3</v>
      </c>
      <c r="AO40" s="132">
        <f>IFERROR($S40*$S$2+$T40*$T$2+IF($U$2=0,0,$U40/$U$2)+$V40*$V$2+$W40*$W$2+$X40*$X$2+$Y40*$Y$2+$Z40*$Z$2+$AA40*$AA$2+IF($AB$2=0,0,$AB40/$AB$2)+$AC$2*$AC40+$AD$2*$AD40+$AE$2*$AE40+$AF40*$AF$2+IF($AG$2=0,0,$AG40/$AG$2)+$AH40*$AH$2+$AI40*$AI$2+IF($AJ$2=0,0,$AJ40/$AJ$2)+$AK40*$AK$2+$AL40*$AL$2+$AM40*$AM$2+$AN40*$AN$2,0)</f>
      </c>
    </row>
    <row x14ac:dyDescent="0.25" r="41" customHeight="1" ht="17.25">
      <c r="A41" s="118" t="s">
        <v>224</v>
      </c>
      <c r="B41" s="119" t="s">
        <v>173</v>
      </c>
      <c r="C41" s="119" t="s">
        <v>215</v>
      </c>
      <c r="D41" s="120">
        <v>7</v>
      </c>
      <c r="E41" s="134"/>
      <c r="F41" s="122"/>
      <c r="G41" s="123">
        <v>28</v>
      </c>
      <c r="H41" s="124">
        <f>I41-G41</f>
      </c>
      <c r="I41" s="123">
        <v>28</v>
      </c>
      <c r="J41" s="177">
        <v>31</v>
      </c>
      <c r="K41" s="124">
        <f>L41-J41</f>
      </c>
      <c r="L41" s="136">
        <v>31</v>
      </c>
      <c r="M41" s="123">
        <v>30</v>
      </c>
      <c r="N41" s="124">
        <f>O41-M41</f>
      </c>
      <c r="O41" s="123">
        <v>30</v>
      </c>
      <c r="P41" s="135">
        <v>0.99</v>
      </c>
      <c r="Q41" s="126">
        <v>17</v>
      </c>
      <c r="R41" s="127"/>
      <c r="S41" s="128">
        <v>0</v>
      </c>
      <c r="T41" s="123">
        <v>0</v>
      </c>
      <c r="U41" s="123">
        <v>0</v>
      </c>
      <c r="V41" s="123">
        <v>0</v>
      </c>
      <c r="W41" s="123">
        <v>0</v>
      </c>
      <c r="X41" s="123">
        <v>0</v>
      </c>
      <c r="Y41" s="123">
        <v>0</v>
      </c>
      <c r="Z41" s="123">
        <v>0</v>
      </c>
      <c r="AA41" s="128">
        <v>0</v>
      </c>
      <c r="AB41" s="123">
        <v>0</v>
      </c>
      <c r="AC41" s="123">
        <v>0</v>
      </c>
      <c r="AD41" s="123">
        <v>0</v>
      </c>
      <c r="AE41" s="123">
        <v>144</v>
      </c>
      <c r="AF41" s="179">
        <v>99.1</v>
      </c>
      <c r="AG41" s="123">
        <v>1304</v>
      </c>
      <c r="AH41" s="179">
        <v>7.2</v>
      </c>
      <c r="AI41" s="179">
        <v>59.2</v>
      </c>
      <c r="AJ41" s="128">
        <v>197</v>
      </c>
      <c r="AK41" s="179">
        <v>1.1</v>
      </c>
      <c r="AL41" s="180">
        <v>1.9</v>
      </c>
      <c r="AM41" s="179">
        <v>1.9</v>
      </c>
      <c r="AN41" s="131">
        <v>1</v>
      </c>
      <c r="AO41" s="132">
        <f>IFERROR($S41*$S$2+$T41*$T$2+IF($U$2=0,0,$U41/$U$2)+$V41*$V$2+$W41*$W$2+$X41*$X$2+$Y41*$Y$2+$Z41*$Z$2+$AA41*$AA$2+IF($AB$2=0,0,$AB41/$AB$2)+$AC$2*$AC41+$AD$2*$AD41+$AE$2*$AE41+$AF41*$AF$2+IF($AG$2=0,0,$AG41/$AG$2)+$AH41*$AH$2+$AI41*$AI$2+IF($AJ$2=0,0,$AJ41/$AJ$2)+$AK41*$AK$2+$AL41*$AL$2+$AM41*$AM$2+$AN41*$AN$2,0)</f>
      </c>
    </row>
    <row x14ac:dyDescent="0.25" r="42" customHeight="1" ht="17.25">
      <c r="A42" s="118" t="s">
        <v>219</v>
      </c>
      <c r="B42" s="119" t="s">
        <v>181</v>
      </c>
      <c r="C42" s="119" t="s">
        <v>220</v>
      </c>
      <c r="D42" s="120">
        <v>10</v>
      </c>
      <c r="E42" s="134"/>
      <c r="F42" s="122"/>
      <c r="G42" s="123">
        <v>31</v>
      </c>
      <c r="H42" s="124">
        <f>I42-G42</f>
      </c>
      <c r="I42" s="123">
        <v>31</v>
      </c>
      <c r="J42" s="177">
        <v>32</v>
      </c>
      <c r="K42" s="124">
        <f>L42-J42</f>
      </c>
      <c r="L42" s="136">
        <v>34</v>
      </c>
      <c r="M42" s="123">
        <v>36</v>
      </c>
      <c r="N42" s="124">
        <f>O42-M42</f>
      </c>
      <c r="O42" s="123">
        <v>37</v>
      </c>
      <c r="P42" s="135">
        <v>0.99</v>
      </c>
      <c r="Q42" s="126">
        <v>17</v>
      </c>
      <c r="R42" s="127"/>
      <c r="S42" s="128">
        <v>0</v>
      </c>
      <c r="T42" s="123">
        <v>0</v>
      </c>
      <c r="U42" s="123">
        <v>0</v>
      </c>
      <c r="V42" s="123">
        <v>0</v>
      </c>
      <c r="W42" s="123">
        <v>0</v>
      </c>
      <c r="X42" s="123">
        <v>0</v>
      </c>
      <c r="Y42" s="123">
        <v>0</v>
      </c>
      <c r="Z42" s="123">
        <v>0</v>
      </c>
      <c r="AA42" s="128">
        <v>275</v>
      </c>
      <c r="AB42" s="123">
        <v>1171</v>
      </c>
      <c r="AC42" s="179">
        <v>9.9</v>
      </c>
      <c r="AD42" s="179">
        <v>88.6</v>
      </c>
      <c r="AE42" s="179">
        <v>51.8</v>
      </c>
      <c r="AF42" s="123">
        <v>40</v>
      </c>
      <c r="AG42" s="123">
        <v>343</v>
      </c>
      <c r="AH42" s="123">
        <v>1</v>
      </c>
      <c r="AI42" s="179">
        <v>17.5</v>
      </c>
      <c r="AJ42" s="128">
        <v>0</v>
      </c>
      <c r="AK42" s="123">
        <v>0</v>
      </c>
      <c r="AL42" s="130">
        <v>1</v>
      </c>
      <c r="AM42" s="179">
        <v>2.1</v>
      </c>
      <c r="AN42" s="131">
        <v>1</v>
      </c>
      <c r="AO42" s="132">
        <f>IFERROR($S42*$S$2+$T42*$T$2+IF($U$2=0,0,$U42/$U$2)+$V42*$V$2+$W42*$W$2+$X42*$X$2+$Y42*$Y$2+$Z42*$Z$2+$AA42*$AA$2+IF($AB$2=0,0,$AB42/$AB$2)+$AC$2*$AC42+$AD$2*$AD42+$AE$2*$AE42+$AF42*$AF$2+IF($AG$2=0,0,$AG42/$AG$2)+$AH42*$AH$2+$AI42*$AI$2+IF($AJ$2=0,0,$AJ42/$AJ$2)+$AK42*$AK$2+$AL42*$AL$2+$AM42*$AM$2+$AN42*$AN$2,0)</f>
      </c>
    </row>
    <row x14ac:dyDescent="0.25" r="43" customHeight="1" ht="17.25">
      <c r="A43" s="118" t="s">
        <v>218</v>
      </c>
      <c r="B43" s="119" t="s">
        <v>185</v>
      </c>
      <c r="C43" s="119" t="s">
        <v>215</v>
      </c>
      <c r="D43" s="120">
        <v>7</v>
      </c>
      <c r="E43" s="134" t="s">
        <v>176</v>
      </c>
      <c r="F43" s="122"/>
      <c r="G43" s="123">
        <v>57</v>
      </c>
      <c r="H43" s="124">
        <f>I43-G43</f>
      </c>
      <c r="I43" s="123">
        <v>59</v>
      </c>
      <c r="J43" s="177">
        <v>62</v>
      </c>
      <c r="K43" s="124">
        <f>L43-J43</f>
      </c>
      <c r="L43" s="136">
        <v>62</v>
      </c>
      <c r="M43" s="123">
        <v>60</v>
      </c>
      <c r="N43" s="124">
        <f>O43-M43</f>
      </c>
      <c r="O43" s="123">
        <v>60</v>
      </c>
      <c r="P43" s="135">
        <v>0.99</v>
      </c>
      <c r="Q43" s="126">
        <v>17</v>
      </c>
      <c r="R43" s="127"/>
      <c r="S43" s="128">
        <v>382</v>
      </c>
      <c r="T43" s="123">
        <v>195</v>
      </c>
      <c r="U43" s="123">
        <v>4798</v>
      </c>
      <c r="V43" s="123">
        <v>39</v>
      </c>
      <c r="W43" s="179">
        <v>10.7</v>
      </c>
      <c r="X43" s="123">
        <v>0</v>
      </c>
      <c r="Y43" s="179">
        <v>39.5</v>
      </c>
      <c r="Z43" s="123">
        <v>259</v>
      </c>
      <c r="AA43" s="178">
        <v>66.9</v>
      </c>
      <c r="AB43" s="123">
        <v>380</v>
      </c>
      <c r="AC43" s="179">
        <v>4.4</v>
      </c>
      <c r="AD43" s="123">
        <v>20</v>
      </c>
      <c r="AE43" s="123">
        <v>0</v>
      </c>
      <c r="AF43" s="123">
        <v>0</v>
      </c>
      <c r="AG43" s="123">
        <v>0</v>
      </c>
      <c r="AH43" s="123">
        <v>0</v>
      </c>
      <c r="AI43" s="123">
        <v>0</v>
      </c>
      <c r="AJ43" s="128">
        <v>0</v>
      </c>
      <c r="AK43" s="123">
        <v>0</v>
      </c>
      <c r="AL43" s="180">
        <v>3.2</v>
      </c>
      <c r="AM43" s="179">
        <v>5.3</v>
      </c>
      <c r="AN43" s="181">
        <v>3.2</v>
      </c>
      <c r="AO43" s="132">
        <f>IFERROR($S43*$S$2+$T43*$T$2+IF($U$2=0,0,$U43/$U$2)+$V43*$V$2+$W43*$W$2+$X43*$X$2+$Y43*$Y$2+$Z43*$Z$2+$AA43*$AA$2+IF($AB$2=0,0,$AB43/$AB$2)+$AC$2*$AC43+$AD$2*$AD43+$AE$2*$AE43+$AF43*$AF$2+IF($AG$2=0,0,$AG43/$AG$2)+$AH43*$AH$2+$AI43*$AI$2+IF($AJ$2=0,0,$AJ43/$AJ$2)+$AK43*$AK$2+$AL43*$AL$2+$AM43*$AM$2+$AN43*$AN$2,0)</f>
      </c>
    </row>
    <row x14ac:dyDescent="0.25" r="44" customHeight="1" ht="17.25">
      <c r="A44" s="118" t="s">
        <v>226</v>
      </c>
      <c r="B44" s="119" t="s">
        <v>181</v>
      </c>
      <c r="C44" s="119" t="s">
        <v>37</v>
      </c>
      <c r="D44" s="120">
        <v>12</v>
      </c>
      <c r="E44" s="134" t="s">
        <v>176</v>
      </c>
      <c r="F44" s="122"/>
      <c r="G44" s="123">
        <v>24</v>
      </c>
      <c r="H44" s="124">
        <f>I44-G44</f>
      </c>
      <c r="I44" s="123">
        <v>25</v>
      </c>
      <c r="J44" s="177">
        <v>26</v>
      </c>
      <c r="K44" s="124">
        <f>L44-J44</f>
      </c>
      <c r="L44" s="136">
        <v>28</v>
      </c>
      <c r="M44" s="123">
        <v>28</v>
      </c>
      <c r="N44" s="124">
        <f>O44-M44</f>
      </c>
      <c r="O44" s="123">
        <v>28</v>
      </c>
      <c r="P44" s="135">
        <v>1</v>
      </c>
      <c r="Q44" s="126">
        <v>17</v>
      </c>
      <c r="R44" s="127"/>
      <c r="S44" s="128">
        <v>0</v>
      </c>
      <c r="T44" s="123">
        <v>0</v>
      </c>
      <c r="U44" s="123">
        <v>0</v>
      </c>
      <c r="V44" s="123">
        <v>0</v>
      </c>
      <c r="W44" s="123">
        <v>0</v>
      </c>
      <c r="X44" s="123">
        <v>0</v>
      </c>
      <c r="Y44" s="123">
        <v>0</v>
      </c>
      <c r="Z44" s="123">
        <v>0</v>
      </c>
      <c r="AA44" s="128">
        <v>236</v>
      </c>
      <c r="AB44" s="123">
        <v>1192</v>
      </c>
      <c r="AC44" s="179">
        <v>7.3</v>
      </c>
      <c r="AD44" s="123">
        <v>106</v>
      </c>
      <c r="AE44" s="179">
        <v>68.2</v>
      </c>
      <c r="AF44" s="179">
        <v>60.3</v>
      </c>
      <c r="AG44" s="123">
        <v>557</v>
      </c>
      <c r="AH44" s="179">
        <v>2.4</v>
      </c>
      <c r="AI44" s="179">
        <v>24.1</v>
      </c>
      <c r="AJ44" s="128">
        <v>0</v>
      </c>
      <c r="AK44" s="123">
        <v>0</v>
      </c>
      <c r="AL44" s="130">
        <v>0</v>
      </c>
      <c r="AM44" s="179">
        <v>1.9</v>
      </c>
      <c r="AN44" s="131">
        <v>1</v>
      </c>
      <c r="AO44" s="132">
        <f>IFERROR($S44*$S$2+$T44*$T$2+IF($U$2=0,0,$U44/$U$2)+$V44*$V$2+$W44*$W$2+$X44*$X$2+$Y44*$Y$2+$Z44*$Z$2+$AA44*$AA$2+IF($AB$2=0,0,$AB44/$AB$2)+$AC$2*$AC44+$AD$2*$AD44+$AE$2*$AE44+$AF44*$AF$2+IF($AG$2=0,0,$AG44/$AG$2)+$AH44*$AH$2+$AI44*$AI$2+IF($AJ$2=0,0,$AJ44/$AJ$2)+$AK44*$AK$2+$AL44*$AL$2+$AM44*$AM$2+$AN44*$AN$2,0)</f>
      </c>
    </row>
    <row x14ac:dyDescent="0.25" r="45" customHeight="1" ht="17.25">
      <c r="A45" s="118" t="s">
        <v>228</v>
      </c>
      <c r="B45" s="119" t="s">
        <v>173</v>
      </c>
      <c r="C45" s="119" t="s">
        <v>65</v>
      </c>
      <c r="D45" s="120">
        <v>9</v>
      </c>
      <c r="E45" s="134"/>
      <c r="F45" s="122"/>
      <c r="G45" s="123">
        <v>33</v>
      </c>
      <c r="H45" s="124">
        <f>I45-G45</f>
      </c>
      <c r="I45" s="123">
        <v>34</v>
      </c>
      <c r="J45" s="177">
        <v>29</v>
      </c>
      <c r="K45" s="124">
        <f>L45-J45</f>
      </c>
      <c r="L45" s="136">
        <v>29</v>
      </c>
      <c r="M45" s="123">
        <v>37</v>
      </c>
      <c r="N45" s="124">
        <f>O45-M45</f>
      </c>
      <c r="O45" s="123">
        <v>36</v>
      </c>
      <c r="P45" s="135">
        <v>1</v>
      </c>
      <c r="Q45" s="126">
        <v>17</v>
      </c>
      <c r="R45" s="127"/>
      <c r="S45" s="128">
        <v>0</v>
      </c>
      <c r="T45" s="123">
        <v>0</v>
      </c>
      <c r="U45" s="123">
        <v>0</v>
      </c>
      <c r="V45" s="123">
        <v>0</v>
      </c>
      <c r="W45" s="123">
        <v>0</v>
      </c>
      <c r="X45" s="123">
        <v>0</v>
      </c>
      <c r="Y45" s="123">
        <v>0</v>
      </c>
      <c r="Z45" s="123">
        <v>0</v>
      </c>
      <c r="AA45" s="128">
        <v>0</v>
      </c>
      <c r="AB45" s="123">
        <v>0</v>
      </c>
      <c r="AC45" s="123">
        <v>0</v>
      </c>
      <c r="AD45" s="123">
        <v>0</v>
      </c>
      <c r="AE45" s="123">
        <v>128</v>
      </c>
      <c r="AF45" s="179">
        <v>87.6</v>
      </c>
      <c r="AG45" s="123">
        <v>1230</v>
      </c>
      <c r="AH45" s="179">
        <v>10.4</v>
      </c>
      <c r="AI45" s="179">
        <v>53.2</v>
      </c>
      <c r="AJ45" s="128">
        <v>0</v>
      </c>
      <c r="AK45" s="123">
        <v>0</v>
      </c>
      <c r="AL45" s="180">
        <v>1.9</v>
      </c>
      <c r="AM45" s="179">
        <v>1.9</v>
      </c>
      <c r="AN45" s="131">
        <v>1</v>
      </c>
      <c r="AO45" s="132">
        <f>IFERROR($S45*$S$2+$T45*$T$2+IF($U$2=0,0,$U45/$U$2)+$V45*$V$2+$W45*$W$2+$X45*$X$2+$Y45*$Y$2+$Z45*$Z$2+$AA45*$AA$2+IF($AB$2=0,0,$AB45/$AB$2)+$AC$2*$AC45+$AD$2*$AD45+$AE$2*$AE45+$AF45*$AF$2+IF($AG$2=0,0,$AG45/$AG$2)+$AH45*$AH$2+$AI45*$AI$2+IF($AJ$2=0,0,$AJ45/$AJ$2)+$AK45*$AK$2+$AL45*$AL$2+$AM45*$AM$2+$AN45*$AN$2,0)</f>
      </c>
    </row>
    <row x14ac:dyDescent="0.25" r="46" customHeight="1" ht="17.25">
      <c r="A46" s="118" t="s">
        <v>237</v>
      </c>
      <c r="B46" s="119" t="s">
        <v>181</v>
      </c>
      <c r="C46" s="119" t="s">
        <v>238</v>
      </c>
      <c r="D46" s="120">
        <v>7</v>
      </c>
      <c r="E46" s="134"/>
      <c r="F46" s="122"/>
      <c r="G46" s="123">
        <v>18</v>
      </c>
      <c r="H46" s="124">
        <f>I46-G46</f>
      </c>
      <c r="I46" s="123">
        <v>18</v>
      </c>
      <c r="J46" s="177">
        <v>23</v>
      </c>
      <c r="K46" s="124">
        <f>L46-J46</f>
      </c>
      <c r="L46" s="136">
        <v>22</v>
      </c>
      <c r="M46" s="123">
        <v>29</v>
      </c>
      <c r="N46" s="124">
        <f>O46-M46</f>
      </c>
      <c r="O46" s="123">
        <v>29</v>
      </c>
      <c r="P46" s="135">
        <v>1</v>
      </c>
      <c r="Q46" s="126">
        <v>17</v>
      </c>
      <c r="R46" s="127"/>
      <c r="S46" s="128">
        <v>0</v>
      </c>
      <c r="T46" s="123">
        <v>0</v>
      </c>
      <c r="U46" s="123">
        <v>0</v>
      </c>
      <c r="V46" s="123">
        <v>0</v>
      </c>
      <c r="W46" s="123">
        <v>0</v>
      </c>
      <c r="X46" s="123">
        <v>0</v>
      </c>
      <c r="Y46" s="123">
        <v>0</v>
      </c>
      <c r="Z46" s="123">
        <v>0</v>
      </c>
      <c r="AA46" s="128">
        <v>253</v>
      </c>
      <c r="AB46" s="123">
        <v>1143</v>
      </c>
      <c r="AC46" s="179">
        <v>9.7</v>
      </c>
      <c r="AD46" s="179">
        <v>87.4</v>
      </c>
      <c r="AE46" s="179">
        <v>64.6</v>
      </c>
      <c r="AF46" s="179">
        <v>54.9</v>
      </c>
      <c r="AG46" s="123">
        <v>501</v>
      </c>
      <c r="AH46" s="179">
        <v>2.6</v>
      </c>
      <c r="AI46" s="179">
        <v>23.5</v>
      </c>
      <c r="AJ46" s="128">
        <v>0</v>
      </c>
      <c r="AK46" s="123">
        <v>0</v>
      </c>
      <c r="AL46" s="130">
        <v>0</v>
      </c>
      <c r="AM46" s="123">
        <v>2</v>
      </c>
      <c r="AN46" s="131">
        <v>1</v>
      </c>
      <c r="AO46" s="132">
        <f>IFERROR($S46*$S$2+$T46*$T$2+IF($U$2=0,0,$U46/$U$2)+$V46*$V$2+$W46*$W$2+$X46*$X$2+$Y46*$Y$2+$Z46*$Z$2+$AA46*$AA$2+IF($AB$2=0,0,$AB46/$AB$2)+$AC$2*$AC46+$AD$2*$AD46+$AE$2*$AE46+$AF46*$AF$2+IF($AG$2=0,0,$AG46/$AG$2)+$AH46*$AH$2+$AI46*$AI$2+IF($AJ$2=0,0,$AJ46/$AJ$2)+$AK46*$AK$2+$AL46*$AL$2+$AM46*$AM$2+$AN46*$AN$2,0)</f>
      </c>
    </row>
    <row x14ac:dyDescent="0.25" r="47" customHeight="1" ht="17.25">
      <c r="A47" s="118" t="s">
        <v>229</v>
      </c>
      <c r="B47" s="119" t="s">
        <v>181</v>
      </c>
      <c r="C47" s="119" t="s">
        <v>186</v>
      </c>
      <c r="D47" s="120">
        <v>8</v>
      </c>
      <c r="E47" s="134" t="s">
        <v>230</v>
      </c>
      <c r="F47" s="122"/>
      <c r="G47" s="123">
        <v>300</v>
      </c>
      <c r="H47" s="124">
        <f>I47-G47</f>
      </c>
      <c r="I47" s="123">
        <v>32</v>
      </c>
      <c r="J47" s="177">
        <v>500</v>
      </c>
      <c r="K47" s="124">
        <f>L47-J47</f>
      </c>
      <c r="L47" s="136">
        <v>27</v>
      </c>
      <c r="M47" s="123">
        <v>500</v>
      </c>
      <c r="N47" s="124">
        <f>O47-M47</f>
      </c>
      <c r="O47" s="123">
        <v>39</v>
      </c>
      <c r="P47" s="135">
        <v>0.36</v>
      </c>
      <c r="Q47" s="126">
        <v>17</v>
      </c>
      <c r="R47" s="127"/>
      <c r="S47" s="128">
        <v>0</v>
      </c>
      <c r="T47" s="123">
        <v>0</v>
      </c>
      <c r="U47" s="123">
        <v>0</v>
      </c>
      <c r="V47" s="123">
        <v>0</v>
      </c>
      <c r="W47" s="123">
        <v>0</v>
      </c>
      <c r="X47" s="123">
        <v>0</v>
      </c>
      <c r="Y47" s="123">
        <v>0</v>
      </c>
      <c r="Z47" s="123">
        <v>0</v>
      </c>
      <c r="AA47" s="128">
        <v>0</v>
      </c>
      <c r="AB47" s="123">
        <v>0</v>
      </c>
      <c r="AC47" s="123">
        <v>0</v>
      </c>
      <c r="AD47" s="123">
        <v>0</v>
      </c>
      <c r="AE47" s="123">
        <v>0</v>
      </c>
      <c r="AF47" s="123">
        <v>0</v>
      </c>
      <c r="AG47" s="123">
        <v>0</v>
      </c>
      <c r="AH47" s="123">
        <v>0</v>
      </c>
      <c r="AI47" s="123">
        <v>0</v>
      </c>
      <c r="AJ47" s="128">
        <v>0</v>
      </c>
      <c r="AK47" s="123">
        <v>0</v>
      </c>
      <c r="AL47" s="130">
        <v>0</v>
      </c>
      <c r="AM47" s="123">
        <v>0</v>
      </c>
      <c r="AN47" s="131">
        <v>0</v>
      </c>
      <c r="AO47" s="132">
        <f>IFERROR($S47*$S$2+$T47*$T$2+IF($U$2=0,0,$U47/$U$2)+$V47*$V$2+$W47*$W$2+$X47*$X$2+$Y47*$Y$2+$Z47*$Z$2+$AA47*$AA$2+IF($AB$2=0,0,$AB47/$AB$2)+$AC$2*$AC47+$AD$2*$AD47+$AE$2*$AE47+$AF47*$AF$2+IF($AG$2=0,0,$AG47/$AG$2)+$AH47*$AH$2+$AI47*$AI$2+IF($AJ$2=0,0,$AJ47/$AJ$2)+$AK47*$AK$2+$AL47*$AL$2+$AM47*$AM$2+$AN47*$AN$2,0)</f>
      </c>
    </row>
    <row x14ac:dyDescent="0.25" r="48" customHeight="1" ht="17.25">
      <c r="A48" s="118" t="s">
        <v>232</v>
      </c>
      <c r="B48" s="119" t="s">
        <v>173</v>
      </c>
      <c r="C48" s="119" t="s">
        <v>220</v>
      </c>
      <c r="D48" s="120">
        <v>10</v>
      </c>
      <c r="E48" s="134"/>
      <c r="F48" s="122"/>
      <c r="G48" s="123">
        <v>25</v>
      </c>
      <c r="H48" s="124">
        <f>I48-G48</f>
      </c>
      <c r="I48" s="123">
        <v>24</v>
      </c>
      <c r="J48" s="177">
        <v>30</v>
      </c>
      <c r="K48" s="124">
        <f>L48-J48</f>
      </c>
      <c r="L48" s="136">
        <v>30</v>
      </c>
      <c r="M48" s="123">
        <v>24</v>
      </c>
      <c r="N48" s="124">
        <f>O48-M48</f>
      </c>
      <c r="O48" s="123">
        <v>24</v>
      </c>
      <c r="P48" s="135">
        <v>1</v>
      </c>
      <c r="Q48" s="126">
        <v>17</v>
      </c>
      <c r="R48" s="127"/>
      <c r="S48" s="128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8">
        <v>0</v>
      </c>
      <c r="AB48" s="123">
        <v>0</v>
      </c>
      <c r="AC48" s="123">
        <v>0</v>
      </c>
      <c r="AD48" s="123">
        <v>0</v>
      </c>
      <c r="AE48" s="123">
        <v>150</v>
      </c>
      <c r="AF48" s="179">
        <v>93.1</v>
      </c>
      <c r="AG48" s="123">
        <v>1303</v>
      </c>
      <c r="AH48" s="179">
        <v>6.9</v>
      </c>
      <c r="AI48" s="179">
        <v>65.6</v>
      </c>
      <c r="AJ48" s="128">
        <v>0</v>
      </c>
      <c r="AK48" s="123">
        <v>0</v>
      </c>
      <c r="AL48" s="130">
        <v>1</v>
      </c>
      <c r="AM48" s="123">
        <v>2</v>
      </c>
      <c r="AN48" s="131">
        <v>1</v>
      </c>
      <c r="AO48" s="132">
        <f>IFERROR($S48*$S$2+$T48*$T$2+IF($U$2=0,0,$U48/$U$2)+$V48*$V$2+$W48*$W$2+$X48*$X$2+$Y48*$Y$2+$Z48*$Z$2+$AA48*$AA$2+IF($AB$2=0,0,$AB48/$AB$2)+$AC$2*$AC48+$AD$2*$AD48+$AE$2*$AE48+$AF48*$AF$2+IF($AG$2=0,0,$AG48/$AG$2)+$AH48*$AH$2+$AI48*$AI$2+IF($AJ$2=0,0,$AJ48/$AJ$2)+$AK48*$AK$2+$AL48*$AL$2+$AM48*$AM$2+$AN48*$AN$2,0)</f>
      </c>
    </row>
    <row x14ac:dyDescent="0.25" r="49" customHeight="1" ht="17.25">
      <c r="A49" s="118" t="s">
        <v>241</v>
      </c>
      <c r="B49" s="119" t="s">
        <v>185</v>
      </c>
      <c r="C49" s="119" t="s">
        <v>29</v>
      </c>
      <c r="D49" s="120">
        <v>13</v>
      </c>
      <c r="E49" s="134"/>
      <c r="F49" s="122"/>
      <c r="G49" s="123">
        <v>79</v>
      </c>
      <c r="H49" s="124">
        <f>I49-G49</f>
      </c>
      <c r="I49" s="123">
        <v>79</v>
      </c>
      <c r="J49" s="177">
        <v>69</v>
      </c>
      <c r="K49" s="124">
        <f>L49-J49</f>
      </c>
      <c r="L49" s="136">
        <v>69</v>
      </c>
      <c r="M49" s="123">
        <v>72</v>
      </c>
      <c r="N49" s="124">
        <f>O49-M49</f>
      </c>
      <c r="O49" s="123">
        <v>71</v>
      </c>
      <c r="P49" s="135">
        <v>0.99</v>
      </c>
      <c r="Q49" s="126">
        <v>17</v>
      </c>
      <c r="R49" s="127"/>
      <c r="S49" s="128">
        <v>425</v>
      </c>
      <c r="T49" s="123">
        <v>179</v>
      </c>
      <c r="U49" s="123">
        <v>5161</v>
      </c>
      <c r="V49" s="179">
        <v>38.2</v>
      </c>
      <c r="W49" s="179">
        <v>7.5</v>
      </c>
      <c r="X49" s="123">
        <v>0</v>
      </c>
      <c r="Y49" s="179">
        <v>37.5</v>
      </c>
      <c r="Z49" s="123">
        <v>262</v>
      </c>
      <c r="AA49" s="178">
        <v>18.1</v>
      </c>
      <c r="AB49" s="179">
        <v>99.4</v>
      </c>
      <c r="AC49" s="179">
        <v>1.5</v>
      </c>
      <c r="AD49" s="179">
        <v>4.6</v>
      </c>
      <c r="AE49" s="123">
        <v>0</v>
      </c>
      <c r="AF49" s="123">
        <v>0</v>
      </c>
      <c r="AG49" s="123">
        <v>0</v>
      </c>
      <c r="AH49" s="123">
        <v>0</v>
      </c>
      <c r="AI49" s="123">
        <v>0</v>
      </c>
      <c r="AJ49" s="128">
        <v>0</v>
      </c>
      <c r="AK49" s="123">
        <v>0</v>
      </c>
      <c r="AL49" s="180">
        <v>2.1</v>
      </c>
      <c r="AM49" s="179">
        <v>5.3</v>
      </c>
      <c r="AN49" s="181">
        <v>3.2</v>
      </c>
      <c r="AO49" s="132">
        <f>IFERROR($S49*$S$2+$T49*$T$2+IF($U$2=0,0,$U49/$U$2)+$V49*$V$2+$W49*$W$2+$X49*$X$2+$Y49*$Y$2+$Z49*$Z$2+$AA49*$AA$2+IF($AB$2=0,0,$AB49/$AB$2)+$AC$2*$AC49+$AD$2*$AD49+$AE$2*$AE49+$AF49*$AF$2+IF($AG$2=0,0,$AG49/$AG$2)+$AH49*$AH$2+$AI49*$AI$2+IF($AJ$2=0,0,$AJ49/$AJ$2)+$AK49*$AK$2+$AL49*$AL$2+$AM49*$AM$2+$AN49*$AN$2,0)</f>
      </c>
    </row>
    <row x14ac:dyDescent="0.25" r="50" customHeight="1" ht="17.25">
      <c r="A50" s="118" t="s">
        <v>239</v>
      </c>
      <c r="B50" s="119" t="s">
        <v>173</v>
      </c>
      <c r="C50" s="119" t="s">
        <v>43</v>
      </c>
      <c r="D50" s="120">
        <v>11</v>
      </c>
      <c r="E50" s="134"/>
      <c r="F50" s="122"/>
      <c r="G50" s="123">
        <v>37</v>
      </c>
      <c r="H50" s="124">
        <f>I50-G50</f>
      </c>
      <c r="I50" s="123">
        <v>38</v>
      </c>
      <c r="J50" s="177">
        <v>45</v>
      </c>
      <c r="K50" s="124">
        <f>L50-J50</f>
      </c>
      <c r="L50" s="136">
        <v>46</v>
      </c>
      <c r="M50" s="123">
        <v>38</v>
      </c>
      <c r="N50" s="124">
        <f>O50-M50</f>
      </c>
      <c r="O50" s="123">
        <v>38</v>
      </c>
      <c r="P50" s="135">
        <v>0.98</v>
      </c>
      <c r="Q50" s="126">
        <v>17</v>
      </c>
      <c r="R50" s="127"/>
      <c r="S50" s="128">
        <v>0</v>
      </c>
      <c r="T50" s="123">
        <v>0</v>
      </c>
      <c r="U50" s="123">
        <v>0</v>
      </c>
      <c r="V50" s="123">
        <v>0</v>
      </c>
      <c r="W50" s="123">
        <v>0</v>
      </c>
      <c r="X50" s="123">
        <v>0</v>
      </c>
      <c r="Y50" s="123">
        <v>0</v>
      </c>
      <c r="Z50" s="123">
        <v>0</v>
      </c>
      <c r="AA50" s="178">
        <v>7.4</v>
      </c>
      <c r="AB50" s="179">
        <v>46.6</v>
      </c>
      <c r="AC50" s="123">
        <v>0</v>
      </c>
      <c r="AD50" s="179">
        <v>3.2</v>
      </c>
      <c r="AE50" s="123">
        <v>143</v>
      </c>
      <c r="AF50" s="123">
        <v>104</v>
      </c>
      <c r="AG50" s="123">
        <v>1275</v>
      </c>
      <c r="AH50" s="179">
        <v>7.4</v>
      </c>
      <c r="AI50" s="179">
        <v>61.4</v>
      </c>
      <c r="AJ50" s="128">
        <v>103</v>
      </c>
      <c r="AK50" s="123">
        <v>0</v>
      </c>
      <c r="AL50" s="130">
        <v>0</v>
      </c>
      <c r="AM50" s="123">
        <v>2</v>
      </c>
      <c r="AN50" s="131">
        <v>1</v>
      </c>
      <c r="AO50" s="132">
        <f>IFERROR($S50*$S$2+$T50*$T$2+IF($U$2=0,0,$U50/$U$2)+$V50*$V$2+$W50*$W$2+$X50*$X$2+$Y50*$Y$2+$Z50*$Z$2+$AA50*$AA$2+IF($AB$2=0,0,$AB50/$AB$2)+$AC$2*$AC50+$AD$2*$AD50+$AE$2*$AE50+$AF50*$AF$2+IF($AG$2=0,0,$AG50/$AG$2)+$AH50*$AH$2+$AI50*$AI$2+IF($AJ$2=0,0,$AJ50/$AJ$2)+$AK50*$AK$2+$AL50*$AL$2+$AM50*$AM$2+$AN50*$AN$2,0)</f>
      </c>
    </row>
    <row x14ac:dyDescent="0.25" r="51" customHeight="1" ht="17.25">
      <c r="A51" s="118" t="s">
        <v>240</v>
      </c>
      <c r="B51" s="119" t="s">
        <v>185</v>
      </c>
      <c r="C51" s="119" t="s">
        <v>65</v>
      </c>
      <c r="D51" s="120">
        <v>9</v>
      </c>
      <c r="E51" s="134"/>
      <c r="F51" s="122"/>
      <c r="G51" s="123">
        <v>77</v>
      </c>
      <c r="H51" s="124">
        <f>I51-G51</f>
      </c>
      <c r="I51" s="123">
        <v>77</v>
      </c>
      <c r="J51" s="177">
        <v>82</v>
      </c>
      <c r="K51" s="124">
        <f>L51-J51</f>
      </c>
      <c r="L51" s="136">
        <v>84</v>
      </c>
      <c r="M51" s="123">
        <v>82</v>
      </c>
      <c r="N51" s="124">
        <f>O51-M51</f>
      </c>
      <c r="O51" s="123">
        <v>81</v>
      </c>
      <c r="P51" s="135">
        <v>0.99</v>
      </c>
      <c r="Q51" s="126">
        <v>17</v>
      </c>
      <c r="R51" s="127"/>
      <c r="S51" s="128">
        <v>432</v>
      </c>
      <c r="T51" s="123">
        <v>177</v>
      </c>
      <c r="U51" s="123">
        <v>5213</v>
      </c>
      <c r="V51" s="179">
        <v>37.9</v>
      </c>
      <c r="W51" s="179">
        <v>13.8</v>
      </c>
      <c r="X51" s="123">
        <v>0</v>
      </c>
      <c r="Y51" s="123">
        <v>28</v>
      </c>
      <c r="Z51" s="123">
        <v>280</v>
      </c>
      <c r="AA51" s="128">
        <v>5</v>
      </c>
      <c r="AB51" s="179">
        <v>6.8</v>
      </c>
      <c r="AC51" s="179">
        <v>2.7</v>
      </c>
      <c r="AD51" s="123">
        <v>0</v>
      </c>
      <c r="AE51" s="123">
        <v>0</v>
      </c>
      <c r="AF51" s="123">
        <v>0</v>
      </c>
      <c r="AG51" s="123">
        <v>0</v>
      </c>
      <c r="AH51" s="123">
        <v>0</v>
      </c>
      <c r="AI51" s="123">
        <v>0</v>
      </c>
      <c r="AJ51" s="128">
        <v>0</v>
      </c>
      <c r="AK51" s="123">
        <v>0</v>
      </c>
      <c r="AL51" s="180">
        <v>1.9</v>
      </c>
      <c r="AM51" s="179">
        <v>5.8</v>
      </c>
      <c r="AN51" s="131">
        <v>3</v>
      </c>
      <c r="AO51" s="132">
        <f>IFERROR($S51*$S$2+$T51*$T$2+IF($U$2=0,0,$U51/$U$2)+$V51*$V$2+$W51*$W$2+$X51*$X$2+$Y51*$Y$2+$Z51*$Z$2+$AA51*$AA$2+IF($AB$2=0,0,$AB51/$AB$2)+$AC$2*$AC51+$AD$2*$AD51+$AE$2*$AE51+$AF51*$AF$2+IF($AG$2=0,0,$AG51/$AG$2)+$AH51*$AH$2+$AI51*$AI$2+IF($AJ$2=0,0,$AJ51/$AJ$2)+$AK51*$AK$2+$AL51*$AL$2+$AM51*$AM$2+$AN51*$AN$2,0)</f>
      </c>
    </row>
    <row x14ac:dyDescent="0.25" r="52" customHeight="1" ht="17.25">
      <c r="A52" s="118" t="s">
        <v>242</v>
      </c>
      <c r="B52" s="119" t="s">
        <v>173</v>
      </c>
      <c r="C52" s="119" t="s">
        <v>208</v>
      </c>
      <c r="D52" s="120">
        <v>13</v>
      </c>
      <c r="E52" s="134" t="s">
        <v>176</v>
      </c>
      <c r="F52" s="122"/>
      <c r="G52" s="123">
        <v>48</v>
      </c>
      <c r="H52" s="124">
        <f>I52-G52</f>
      </c>
      <c r="I52" s="123">
        <v>48</v>
      </c>
      <c r="J52" s="177">
        <v>37</v>
      </c>
      <c r="K52" s="124">
        <f>L52-J52</f>
      </c>
      <c r="L52" s="136">
        <v>38</v>
      </c>
      <c r="M52" s="123">
        <v>44</v>
      </c>
      <c r="N52" s="124">
        <f>O52-M52</f>
      </c>
      <c r="O52" s="123">
        <v>44</v>
      </c>
      <c r="P52" s="135">
        <v>0.98</v>
      </c>
      <c r="Q52" s="126">
        <v>17</v>
      </c>
      <c r="R52" s="127"/>
      <c r="S52" s="128">
        <v>0</v>
      </c>
      <c r="T52" s="123">
        <v>0</v>
      </c>
      <c r="U52" s="123">
        <v>0</v>
      </c>
      <c r="V52" s="123">
        <v>0</v>
      </c>
      <c r="W52" s="123">
        <v>0</v>
      </c>
      <c r="X52" s="123">
        <v>0</v>
      </c>
      <c r="Y52" s="123">
        <v>0</v>
      </c>
      <c r="Z52" s="123">
        <v>0</v>
      </c>
      <c r="AA52" s="128">
        <v>0</v>
      </c>
      <c r="AB52" s="123">
        <v>0</v>
      </c>
      <c r="AC52" s="123">
        <v>0</v>
      </c>
      <c r="AD52" s="123">
        <v>0</v>
      </c>
      <c r="AE52" s="123">
        <v>129</v>
      </c>
      <c r="AF52" s="179">
        <v>86.1</v>
      </c>
      <c r="AG52" s="123">
        <v>1214</v>
      </c>
      <c r="AH52" s="179">
        <v>5.9</v>
      </c>
      <c r="AI52" s="179">
        <v>58.7</v>
      </c>
      <c r="AJ52" s="128">
        <v>0</v>
      </c>
      <c r="AK52" s="123">
        <v>0</v>
      </c>
      <c r="AL52" s="130">
        <v>0</v>
      </c>
      <c r="AM52" s="179">
        <v>1.9</v>
      </c>
      <c r="AN52" s="181">
        <v>0.9</v>
      </c>
      <c r="AO52" s="132">
        <f>IFERROR($S52*$S$2+$T52*$T$2+IF($U$2=0,0,$U52/$U$2)+$V52*$V$2+$W52*$W$2+$X52*$X$2+$Y52*$Y$2+$Z52*$Z$2+$AA52*$AA$2+IF($AB$2=0,0,$AB52/$AB$2)+$AC$2*$AC52+$AD$2*$AD52+$AE$2*$AE52+$AF52*$AF$2+IF($AG$2=0,0,$AG52/$AG$2)+$AH52*$AH$2+$AI52*$AI$2+IF($AJ$2=0,0,$AJ52/$AJ$2)+$AK52*$AK$2+$AL52*$AL$2+$AM52*$AM$2+$AN52*$AN$2,0)</f>
      </c>
    </row>
    <row x14ac:dyDescent="0.25" r="53" customHeight="1" ht="17.25">
      <c r="A53" s="118" t="s">
        <v>248</v>
      </c>
      <c r="B53" s="119" t="s">
        <v>173</v>
      </c>
      <c r="C53" s="119" t="s">
        <v>178</v>
      </c>
      <c r="D53" s="120">
        <v>9</v>
      </c>
      <c r="E53" s="134" t="s">
        <v>176</v>
      </c>
      <c r="F53" s="122"/>
      <c r="G53" s="123">
        <v>41</v>
      </c>
      <c r="H53" s="124">
        <f>I53-G53</f>
      </c>
      <c r="I53" s="123">
        <v>40</v>
      </c>
      <c r="J53" s="177">
        <v>46</v>
      </c>
      <c r="K53" s="124">
        <f>L53-J53</f>
      </c>
      <c r="L53" s="136">
        <v>47</v>
      </c>
      <c r="M53" s="123">
        <v>42</v>
      </c>
      <c r="N53" s="124">
        <f>O53-M53</f>
      </c>
      <c r="O53" s="123">
        <v>45</v>
      </c>
      <c r="P53" s="135">
        <v>0.98</v>
      </c>
      <c r="Q53" s="126">
        <v>17</v>
      </c>
      <c r="R53" s="127"/>
      <c r="S53" s="128">
        <v>0</v>
      </c>
      <c r="T53" s="123">
        <v>0</v>
      </c>
      <c r="U53" s="123">
        <v>0</v>
      </c>
      <c r="V53" s="123">
        <v>0</v>
      </c>
      <c r="W53" s="123">
        <v>0</v>
      </c>
      <c r="X53" s="123">
        <v>0</v>
      </c>
      <c r="Y53" s="123">
        <v>0</v>
      </c>
      <c r="Z53" s="123">
        <v>0</v>
      </c>
      <c r="AA53" s="128">
        <v>0</v>
      </c>
      <c r="AB53" s="123">
        <v>0</v>
      </c>
      <c r="AC53" s="123">
        <v>0</v>
      </c>
      <c r="AD53" s="123">
        <v>0</v>
      </c>
      <c r="AE53" s="123">
        <v>153</v>
      </c>
      <c r="AF53" s="123">
        <v>111</v>
      </c>
      <c r="AG53" s="123">
        <v>1293</v>
      </c>
      <c r="AH53" s="179">
        <v>7.9</v>
      </c>
      <c r="AI53" s="179">
        <v>66.5</v>
      </c>
      <c r="AJ53" s="128">
        <v>0</v>
      </c>
      <c r="AK53" s="123">
        <v>0</v>
      </c>
      <c r="AL53" s="130">
        <v>0</v>
      </c>
      <c r="AM53" s="179">
        <v>2.2</v>
      </c>
      <c r="AN53" s="181">
        <v>1.1</v>
      </c>
      <c r="AO53" s="132">
        <f>IFERROR($S53*$S$2+$T53*$T$2+IF($U$2=0,0,$U53/$U$2)+$V53*$V$2+$W53*$W$2+$X53*$X$2+$Y53*$Y$2+$Z53*$Z$2+$AA53*$AA$2+IF($AB$2=0,0,$AB53/$AB$2)+$AC$2*$AC53+$AD$2*$AD53+$AE$2*$AE53+$AF53*$AF$2+IF($AG$2=0,0,$AG53/$AG$2)+$AH53*$AH$2+$AI53*$AI$2+IF($AJ$2=0,0,$AJ53/$AJ$2)+$AK53*$AK$2+$AL53*$AL$2+$AM53*$AM$2+$AN53*$AN$2,0)</f>
      </c>
    </row>
    <row x14ac:dyDescent="0.25" r="54" customHeight="1" ht="17.25">
      <c r="A54" s="118" t="s">
        <v>243</v>
      </c>
      <c r="B54" s="119" t="s">
        <v>181</v>
      </c>
      <c r="C54" s="119" t="s">
        <v>244</v>
      </c>
      <c r="D54" s="120">
        <v>14</v>
      </c>
      <c r="E54" s="134"/>
      <c r="F54" s="122"/>
      <c r="G54" s="123">
        <v>42</v>
      </c>
      <c r="H54" s="124">
        <f>I54-G54</f>
      </c>
      <c r="I54" s="123">
        <v>42</v>
      </c>
      <c r="J54" s="177">
        <v>43</v>
      </c>
      <c r="K54" s="124">
        <f>L54-J54</f>
      </c>
      <c r="L54" s="136">
        <v>43</v>
      </c>
      <c r="M54" s="123">
        <v>45</v>
      </c>
      <c r="N54" s="124">
        <f>O54-M54</f>
      </c>
      <c r="O54" s="123">
        <v>46</v>
      </c>
      <c r="P54" s="135">
        <v>0.98</v>
      </c>
      <c r="Q54" s="126">
        <v>17</v>
      </c>
      <c r="R54" s="127"/>
      <c r="S54" s="128">
        <v>0</v>
      </c>
      <c r="T54" s="123">
        <v>0</v>
      </c>
      <c r="U54" s="123">
        <v>0</v>
      </c>
      <c r="V54" s="123">
        <v>0</v>
      </c>
      <c r="W54" s="123">
        <v>0</v>
      </c>
      <c r="X54" s="123">
        <v>0</v>
      </c>
      <c r="Y54" s="123">
        <v>0</v>
      </c>
      <c r="Z54" s="123">
        <v>0</v>
      </c>
      <c r="AA54" s="128">
        <v>247</v>
      </c>
      <c r="AB54" s="123">
        <v>1160</v>
      </c>
      <c r="AC54" s="179">
        <v>7.5</v>
      </c>
      <c r="AD54" s="179">
        <v>97.3</v>
      </c>
      <c r="AE54" s="123">
        <v>51</v>
      </c>
      <c r="AF54" s="179">
        <v>39.6</v>
      </c>
      <c r="AG54" s="123">
        <v>336</v>
      </c>
      <c r="AH54" s="179">
        <v>0.9</v>
      </c>
      <c r="AI54" s="179">
        <v>15.3</v>
      </c>
      <c r="AJ54" s="128">
        <v>0</v>
      </c>
      <c r="AK54" s="123">
        <v>0</v>
      </c>
      <c r="AL54" s="130">
        <v>0</v>
      </c>
      <c r="AM54" s="179">
        <v>2.1</v>
      </c>
      <c r="AN54" s="181">
        <v>1.1</v>
      </c>
      <c r="AO54" s="132">
        <f>IFERROR($S54*$S$2+$T54*$T$2+IF($U$2=0,0,$U54/$U$2)+$V54*$V$2+$W54*$W$2+$X54*$X$2+$Y54*$Y$2+$Z54*$Z$2+$AA54*$AA$2+IF($AB$2=0,0,$AB54/$AB$2)+$AC$2*$AC54+$AD$2*$AD54+$AE$2*$AE54+$AF54*$AF$2+IF($AG$2=0,0,$AG54/$AG$2)+$AH54*$AH$2+$AI54*$AI$2+IF($AJ$2=0,0,$AJ54/$AJ$2)+$AK54*$AK$2+$AL54*$AL$2+$AM54*$AM$2+$AN54*$AN$2,0)</f>
      </c>
    </row>
    <row x14ac:dyDescent="0.25" r="55" customHeight="1" ht="17.25">
      <c r="A55" s="118" t="s">
        <v>247</v>
      </c>
      <c r="B55" s="119" t="s">
        <v>173</v>
      </c>
      <c r="C55" s="119" t="s">
        <v>175</v>
      </c>
      <c r="D55" s="120">
        <v>7</v>
      </c>
      <c r="E55" s="134" t="s">
        <v>176</v>
      </c>
      <c r="F55" s="122"/>
      <c r="G55" s="123">
        <v>50</v>
      </c>
      <c r="H55" s="124">
        <f>I55-G55</f>
      </c>
      <c r="I55" s="123">
        <v>50</v>
      </c>
      <c r="J55" s="177">
        <v>44</v>
      </c>
      <c r="K55" s="124">
        <f>L55-J55</f>
      </c>
      <c r="L55" s="136">
        <v>45</v>
      </c>
      <c r="M55" s="123">
        <v>49</v>
      </c>
      <c r="N55" s="124">
        <f>O55-M55</f>
      </c>
      <c r="O55" s="123">
        <v>48</v>
      </c>
      <c r="P55" s="135">
        <v>0.98</v>
      </c>
      <c r="Q55" s="126">
        <v>17</v>
      </c>
      <c r="R55" s="127"/>
      <c r="S55" s="128">
        <v>0</v>
      </c>
      <c r="T55" s="123">
        <v>0</v>
      </c>
      <c r="U55" s="123">
        <v>0</v>
      </c>
      <c r="V55" s="123">
        <v>0</v>
      </c>
      <c r="W55" s="123">
        <v>0</v>
      </c>
      <c r="X55" s="123">
        <v>0</v>
      </c>
      <c r="Y55" s="123">
        <v>0</v>
      </c>
      <c r="Z55" s="123">
        <v>0</v>
      </c>
      <c r="AA55" s="128">
        <v>0</v>
      </c>
      <c r="AB55" s="123">
        <v>0</v>
      </c>
      <c r="AC55" s="123">
        <v>0</v>
      </c>
      <c r="AD55" s="123">
        <v>0</v>
      </c>
      <c r="AE55" s="123">
        <v>138</v>
      </c>
      <c r="AF55" s="123">
        <v>91</v>
      </c>
      <c r="AG55" s="123">
        <v>1141</v>
      </c>
      <c r="AH55" s="179">
        <v>9.2</v>
      </c>
      <c r="AI55" s="179">
        <v>54.2</v>
      </c>
      <c r="AJ55" s="128">
        <v>0</v>
      </c>
      <c r="AK55" s="123">
        <v>0</v>
      </c>
      <c r="AL55" s="130">
        <v>1</v>
      </c>
      <c r="AM55" s="123">
        <v>2</v>
      </c>
      <c r="AN55" s="131">
        <v>1</v>
      </c>
      <c r="AO55" s="132">
        <f>IFERROR($S55*$S$2+$T55*$T$2+IF($U$2=0,0,$U55/$U$2)+$V55*$V$2+$W55*$W$2+$X55*$X$2+$Y55*$Y$2+$Z55*$Z$2+$AA55*$AA$2+IF($AB$2=0,0,$AB55/$AB$2)+$AC$2*$AC55+$AD$2*$AD55+$AE$2*$AE55+$AF55*$AF$2+IF($AG$2=0,0,$AG55/$AG$2)+$AH55*$AH$2+$AI55*$AI$2+IF($AJ$2=0,0,$AJ55/$AJ$2)+$AK55*$AK$2+$AL55*$AL$2+$AM55*$AM$2+$AN55*$AN$2,0)</f>
      </c>
    </row>
    <row x14ac:dyDescent="0.25" r="56" customHeight="1" ht="17.25">
      <c r="A56" s="118" t="s">
        <v>245</v>
      </c>
      <c r="B56" s="119" t="s">
        <v>173</v>
      </c>
      <c r="C56" s="119" t="s">
        <v>215</v>
      </c>
      <c r="D56" s="120">
        <v>7</v>
      </c>
      <c r="E56" s="134"/>
      <c r="F56" s="122"/>
      <c r="G56" s="123">
        <v>39</v>
      </c>
      <c r="H56" s="124">
        <f>I56-G56</f>
      </c>
      <c r="I56" s="123">
        <v>39</v>
      </c>
      <c r="J56" s="177">
        <v>35</v>
      </c>
      <c r="K56" s="124">
        <f>L56-J56</f>
      </c>
      <c r="L56" s="136">
        <v>36</v>
      </c>
      <c r="M56" s="123">
        <v>33</v>
      </c>
      <c r="N56" s="124">
        <f>O56-M56</f>
      </c>
      <c r="O56" s="123">
        <v>33</v>
      </c>
      <c r="P56" s="135">
        <v>0.98</v>
      </c>
      <c r="Q56" s="126">
        <v>17</v>
      </c>
      <c r="R56" s="127"/>
      <c r="S56" s="128">
        <v>0</v>
      </c>
      <c r="T56" s="123">
        <v>0</v>
      </c>
      <c r="U56" s="123">
        <v>0</v>
      </c>
      <c r="V56" s="123">
        <v>0</v>
      </c>
      <c r="W56" s="123">
        <v>0</v>
      </c>
      <c r="X56" s="123">
        <v>0</v>
      </c>
      <c r="Y56" s="123">
        <v>0</v>
      </c>
      <c r="Z56" s="123">
        <v>0</v>
      </c>
      <c r="AA56" s="178">
        <v>4.1</v>
      </c>
      <c r="AB56" s="179">
        <v>22.4</v>
      </c>
      <c r="AC56" s="123">
        <v>0</v>
      </c>
      <c r="AD56" s="123">
        <v>1</v>
      </c>
      <c r="AE56" s="123">
        <v>136</v>
      </c>
      <c r="AF56" s="179">
        <v>94.8</v>
      </c>
      <c r="AG56" s="123">
        <v>1227</v>
      </c>
      <c r="AH56" s="179">
        <v>7.1</v>
      </c>
      <c r="AI56" s="179">
        <v>59.1</v>
      </c>
      <c r="AJ56" s="128">
        <v>0</v>
      </c>
      <c r="AK56" s="123">
        <v>0</v>
      </c>
      <c r="AL56" s="130">
        <v>1</v>
      </c>
      <c r="AM56" s="123">
        <v>2</v>
      </c>
      <c r="AN56" s="131">
        <v>1</v>
      </c>
      <c r="AO56" s="132">
        <f>IFERROR($S56*$S$2+$T56*$T$2+IF($U$2=0,0,$U56/$U$2)+$V56*$V$2+$W56*$W$2+$X56*$X$2+$Y56*$Y$2+$Z56*$Z$2+$AA56*$AA$2+IF($AB$2=0,0,$AB56/$AB$2)+$AC$2*$AC56+$AD$2*$AD56+$AE$2*$AE56+$AF56*$AF$2+IF($AG$2=0,0,$AG56/$AG$2)+$AH56*$AH$2+$AI56*$AI$2+IF($AJ$2=0,0,$AJ56/$AJ$2)+$AK56*$AK$2+$AL56*$AL$2+$AM56*$AM$2+$AN56*$AN$2,0)</f>
      </c>
    </row>
    <row x14ac:dyDescent="0.25" r="57" customHeight="1" ht="17.25">
      <c r="A57" s="118" t="s">
        <v>252</v>
      </c>
      <c r="B57" s="119" t="s">
        <v>173</v>
      </c>
      <c r="C57" s="119" t="s">
        <v>217</v>
      </c>
      <c r="D57" s="120">
        <v>13</v>
      </c>
      <c r="E57" s="134"/>
      <c r="F57" s="122"/>
      <c r="G57" s="123">
        <v>43</v>
      </c>
      <c r="H57" s="124">
        <f>I57-G57</f>
      </c>
      <c r="I57" s="123">
        <v>44</v>
      </c>
      <c r="J57" s="177">
        <v>39</v>
      </c>
      <c r="K57" s="124">
        <f>L57-J57</f>
      </c>
      <c r="L57" s="136">
        <v>39</v>
      </c>
      <c r="M57" s="123">
        <v>40</v>
      </c>
      <c r="N57" s="124">
        <f>O57-M57</f>
      </c>
      <c r="O57" s="123">
        <v>40</v>
      </c>
      <c r="P57" s="135">
        <v>0.98</v>
      </c>
      <c r="Q57" s="126">
        <v>17</v>
      </c>
      <c r="R57" s="127"/>
      <c r="S57" s="128">
        <v>0</v>
      </c>
      <c r="T57" s="123">
        <v>0</v>
      </c>
      <c r="U57" s="123">
        <v>0</v>
      </c>
      <c r="V57" s="123">
        <v>0</v>
      </c>
      <c r="W57" s="123">
        <v>0</v>
      </c>
      <c r="X57" s="123">
        <v>0</v>
      </c>
      <c r="Y57" s="123">
        <v>0</v>
      </c>
      <c r="Z57" s="123">
        <v>0</v>
      </c>
      <c r="AA57" s="178">
        <v>7.2</v>
      </c>
      <c r="AB57" s="123">
        <v>47</v>
      </c>
      <c r="AC57" s="123">
        <v>0</v>
      </c>
      <c r="AD57" s="179">
        <v>3.1</v>
      </c>
      <c r="AE57" s="123">
        <v>137</v>
      </c>
      <c r="AF57" s="179">
        <v>85.8</v>
      </c>
      <c r="AG57" s="123">
        <v>1310</v>
      </c>
      <c r="AH57" s="179">
        <v>6.1</v>
      </c>
      <c r="AI57" s="179">
        <v>61.4</v>
      </c>
      <c r="AJ57" s="128">
        <v>0</v>
      </c>
      <c r="AK57" s="123">
        <v>0</v>
      </c>
      <c r="AL57" s="130">
        <v>0</v>
      </c>
      <c r="AM57" s="123">
        <v>2</v>
      </c>
      <c r="AN57" s="131">
        <v>1</v>
      </c>
      <c r="AO57" s="132">
        <f>IFERROR($S57*$S$2+$T57*$T$2+IF($U$2=0,0,$U57/$U$2)+$V57*$V$2+$W57*$W$2+$X57*$X$2+$Y57*$Y$2+$Z57*$Z$2+$AA57*$AA$2+IF($AB$2=0,0,$AB57/$AB$2)+$AC$2*$AC57+$AD$2*$AD57+$AE$2*$AE57+$AF57*$AF$2+IF($AG$2=0,0,$AG57/$AG$2)+$AH57*$AH$2+$AI57*$AI$2+IF($AJ$2=0,0,$AJ57/$AJ$2)+$AK57*$AK$2+$AL57*$AL$2+$AM57*$AM$2+$AN57*$AN$2,0)</f>
      </c>
    </row>
    <row x14ac:dyDescent="0.25" r="58" customHeight="1" ht="17.25">
      <c r="A58" s="118" t="s">
        <v>249</v>
      </c>
      <c r="B58" s="119" t="s">
        <v>181</v>
      </c>
      <c r="C58" s="119" t="s">
        <v>39</v>
      </c>
      <c r="D58" s="120">
        <v>8</v>
      </c>
      <c r="E58" s="134"/>
      <c r="F58" s="122"/>
      <c r="G58" s="123">
        <v>44</v>
      </c>
      <c r="H58" s="124">
        <f>I58-G58</f>
      </c>
      <c r="I58" s="123">
        <v>45</v>
      </c>
      <c r="J58" s="177">
        <v>41</v>
      </c>
      <c r="K58" s="124">
        <f>L58-J58</f>
      </c>
      <c r="L58" s="136">
        <v>44</v>
      </c>
      <c r="M58" s="123">
        <v>47</v>
      </c>
      <c r="N58" s="124">
        <f>O58-M58</f>
      </c>
      <c r="O58" s="123">
        <v>50</v>
      </c>
      <c r="P58" s="135">
        <v>0.98</v>
      </c>
      <c r="Q58" s="126">
        <v>17</v>
      </c>
      <c r="R58" s="127"/>
      <c r="S58" s="128">
        <v>0</v>
      </c>
      <c r="T58" s="123">
        <v>0</v>
      </c>
      <c r="U58" s="123">
        <v>0</v>
      </c>
      <c r="V58" s="123">
        <v>0</v>
      </c>
      <c r="W58" s="123">
        <v>0</v>
      </c>
      <c r="X58" s="123">
        <v>0</v>
      </c>
      <c r="Y58" s="123">
        <v>0</v>
      </c>
      <c r="Z58" s="123">
        <v>0</v>
      </c>
      <c r="AA58" s="128">
        <v>234</v>
      </c>
      <c r="AB58" s="123">
        <v>1038</v>
      </c>
      <c r="AC58" s="179">
        <v>9.9</v>
      </c>
      <c r="AD58" s="179">
        <v>77.7</v>
      </c>
      <c r="AE58" s="123">
        <v>34</v>
      </c>
      <c r="AF58" s="179">
        <v>27.2</v>
      </c>
      <c r="AG58" s="123">
        <v>229</v>
      </c>
      <c r="AH58" s="123">
        <v>0</v>
      </c>
      <c r="AI58" s="179">
        <v>11.8</v>
      </c>
      <c r="AJ58" s="128">
        <v>0</v>
      </c>
      <c r="AK58" s="123">
        <v>0</v>
      </c>
      <c r="AL58" s="180">
        <v>0.9</v>
      </c>
      <c r="AM58" s="179">
        <v>1.8</v>
      </c>
      <c r="AN58" s="181">
        <v>0.9</v>
      </c>
      <c r="AO58" s="132">
        <f>IFERROR($S58*$S$2+$T58*$T$2+IF($U$2=0,0,$U58/$U$2)+$V58*$V$2+$W58*$W$2+$X58*$X$2+$Y58*$Y$2+$Z58*$Z$2+$AA58*$AA$2+IF($AB$2=0,0,$AB58/$AB$2)+$AC$2*$AC58+$AD$2*$AD58+$AE$2*$AE58+$AF58*$AF$2+IF($AG$2=0,0,$AG58/$AG$2)+$AH58*$AH$2+$AI58*$AI$2+IF($AJ$2=0,0,$AJ58/$AJ$2)+$AK58*$AK$2+$AL58*$AL$2+$AM58*$AM$2+$AN58*$AN$2,0)</f>
      </c>
    </row>
    <row x14ac:dyDescent="0.25" r="59" customHeight="1" ht="17.25">
      <c r="A59" s="118" t="s">
        <v>246</v>
      </c>
      <c r="B59" s="119" t="s">
        <v>173</v>
      </c>
      <c r="C59" s="119" t="s">
        <v>43</v>
      </c>
      <c r="D59" s="120">
        <v>11</v>
      </c>
      <c r="E59" s="134"/>
      <c r="F59" s="122"/>
      <c r="G59" s="123">
        <v>40</v>
      </c>
      <c r="H59" s="124">
        <f>I59-G59</f>
      </c>
      <c r="I59" s="123">
        <v>41</v>
      </c>
      <c r="J59" s="177">
        <v>36</v>
      </c>
      <c r="K59" s="124">
        <f>L59-J59</f>
      </c>
      <c r="L59" s="136">
        <v>37</v>
      </c>
      <c r="M59" s="123">
        <v>31</v>
      </c>
      <c r="N59" s="124">
        <f>O59-M59</f>
      </c>
      <c r="O59" s="123">
        <v>31</v>
      </c>
      <c r="P59" s="135">
        <v>0.98</v>
      </c>
      <c r="Q59" s="126">
        <v>17</v>
      </c>
      <c r="R59" s="127"/>
      <c r="S59" s="128">
        <v>0</v>
      </c>
      <c r="T59" s="123">
        <v>0</v>
      </c>
      <c r="U59" s="123">
        <v>0</v>
      </c>
      <c r="V59" s="123">
        <v>0</v>
      </c>
      <c r="W59" s="123">
        <v>0</v>
      </c>
      <c r="X59" s="123">
        <v>0</v>
      </c>
      <c r="Y59" s="123">
        <v>0</v>
      </c>
      <c r="Z59" s="123">
        <v>0</v>
      </c>
      <c r="AA59" s="178">
        <v>23.4</v>
      </c>
      <c r="AB59" s="123">
        <v>133</v>
      </c>
      <c r="AC59" s="179">
        <v>1.1</v>
      </c>
      <c r="AD59" s="123">
        <v>0</v>
      </c>
      <c r="AE59" s="123">
        <v>155</v>
      </c>
      <c r="AF59" s="123">
        <v>109</v>
      </c>
      <c r="AG59" s="123">
        <v>1199</v>
      </c>
      <c r="AH59" s="179">
        <v>4.3</v>
      </c>
      <c r="AI59" s="123">
        <v>66</v>
      </c>
      <c r="AJ59" s="128">
        <v>0</v>
      </c>
      <c r="AK59" s="123">
        <v>0</v>
      </c>
      <c r="AL59" s="130">
        <v>0</v>
      </c>
      <c r="AM59" s="123">
        <v>2</v>
      </c>
      <c r="AN59" s="131">
        <v>1</v>
      </c>
      <c r="AO59" s="132">
        <f>IFERROR($S59*$S$2+$T59*$T$2+IF($U$2=0,0,$U59/$U$2)+$V59*$V$2+$W59*$W$2+$X59*$X$2+$Y59*$Y$2+$Z59*$Z$2+$AA59*$AA$2+IF($AB$2=0,0,$AB59/$AB$2)+$AC$2*$AC59+$AD$2*$AD59+$AE$2*$AE59+$AF59*$AF$2+IF($AG$2=0,0,$AG59/$AG$2)+$AH59*$AH$2+$AI59*$AI$2+IF($AJ$2=0,0,$AJ59/$AJ$2)+$AK59*$AK$2+$AL59*$AL$2+$AM59*$AM$2+$AN59*$AN$2,0)</f>
      </c>
    </row>
    <row x14ac:dyDescent="0.25" r="60" customHeight="1" ht="17.25">
      <c r="A60" s="118" t="s">
        <v>251</v>
      </c>
      <c r="B60" s="119" t="s">
        <v>181</v>
      </c>
      <c r="C60" s="119" t="s">
        <v>223</v>
      </c>
      <c r="D60" s="120">
        <v>9</v>
      </c>
      <c r="E60" s="134" t="s">
        <v>176</v>
      </c>
      <c r="F60" s="122"/>
      <c r="G60" s="123">
        <v>45</v>
      </c>
      <c r="H60" s="124">
        <f>I60-G60</f>
      </c>
      <c r="I60" s="123">
        <v>43</v>
      </c>
      <c r="J60" s="177">
        <v>42</v>
      </c>
      <c r="K60" s="124">
        <f>L60-J60</f>
      </c>
      <c r="L60" s="136">
        <v>41</v>
      </c>
      <c r="M60" s="123">
        <v>32</v>
      </c>
      <c r="N60" s="124">
        <f>O60-M60</f>
      </c>
      <c r="O60" s="123">
        <v>32</v>
      </c>
      <c r="P60" s="135">
        <v>0.97</v>
      </c>
      <c r="Q60" s="126">
        <v>17</v>
      </c>
      <c r="R60" s="127"/>
      <c r="S60" s="128">
        <v>0</v>
      </c>
      <c r="T60" s="123">
        <v>0</v>
      </c>
      <c r="U60" s="123">
        <v>0</v>
      </c>
      <c r="V60" s="123">
        <v>0</v>
      </c>
      <c r="W60" s="123">
        <v>0</v>
      </c>
      <c r="X60" s="123">
        <v>0</v>
      </c>
      <c r="Y60" s="123">
        <v>0</v>
      </c>
      <c r="Z60" s="123">
        <v>0</v>
      </c>
      <c r="AA60" s="128">
        <v>201</v>
      </c>
      <c r="AB60" s="123">
        <v>861</v>
      </c>
      <c r="AC60" s="179">
        <v>8.8</v>
      </c>
      <c r="AD60" s="179">
        <v>74.1</v>
      </c>
      <c r="AE60" s="179">
        <v>88.8</v>
      </c>
      <c r="AF60" s="179">
        <v>64.4</v>
      </c>
      <c r="AG60" s="123">
        <v>557</v>
      </c>
      <c r="AH60" s="179">
        <v>3.1</v>
      </c>
      <c r="AI60" s="179">
        <v>25.1</v>
      </c>
      <c r="AJ60" s="128">
        <v>0</v>
      </c>
      <c r="AK60" s="123">
        <v>0</v>
      </c>
      <c r="AL60" s="130">
        <v>1</v>
      </c>
      <c r="AM60" s="179">
        <v>2.3</v>
      </c>
      <c r="AN60" s="181">
        <v>1.2</v>
      </c>
      <c r="AO60" s="132">
        <f>IFERROR($S60*$S$2+$T60*$T$2+IF($U$2=0,0,$U60/$U$2)+$V60*$V$2+$W60*$W$2+$X60*$X$2+$Y60*$Y$2+$Z60*$Z$2+$AA60*$AA$2+IF($AB$2=0,0,$AB60/$AB$2)+$AC$2*$AC60+$AD$2*$AD60+$AE$2*$AE60+$AF60*$AF$2+IF($AG$2=0,0,$AG60/$AG$2)+$AH60*$AH$2+$AI60*$AI$2+IF($AJ$2=0,0,$AJ60/$AJ$2)+$AK60*$AK$2+$AL60*$AL$2+$AM60*$AM$2+$AN60*$AN$2,0)</f>
      </c>
    </row>
    <row x14ac:dyDescent="0.25" r="61" customHeight="1" ht="17.25">
      <c r="A61" s="118" t="s">
        <v>253</v>
      </c>
      <c r="B61" s="119" t="s">
        <v>181</v>
      </c>
      <c r="C61" s="119" t="s">
        <v>182</v>
      </c>
      <c r="D61" s="120">
        <v>13</v>
      </c>
      <c r="E61" s="134"/>
      <c r="F61" s="122"/>
      <c r="G61" s="123">
        <v>61</v>
      </c>
      <c r="H61" s="124">
        <f>I61-G61</f>
      </c>
      <c r="I61" s="123">
        <v>56</v>
      </c>
      <c r="J61" s="177">
        <v>63</v>
      </c>
      <c r="K61" s="124">
        <f>L61-J61</f>
      </c>
      <c r="L61" s="136">
        <v>61</v>
      </c>
      <c r="M61" s="123">
        <v>57</v>
      </c>
      <c r="N61" s="124">
        <f>O61-M61</f>
      </c>
      <c r="O61" s="123">
        <v>57</v>
      </c>
      <c r="P61" s="135">
        <v>0.96</v>
      </c>
      <c r="Q61" s="126">
        <v>17</v>
      </c>
      <c r="R61" s="127"/>
      <c r="S61" s="128">
        <v>0</v>
      </c>
      <c r="T61" s="123">
        <v>0</v>
      </c>
      <c r="U61" s="123">
        <v>0</v>
      </c>
      <c r="V61" s="123">
        <v>0</v>
      </c>
      <c r="W61" s="123">
        <v>0</v>
      </c>
      <c r="X61" s="123">
        <v>0</v>
      </c>
      <c r="Y61" s="123">
        <v>0</v>
      </c>
      <c r="Z61" s="123">
        <v>0</v>
      </c>
      <c r="AA61" s="128">
        <v>173</v>
      </c>
      <c r="AB61" s="123">
        <v>780</v>
      </c>
      <c r="AC61" s="179">
        <v>5.7</v>
      </c>
      <c r="AD61" s="179">
        <v>57.6</v>
      </c>
      <c r="AE61" s="179">
        <v>58.3</v>
      </c>
      <c r="AF61" s="179">
        <v>53.3</v>
      </c>
      <c r="AG61" s="123">
        <v>405</v>
      </c>
      <c r="AH61" s="179">
        <v>3.7</v>
      </c>
      <c r="AI61" s="179">
        <v>16.1</v>
      </c>
      <c r="AJ61" s="128">
        <v>0</v>
      </c>
      <c r="AK61" s="123">
        <v>0</v>
      </c>
      <c r="AL61" s="130">
        <v>0</v>
      </c>
      <c r="AM61" s="179">
        <v>2.2</v>
      </c>
      <c r="AN61" s="181">
        <v>1.1</v>
      </c>
      <c r="AO61" s="132">
        <f>IFERROR($S61*$S$2+$T61*$T$2+IF($U$2=0,0,$U61/$U$2)+$V61*$V$2+$W61*$W$2+$X61*$X$2+$Y61*$Y$2+$Z61*$Z$2+$AA61*$AA$2+IF($AB$2=0,0,$AB61/$AB$2)+$AC$2*$AC61+$AD$2*$AD61+$AE$2*$AE61+$AF61*$AF$2+IF($AG$2=0,0,$AG61/$AG$2)+$AH61*$AH$2+$AI61*$AI$2+IF($AJ$2=0,0,$AJ61/$AJ$2)+$AK61*$AK$2+$AL61*$AL$2+$AM61*$AM$2+$AN61*$AN$2,0)</f>
      </c>
    </row>
    <row x14ac:dyDescent="0.25" r="62" customHeight="1" ht="17.25">
      <c r="A62" s="118" t="s">
        <v>250</v>
      </c>
      <c r="B62" s="119" t="s">
        <v>181</v>
      </c>
      <c r="C62" s="119" t="s">
        <v>43</v>
      </c>
      <c r="D62" s="120">
        <v>11</v>
      </c>
      <c r="E62" s="134" t="s">
        <v>176</v>
      </c>
      <c r="F62" s="122"/>
      <c r="G62" s="123">
        <v>53</v>
      </c>
      <c r="H62" s="124">
        <f>I62-G62</f>
      </c>
      <c r="I62" s="123">
        <v>52</v>
      </c>
      <c r="J62" s="177">
        <v>51</v>
      </c>
      <c r="K62" s="124">
        <f>L62-J62</f>
      </c>
      <c r="L62" s="136">
        <v>51</v>
      </c>
      <c r="M62" s="123">
        <v>56</v>
      </c>
      <c r="N62" s="124">
        <f>O62-M62</f>
      </c>
      <c r="O62" s="123">
        <v>58</v>
      </c>
      <c r="P62" s="135">
        <v>0.96</v>
      </c>
      <c r="Q62" s="126">
        <v>17</v>
      </c>
      <c r="R62" s="127"/>
      <c r="S62" s="128">
        <v>0</v>
      </c>
      <c r="T62" s="123">
        <v>0</v>
      </c>
      <c r="U62" s="123">
        <v>0</v>
      </c>
      <c r="V62" s="123">
        <v>0</v>
      </c>
      <c r="W62" s="123">
        <v>0</v>
      </c>
      <c r="X62" s="123">
        <v>0</v>
      </c>
      <c r="Y62" s="123">
        <v>0</v>
      </c>
      <c r="Z62" s="123">
        <v>0</v>
      </c>
      <c r="AA62" s="128">
        <v>255</v>
      </c>
      <c r="AB62" s="123">
        <v>1235</v>
      </c>
      <c r="AC62" s="179">
        <v>8.6</v>
      </c>
      <c r="AD62" s="179">
        <v>53.4</v>
      </c>
      <c r="AE62" s="179">
        <v>60.7</v>
      </c>
      <c r="AF62" s="123">
        <v>53</v>
      </c>
      <c r="AG62" s="123">
        <v>409</v>
      </c>
      <c r="AH62" s="179">
        <v>1.2</v>
      </c>
      <c r="AI62" s="179">
        <v>11.2</v>
      </c>
      <c r="AJ62" s="128">
        <v>0</v>
      </c>
      <c r="AK62" s="123">
        <v>0</v>
      </c>
      <c r="AL62" s="130">
        <v>0</v>
      </c>
      <c r="AM62" s="123">
        <v>4</v>
      </c>
      <c r="AN62" s="181">
        <v>2.6</v>
      </c>
      <c r="AO62" s="132">
        <f>IFERROR($S62*$S$2+$T62*$T$2+IF($U$2=0,0,$U62/$U$2)+$V62*$V$2+$W62*$W$2+$X62*$X$2+$Y62*$Y$2+$Z62*$Z$2+$AA62*$AA$2+IF($AB$2=0,0,$AB62/$AB$2)+$AC$2*$AC62+$AD$2*$AD62+$AE$2*$AE62+$AF62*$AF$2+IF($AG$2=0,0,$AG62/$AG$2)+$AH62*$AH$2+$AI62*$AI$2+IF($AJ$2=0,0,$AJ62/$AJ$2)+$AK62*$AK$2+$AL62*$AL$2+$AM62*$AM$2+$AN62*$AN$2,0)</f>
      </c>
    </row>
    <row x14ac:dyDescent="0.25" r="63" customHeight="1" ht="17.25">
      <c r="A63" s="118" t="s">
        <v>263</v>
      </c>
      <c r="B63" s="119" t="s">
        <v>192</v>
      </c>
      <c r="C63" s="119" t="s">
        <v>29</v>
      </c>
      <c r="D63" s="120">
        <v>13</v>
      </c>
      <c r="E63" s="134"/>
      <c r="F63" s="122"/>
      <c r="G63" s="123">
        <v>87</v>
      </c>
      <c r="H63" s="124">
        <f>I63-G63</f>
      </c>
      <c r="I63" s="123">
        <v>88</v>
      </c>
      <c r="J63" s="177">
        <v>91</v>
      </c>
      <c r="K63" s="124">
        <f>L63-J63</f>
      </c>
      <c r="L63" s="136">
        <v>88</v>
      </c>
      <c r="M63" s="123">
        <v>96</v>
      </c>
      <c r="N63" s="124">
        <f>O63-M63</f>
      </c>
      <c r="O63" s="123">
        <v>98</v>
      </c>
      <c r="P63" s="135">
        <v>0.95</v>
      </c>
      <c r="Q63" s="126">
        <v>17</v>
      </c>
      <c r="R63" s="127"/>
      <c r="S63" s="128">
        <v>0</v>
      </c>
      <c r="T63" s="123">
        <v>0</v>
      </c>
      <c r="U63" s="123">
        <v>0</v>
      </c>
      <c r="V63" s="123">
        <v>0</v>
      </c>
      <c r="W63" s="123">
        <v>0</v>
      </c>
      <c r="X63" s="123">
        <v>0</v>
      </c>
      <c r="Y63" s="123">
        <v>0</v>
      </c>
      <c r="Z63" s="123">
        <v>0</v>
      </c>
      <c r="AA63" s="128">
        <v>0</v>
      </c>
      <c r="AB63" s="123">
        <v>0</v>
      </c>
      <c r="AC63" s="123">
        <v>0</v>
      </c>
      <c r="AD63" s="123">
        <v>0</v>
      </c>
      <c r="AE63" s="179">
        <v>97.2</v>
      </c>
      <c r="AF63" s="179">
        <v>71.6</v>
      </c>
      <c r="AG63" s="123">
        <v>752</v>
      </c>
      <c r="AH63" s="179">
        <v>8.4</v>
      </c>
      <c r="AI63" s="179">
        <v>34.6</v>
      </c>
      <c r="AJ63" s="128">
        <v>0</v>
      </c>
      <c r="AK63" s="123">
        <v>0</v>
      </c>
      <c r="AL63" s="180">
        <v>1.2</v>
      </c>
      <c r="AM63" s="179">
        <v>1.2</v>
      </c>
      <c r="AN63" s="181">
        <v>1.2</v>
      </c>
      <c r="AO63" s="132">
        <f>IFERROR($S63*$S$2+$T63*$T$2+IF($U$2=0,0,$U63/$U$2)+$V63*$V$2+$W63*$W$2+$X63*$X$2+$Y63*$Y$2+$Z63*$Z$2+$AA63*$AA$2+IF($AB$2=0,0,$AB63/$AB$2)+$AC$2*$AC63+$AD$2*$AD63+$AE$2*$AE63+$AF63*$AF$2+IF($AG$2=0,0,$AG63/$AG$2)+$AH63*$AH$2+$AI63*$AI$2+IF($AJ$2=0,0,$AJ63/$AJ$2)+$AK63*$AK$2+$AL63*$AL$2+$AM63*$AM$2+$AN63*$AN$2,0)</f>
      </c>
    </row>
    <row x14ac:dyDescent="0.25" r="64" customHeight="1" ht="17.25">
      <c r="A64" s="118" t="s">
        <v>258</v>
      </c>
      <c r="B64" s="119" t="s">
        <v>192</v>
      </c>
      <c r="C64" s="119" t="s">
        <v>43</v>
      </c>
      <c r="D64" s="120">
        <v>11</v>
      </c>
      <c r="E64" s="134"/>
      <c r="F64" s="122"/>
      <c r="G64" s="123">
        <v>78</v>
      </c>
      <c r="H64" s="124">
        <f>I64-G64</f>
      </c>
      <c r="I64" s="123">
        <v>78</v>
      </c>
      <c r="J64" s="177">
        <v>99</v>
      </c>
      <c r="K64" s="124">
        <f>L64-J64</f>
      </c>
      <c r="L64" s="136">
        <v>102</v>
      </c>
      <c r="M64" s="123">
        <v>100</v>
      </c>
      <c r="N64" s="124">
        <f>O64-M64</f>
      </c>
      <c r="O64" s="123">
        <v>103</v>
      </c>
      <c r="P64" s="135">
        <v>0.96</v>
      </c>
      <c r="Q64" s="126">
        <v>17</v>
      </c>
      <c r="R64" s="127"/>
      <c r="S64" s="128">
        <v>0</v>
      </c>
      <c r="T64" s="123">
        <v>0</v>
      </c>
      <c r="U64" s="123">
        <v>0</v>
      </c>
      <c r="V64" s="123">
        <v>0</v>
      </c>
      <c r="W64" s="123">
        <v>0</v>
      </c>
      <c r="X64" s="123">
        <v>0</v>
      </c>
      <c r="Y64" s="123">
        <v>0</v>
      </c>
      <c r="Z64" s="123">
        <v>0</v>
      </c>
      <c r="AA64" s="128">
        <v>0</v>
      </c>
      <c r="AB64" s="123">
        <v>0</v>
      </c>
      <c r="AC64" s="123">
        <v>0</v>
      </c>
      <c r="AD64" s="123">
        <v>0</v>
      </c>
      <c r="AE64" s="179">
        <v>98.9</v>
      </c>
      <c r="AF64" s="179">
        <v>73.9</v>
      </c>
      <c r="AG64" s="123">
        <v>804</v>
      </c>
      <c r="AH64" s="179">
        <v>6.7</v>
      </c>
      <c r="AI64" s="123">
        <v>37</v>
      </c>
      <c r="AJ64" s="128">
        <v>0</v>
      </c>
      <c r="AK64" s="123">
        <v>0</v>
      </c>
      <c r="AL64" s="130">
        <v>0</v>
      </c>
      <c r="AM64" s="179">
        <v>1.1</v>
      </c>
      <c r="AN64" s="131">
        <v>0</v>
      </c>
      <c r="AO64" s="132">
        <f>IFERROR($S64*$S$2+$T64*$T$2+IF($U$2=0,0,$U64/$U$2)+$V64*$V$2+$W64*$W$2+$X64*$X$2+$Y64*$Y$2+$Z64*$Z$2+$AA64*$AA$2+IF($AB$2=0,0,$AB64/$AB$2)+$AC$2*$AC64+$AD$2*$AD64+$AE$2*$AE64+$AF64*$AF$2+IF($AG$2=0,0,$AG64/$AG$2)+$AH64*$AH$2+$AI64*$AI$2+IF($AJ$2=0,0,$AJ64/$AJ$2)+$AK64*$AK$2+$AL64*$AL$2+$AM64*$AM$2+$AN64*$AN$2,0)</f>
      </c>
    </row>
    <row x14ac:dyDescent="0.25" r="65" customHeight="1" ht="17.25">
      <c r="A65" s="118" t="s">
        <v>254</v>
      </c>
      <c r="B65" s="119" t="s">
        <v>173</v>
      </c>
      <c r="C65" s="119" t="s">
        <v>63</v>
      </c>
      <c r="D65" s="120">
        <v>6</v>
      </c>
      <c r="E65" s="134" t="s">
        <v>176</v>
      </c>
      <c r="F65" s="122"/>
      <c r="G65" s="123">
        <v>46</v>
      </c>
      <c r="H65" s="124">
        <f>I65-G65</f>
      </c>
      <c r="I65" s="123">
        <v>46</v>
      </c>
      <c r="J65" s="177">
        <v>49</v>
      </c>
      <c r="K65" s="124">
        <f>L65-J65</f>
      </c>
      <c r="L65" s="136">
        <v>49</v>
      </c>
      <c r="M65" s="123">
        <v>55</v>
      </c>
      <c r="N65" s="124">
        <f>O65-M65</f>
      </c>
      <c r="O65" s="123">
        <v>56</v>
      </c>
      <c r="P65" s="135">
        <v>0.96</v>
      </c>
      <c r="Q65" s="126">
        <v>17</v>
      </c>
      <c r="R65" s="127"/>
      <c r="S65" s="128">
        <v>0</v>
      </c>
      <c r="T65" s="123">
        <v>0</v>
      </c>
      <c r="U65" s="123">
        <v>0</v>
      </c>
      <c r="V65" s="123">
        <v>0</v>
      </c>
      <c r="W65" s="123">
        <v>0</v>
      </c>
      <c r="X65" s="123">
        <v>0</v>
      </c>
      <c r="Y65" s="123">
        <v>0</v>
      </c>
      <c r="Z65" s="123">
        <v>0</v>
      </c>
      <c r="AA65" s="178">
        <v>22.6</v>
      </c>
      <c r="AB65" s="123">
        <v>101</v>
      </c>
      <c r="AC65" s="123">
        <v>2</v>
      </c>
      <c r="AD65" s="179">
        <v>9.8</v>
      </c>
      <c r="AE65" s="123">
        <v>119</v>
      </c>
      <c r="AF65" s="179">
        <v>81.5</v>
      </c>
      <c r="AG65" s="123">
        <v>1031</v>
      </c>
      <c r="AH65" s="179">
        <v>5.9</v>
      </c>
      <c r="AI65" s="179">
        <v>48.1</v>
      </c>
      <c r="AJ65" s="128">
        <v>0</v>
      </c>
      <c r="AK65" s="123">
        <v>0</v>
      </c>
      <c r="AL65" s="130">
        <v>1</v>
      </c>
      <c r="AM65" s="179">
        <v>1.9</v>
      </c>
      <c r="AN65" s="131">
        <v>1</v>
      </c>
      <c r="AO65" s="132">
        <f>IFERROR($S65*$S$2+$T65*$T$2+IF($U$2=0,0,$U65/$U$2)+$V65*$V$2+$W65*$W$2+$X65*$X$2+$Y65*$Y$2+$Z65*$Z$2+$AA65*$AA$2+IF($AB$2=0,0,$AB65/$AB$2)+$AC$2*$AC65+$AD$2*$AD65+$AE$2*$AE65+$AF65*$AF$2+IF($AG$2=0,0,$AG65/$AG$2)+$AH65*$AH$2+$AI65*$AI$2+IF($AJ$2=0,0,$AJ65/$AJ$2)+$AK65*$AK$2+$AL65*$AL$2+$AM65*$AM$2+$AN65*$AN$2,0)</f>
      </c>
    </row>
    <row x14ac:dyDescent="0.25" r="66" customHeight="1" ht="17.25">
      <c r="A66" s="118" t="s">
        <v>257</v>
      </c>
      <c r="B66" s="119" t="s">
        <v>173</v>
      </c>
      <c r="C66" s="119" t="s">
        <v>238</v>
      </c>
      <c r="D66" s="120">
        <v>7</v>
      </c>
      <c r="E66" s="134"/>
      <c r="F66" s="122"/>
      <c r="G66" s="123">
        <v>59</v>
      </c>
      <c r="H66" s="124">
        <f>I66-G66</f>
      </c>
      <c r="I66" s="123">
        <v>61</v>
      </c>
      <c r="J66" s="177">
        <v>52</v>
      </c>
      <c r="K66" s="124">
        <f>L66-J66</f>
      </c>
      <c r="L66" s="136">
        <v>54</v>
      </c>
      <c r="M66" s="123">
        <v>43</v>
      </c>
      <c r="N66" s="124">
        <f>O66-M66</f>
      </c>
      <c r="O66" s="123">
        <v>41</v>
      </c>
      <c r="P66" s="135">
        <v>0.96</v>
      </c>
      <c r="Q66" s="126">
        <v>17</v>
      </c>
      <c r="R66" s="127"/>
      <c r="S66" s="128">
        <v>0</v>
      </c>
      <c r="T66" s="123">
        <v>0</v>
      </c>
      <c r="U66" s="123">
        <v>0</v>
      </c>
      <c r="V66" s="123">
        <v>0</v>
      </c>
      <c r="W66" s="123">
        <v>0</v>
      </c>
      <c r="X66" s="123">
        <v>0</v>
      </c>
      <c r="Y66" s="123">
        <v>0</v>
      </c>
      <c r="Z66" s="123">
        <v>0</v>
      </c>
      <c r="AA66" s="178">
        <v>11.3</v>
      </c>
      <c r="AB66" s="179">
        <v>65.6</v>
      </c>
      <c r="AC66" s="123">
        <v>0</v>
      </c>
      <c r="AD66" s="179">
        <v>4.5</v>
      </c>
      <c r="AE66" s="123">
        <v>167</v>
      </c>
      <c r="AF66" s="123">
        <v>109</v>
      </c>
      <c r="AG66" s="123">
        <v>1293</v>
      </c>
      <c r="AH66" s="179">
        <v>7.9</v>
      </c>
      <c r="AI66" s="179">
        <v>64.4</v>
      </c>
      <c r="AJ66" s="128">
        <v>0</v>
      </c>
      <c r="AK66" s="123">
        <v>0</v>
      </c>
      <c r="AL66" s="130">
        <v>0</v>
      </c>
      <c r="AM66" s="179">
        <v>2.2</v>
      </c>
      <c r="AN66" s="181">
        <v>1.1</v>
      </c>
      <c r="AO66" s="132">
        <f>IFERROR($S66*$S$2+$T66*$T$2+IF($U$2=0,0,$U66/$U$2)+$V66*$V$2+$W66*$W$2+$X66*$X$2+$Y66*$Y$2+$Z66*$Z$2+$AA66*$AA$2+IF($AB$2=0,0,$AB66/$AB$2)+$AC$2*$AC66+$AD$2*$AD66+$AE$2*$AE66+$AF66*$AF$2+IF($AG$2=0,0,$AG66/$AG$2)+$AH66*$AH$2+$AI66*$AI$2+IF($AJ$2=0,0,$AJ66/$AJ$2)+$AK66*$AK$2+$AL66*$AL$2+$AM66*$AM$2+$AN66*$AN$2,0)</f>
      </c>
    </row>
    <row x14ac:dyDescent="0.25" r="67" customHeight="1" ht="17.25">
      <c r="A67" s="118" t="s">
        <v>261</v>
      </c>
      <c r="B67" s="119" t="s">
        <v>185</v>
      </c>
      <c r="C67" s="119" t="s">
        <v>43</v>
      </c>
      <c r="D67" s="120">
        <v>11</v>
      </c>
      <c r="E67" s="134"/>
      <c r="F67" s="122"/>
      <c r="G67" s="123">
        <v>96</v>
      </c>
      <c r="H67" s="124">
        <f>I67-G67</f>
      </c>
      <c r="I67" s="123">
        <v>97</v>
      </c>
      <c r="J67" s="177">
        <v>94</v>
      </c>
      <c r="K67" s="124">
        <f>L67-J67</f>
      </c>
      <c r="L67" s="136">
        <v>95</v>
      </c>
      <c r="M67" s="123">
        <v>93</v>
      </c>
      <c r="N67" s="124">
        <f>O67-M67</f>
      </c>
      <c r="O67" s="123">
        <v>96</v>
      </c>
      <c r="P67" s="135">
        <v>0.95</v>
      </c>
      <c r="Q67" s="126">
        <v>17</v>
      </c>
      <c r="R67" s="127"/>
      <c r="S67" s="128">
        <v>395</v>
      </c>
      <c r="T67" s="123">
        <v>188</v>
      </c>
      <c r="U67" s="123">
        <v>5203</v>
      </c>
      <c r="V67" s="179">
        <v>32.3</v>
      </c>
      <c r="W67" s="179">
        <v>11.9</v>
      </c>
      <c r="X67" s="123">
        <v>0</v>
      </c>
      <c r="Y67" s="123">
        <v>33</v>
      </c>
      <c r="Z67" s="123">
        <v>253</v>
      </c>
      <c r="AA67" s="178">
        <v>33.1</v>
      </c>
      <c r="AB67" s="123">
        <v>125</v>
      </c>
      <c r="AC67" s="179">
        <v>1.2</v>
      </c>
      <c r="AD67" s="179">
        <v>5.7</v>
      </c>
      <c r="AE67" s="123">
        <v>0</v>
      </c>
      <c r="AF67" s="123">
        <v>0</v>
      </c>
      <c r="AG67" s="123">
        <v>0</v>
      </c>
      <c r="AH67" s="123">
        <v>0</v>
      </c>
      <c r="AI67" s="123">
        <v>0</v>
      </c>
      <c r="AJ67" s="128">
        <v>0</v>
      </c>
      <c r="AK67" s="123">
        <v>0</v>
      </c>
      <c r="AL67" s="130">
        <v>1</v>
      </c>
      <c r="AM67" s="123">
        <v>5</v>
      </c>
      <c r="AN67" s="131">
        <v>3</v>
      </c>
      <c r="AO67" s="132">
        <f>IFERROR($S67*$S$2+$T67*$T$2+IF($U$2=0,0,$U67/$U$2)+$V67*$V$2+$W67*$W$2+$X67*$X$2+$Y67*$Y$2+$Z67*$Z$2+$AA67*$AA$2+IF($AB$2=0,0,$AB67/$AB$2)+$AC$2*$AC67+$AD$2*$AD67+$AE$2*$AE67+$AF67*$AF$2+IF($AG$2=0,0,$AG67/$AG$2)+$AH67*$AH$2+$AI67*$AI$2+IF($AJ$2=0,0,$AJ67/$AJ$2)+$AK67*$AK$2+$AL67*$AL$2+$AM67*$AM$2+$AN67*$AN$2,0)</f>
      </c>
    </row>
    <row x14ac:dyDescent="0.25" r="68" customHeight="1" ht="17.25">
      <c r="A68" s="118" t="s">
        <v>259</v>
      </c>
      <c r="B68" s="119" t="s">
        <v>192</v>
      </c>
      <c r="C68" s="119" t="s">
        <v>260</v>
      </c>
      <c r="D68" s="120">
        <v>11</v>
      </c>
      <c r="E68" s="134" t="s">
        <v>176</v>
      </c>
      <c r="F68" s="122"/>
      <c r="G68" s="123">
        <v>97</v>
      </c>
      <c r="H68" s="124">
        <f>I68-G68</f>
      </c>
      <c r="I68" s="123">
        <v>98</v>
      </c>
      <c r="J68" s="177">
        <v>81</v>
      </c>
      <c r="K68" s="124">
        <f>L68-J68</f>
      </c>
      <c r="L68" s="136">
        <v>82</v>
      </c>
      <c r="M68" s="123">
        <v>79</v>
      </c>
      <c r="N68" s="124">
        <f>O68-M68</f>
      </c>
      <c r="O68" s="123">
        <v>76</v>
      </c>
      <c r="P68" s="135">
        <v>0.94</v>
      </c>
      <c r="Q68" s="126">
        <v>17</v>
      </c>
      <c r="R68" s="127"/>
      <c r="S68" s="128">
        <v>0</v>
      </c>
      <c r="T68" s="123">
        <v>0</v>
      </c>
      <c r="U68" s="123">
        <v>0</v>
      </c>
      <c r="V68" s="123">
        <v>0</v>
      </c>
      <c r="W68" s="123">
        <v>0</v>
      </c>
      <c r="X68" s="123">
        <v>0</v>
      </c>
      <c r="Y68" s="123">
        <v>0</v>
      </c>
      <c r="Z68" s="123">
        <v>0</v>
      </c>
      <c r="AA68" s="128">
        <v>0</v>
      </c>
      <c r="AB68" s="123">
        <v>0</v>
      </c>
      <c r="AC68" s="123">
        <v>0</v>
      </c>
      <c r="AD68" s="123">
        <v>0</v>
      </c>
      <c r="AE68" s="123">
        <v>133</v>
      </c>
      <c r="AF68" s="179">
        <v>92.7</v>
      </c>
      <c r="AG68" s="123">
        <v>1062</v>
      </c>
      <c r="AH68" s="179">
        <v>5.9</v>
      </c>
      <c r="AI68" s="179">
        <v>48.1</v>
      </c>
      <c r="AJ68" s="128">
        <v>0</v>
      </c>
      <c r="AK68" s="123">
        <v>0</v>
      </c>
      <c r="AL68" s="180">
        <v>1.2</v>
      </c>
      <c r="AM68" s="179">
        <v>1.2</v>
      </c>
      <c r="AN68" s="181">
        <v>1.2</v>
      </c>
      <c r="AO68" s="132">
        <f>IFERROR($S68*$S$2+$T68*$T$2+IF($U$2=0,0,$U68/$U$2)+$V68*$V$2+$W68*$W$2+$X68*$X$2+$Y68*$Y$2+$Z68*$Z$2+$AA68*$AA$2+IF($AB$2=0,0,$AB68/$AB$2)+$AC$2*$AC68+$AD$2*$AD68+$AE$2*$AE68+$AF68*$AF$2+IF($AG$2=0,0,$AG68/$AG$2)+$AH68*$AH$2+$AI68*$AI$2+IF($AJ$2=0,0,$AJ68/$AJ$2)+$AK68*$AK$2+$AL68*$AL$2+$AM68*$AM$2+$AN68*$AN$2,0)</f>
      </c>
    </row>
    <row x14ac:dyDescent="0.25" r="69" customHeight="1" ht="17.25">
      <c r="A69" s="118" t="s">
        <v>266</v>
      </c>
      <c r="B69" s="119" t="s">
        <v>173</v>
      </c>
      <c r="C69" s="119" t="s">
        <v>182</v>
      </c>
      <c r="D69" s="120">
        <v>13</v>
      </c>
      <c r="E69" s="134" t="s">
        <v>176</v>
      </c>
      <c r="F69" s="122"/>
      <c r="G69" s="123">
        <v>67</v>
      </c>
      <c r="H69" s="124">
        <f>I69-G69</f>
      </c>
      <c r="I69" s="123">
        <v>68</v>
      </c>
      <c r="J69" s="177">
        <v>59</v>
      </c>
      <c r="K69" s="124">
        <f>L69-J69</f>
      </c>
      <c r="L69" s="136">
        <v>58</v>
      </c>
      <c r="M69" s="123">
        <v>62</v>
      </c>
      <c r="N69" s="124">
        <f>O69-M69</f>
      </c>
      <c r="O69" s="123">
        <v>61</v>
      </c>
      <c r="P69" s="135">
        <v>0.95</v>
      </c>
      <c r="Q69" s="126">
        <v>17</v>
      </c>
      <c r="R69" s="127"/>
      <c r="S69" s="128">
        <v>0</v>
      </c>
      <c r="T69" s="123">
        <v>0</v>
      </c>
      <c r="U69" s="123">
        <v>0</v>
      </c>
      <c r="V69" s="123">
        <v>0</v>
      </c>
      <c r="W69" s="123">
        <v>0</v>
      </c>
      <c r="X69" s="123">
        <v>0</v>
      </c>
      <c r="Y69" s="123">
        <v>0</v>
      </c>
      <c r="Z69" s="123">
        <v>0</v>
      </c>
      <c r="AA69" s="128">
        <v>0</v>
      </c>
      <c r="AB69" s="123">
        <v>0</v>
      </c>
      <c r="AC69" s="123">
        <v>0</v>
      </c>
      <c r="AD69" s="123">
        <v>0</v>
      </c>
      <c r="AE69" s="123">
        <v>125</v>
      </c>
      <c r="AF69" s="179">
        <v>83.8</v>
      </c>
      <c r="AG69" s="123">
        <v>1223</v>
      </c>
      <c r="AH69" s="179">
        <v>7.5</v>
      </c>
      <c r="AI69" s="179">
        <v>60.2</v>
      </c>
      <c r="AJ69" s="128">
        <v>0</v>
      </c>
      <c r="AK69" s="123">
        <v>0</v>
      </c>
      <c r="AL69" s="130">
        <v>0</v>
      </c>
      <c r="AM69" s="123">
        <v>1</v>
      </c>
      <c r="AN69" s="131">
        <v>1</v>
      </c>
      <c r="AO69" s="132">
        <f>IFERROR($S69*$S$2+$T69*$T$2+IF($U$2=0,0,$U69/$U$2)+$V69*$V$2+$W69*$W$2+$X69*$X$2+$Y69*$Y$2+$Z69*$Z$2+$AA69*$AA$2+IF($AB$2=0,0,$AB69/$AB$2)+$AC$2*$AC69+$AD$2*$AD69+$AE$2*$AE69+$AF69*$AF$2+IF($AG$2=0,0,$AG69/$AG$2)+$AH69*$AH$2+$AI69*$AI$2+IF($AJ$2=0,0,$AJ69/$AJ$2)+$AK69*$AK$2+$AL69*$AL$2+$AM69*$AM$2+$AN69*$AN$2,0)</f>
      </c>
    </row>
    <row x14ac:dyDescent="0.25" r="70" customHeight="1" ht="17.25">
      <c r="A70" s="118" t="s">
        <v>267</v>
      </c>
      <c r="B70" s="119" t="s">
        <v>181</v>
      </c>
      <c r="C70" s="119" t="s">
        <v>268</v>
      </c>
      <c r="D70" s="120">
        <v>7</v>
      </c>
      <c r="E70" s="134"/>
      <c r="F70" s="122"/>
      <c r="G70" s="123">
        <v>32</v>
      </c>
      <c r="H70" s="124">
        <f>I70-G70</f>
      </c>
      <c r="I70" s="123">
        <v>33</v>
      </c>
      <c r="J70" s="177">
        <v>40</v>
      </c>
      <c r="K70" s="124">
        <f>L70-J70</f>
      </c>
      <c r="L70" s="136">
        <v>42</v>
      </c>
      <c r="M70" s="123">
        <v>39</v>
      </c>
      <c r="N70" s="124">
        <f>O70-M70</f>
      </c>
      <c r="O70" s="123">
        <v>42</v>
      </c>
      <c r="P70" s="135">
        <v>0.97</v>
      </c>
      <c r="Q70" s="126">
        <v>17</v>
      </c>
      <c r="R70" s="127"/>
      <c r="S70" s="128">
        <v>0</v>
      </c>
      <c r="T70" s="123">
        <v>0</v>
      </c>
      <c r="U70" s="123">
        <v>0</v>
      </c>
      <c r="V70" s="123">
        <v>0</v>
      </c>
      <c r="W70" s="123">
        <v>0</v>
      </c>
      <c r="X70" s="123">
        <v>0</v>
      </c>
      <c r="Y70" s="123">
        <v>0</v>
      </c>
      <c r="Z70" s="123">
        <v>0</v>
      </c>
      <c r="AA70" s="128">
        <v>279</v>
      </c>
      <c r="AB70" s="123">
        <v>1201</v>
      </c>
      <c r="AC70" s="179">
        <v>7.8</v>
      </c>
      <c r="AD70" s="179">
        <v>83.1</v>
      </c>
      <c r="AE70" s="179">
        <v>51.1</v>
      </c>
      <c r="AF70" s="179">
        <v>36.5</v>
      </c>
      <c r="AG70" s="123">
        <v>260</v>
      </c>
      <c r="AH70" s="179">
        <v>1.5</v>
      </c>
      <c r="AI70" s="179">
        <v>12.1</v>
      </c>
      <c r="AJ70" s="128">
        <v>0</v>
      </c>
      <c r="AK70" s="123">
        <v>0</v>
      </c>
      <c r="AL70" s="130">
        <v>0</v>
      </c>
      <c r="AM70" s="179">
        <v>1.9</v>
      </c>
      <c r="AN70" s="131">
        <v>1</v>
      </c>
      <c r="AO70" s="132">
        <f>IFERROR($S70*$S$2+$T70*$T$2+IF($U$2=0,0,$U70/$U$2)+$V70*$V$2+$W70*$W$2+$X70*$X$2+$Y70*$Y$2+$Z70*$Z$2+$AA70*$AA$2+IF($AB$2=0,0,$AB70/$AB$2)+$AC$2*$AC70+$AD$2*$AD70+$AE$2*$AE70+$AF70*$AF$2+IF($AG$2=0,0,$AG70/$AG$2)+$AH70*$AH$2+$AI70*$AI$2+IF($AJ$2=0,0,$AJ70/$AJ$2)+$AK70*$AK$2+$AL70*$AL$2+$AM70*$AM$2+$AN70*$AN$2,0)</f>
      </c>
    </row>
    <row x14ac:dyDescent="0.25" r="71" customHeight="1" ht="17.25">
      <c r="A71" s="118" t="s">
        <v>262</v>
      </c>
      <c r="B71" s="119" t="s">
        <v>185</v>
      </c>
      <c r="C71" s="119" t="s">
        <v>244</v>
      </c>
      <c r="D71" s="120">
        <v>14</v>
      </c>
      <c r="E71" s="134"/>
      <c r="F71" s="122"/>
      <c r="G71" s="123">
        <v>80</v>
      </c>
      <c r="H71" s="124">
        <f>I71-G71</f>
      </c>
      <c r="I71" s="123">
        <v>82</v>
      </c>
      <c r="J71" s="177">
        <v>89</v>
      </c>
      <c r="K71" s="124">
        <f>L71-J71</f>
      </c>
      <c r="L71" s="136">
        <v>89</v>
      </c>
      <c r="M71" s="123">
        <v>90</v>
      </c>
      <c r="N71" s="124">
        <f>O71-M71</f>
      </c>
      <c r="O71" s="123">
        <v>88</v>
      </c>
      <c r="P71" s="135">
        <v>0.95</v>
      </c>
      <c r="Q71" s="126">
        <v>17</v>
      </c>
      <c r="R71" s="127"/>
      <c r="S71" s="128">
        <v>297</v>
      </c>
      <c r="T71" s="123">
        <v>198</v>
      </c>
      <c r="U71" s="123">
        <v>3724</v>
      </c>
      <c r="V71" s="179">
        <v>24.1</v>
      </c>
      <c r="W71" s="179">
        <v>9.5</v>
      </c>
      <c r="X71" s="123">
        <v>0</v>
      </c>
      <c r="Y71" s="179">
        <v>36.1</v>
      </c>
      <c r="Z71" s="123">
        <v>200</v>
      </c>
      <c r="AA71" s="128">
        <v>121</v>
      </c>
      <c r="AB71" s="123">
        <v>804</v>
      </c>
      <c r="AC71" s="179">
        <v>6.3</v>
      </c>
      <c r="AD71" s="123">
        <v>39</v>
      </c>
      <c r="AE71" s="123">
        <v>0</v>
      </c>
      <c r="AF71" s="123">
        <v>0</v>
      </c>
      <c r="AG71" s="123">
        <v>0</v>
      </c>
      <c r="AH71" s="123">
        <v>0</v>
      </c>
      <c r="AI71" s="123">
        <v>0</v>
      </c>
      <c r="AJ71" s="128">
        <v>0</v>
      </c>
      <c r="AK71" s="123">
        <v>0</v>
      </c>
      <c r="AL71" s="180">
        <v>2.1</v>
      </c>
      <c r="AM71" s="179">
        <v>4.3</v>
      </c>
      <c r="AN71" s="181">
        <v>2.1</v>
      </c>
      <c r="AO71" s="132">
        <f>IFERROR($S71*$S$2+$T71*$T$2+IF($U$2=0,0,$U71/$U$2)+$V71*$V$2+$W71*$W$2+$X71*$X$2+$Y71*$Y$2+$Z71*$Z$2+$AA71*$AA$2+IF($AB$2=0,0,$AB71/$AB$2)+$AC$2*$AC71+$AD$2*$AD71+$AE$2*$AE71+$AF71*$AF$2+IF($AG$2=0,0,$AG71/$AG$2)+$AH71*$AH$2+$AI71*$AI$2+IF($AJ$2=0,0,$AJ71/$AJ$2)+$AK71*$AK$2+$AL71*$AL$2+$AM71*$AM$2+$AN71*$AN$2,0)</f>
      </c>
    </row>
    <row x14ac:dyDescent="0.25" r="72" customHeight="1" ht="17.25">
      <c r="A72" s="118" t="s">
        <v>255</v>
      </c>
      <c r="B72" s="119" t="s">
        <v>185</v>
      </c>
      <c r="C72" s="119" t="s">
        <v>208</v>
      </c>
      <c r="D72" s="120">
        <v>13</v>
      </c>
      <c r="E72" s="134" t="s">
        <v>256</v>
      </c>
      <c r="F72" s="122"/>
      <c r="G72" s="123">
        <v>91</v>
      </c>
      <c r="H72" s="124">
        <f>I72-G72</f>
      </c>
      <c r="I72" s="123">
        <v>94</v>
      </c>
      <c r="J72" s="177">
        <v>85</v>
      </c>
      <c r="K72" s="124">
        <f>L72-J72</f>
      </c>
      <c r="L72" s="136">
        <v>85</v>
      </c>
      <c r="M72" s="123">
        <v>83</v>
      </c>
      <c r="N72" s="124">
        <f>O72-M72</f>
      </c>
      <c r="O72" s="123">
        <v>83</v>
      </c>
      <c r="P72" s="135">
        <v>0.94</v>
      </c>
      <c r="Q72" s="126">
        <v>17</v>
      </c>
      <c r="R72" s="127"/>
      <c r="S72" s="128">
        <v>338</v>
      </c>
      <c r="T72" s="123">
        <v>166</v>
      </c>
      <c r="U72" s="123">
        <v>4360</v>
      </c>
      <c r="V72" s="179">
        <v>33.2</v>
      </c>
      <c r="W72" s="123">
        <v>10</v>
      </c>
      <c r="X72" s="123">
        <v>0</v>
      </c>
      <c r="Y72" s="123">
        <v>36</v>
      </c>
      <c r="Z72" s="123">
        <v>221</v>
      </c>
      <c r="AA72" s="178">
        <v>54.4</v>
      </c>
      <c r="AB72" s="123">
        <v>315</v>
      </c>
      <c r="AC72" s="179">
        <v>4.9</v>
      </c>
      <c r="AD72" s="179">
        <v>15.9</v>
      </c>
      <c r="AE72" s="123">
        <v>0</v>
      </c>
      <c r="AF72" s="123">
        <v>0</v>
      </c>
      <c r="AG72" s="123">
        <v>0</v>
      </c>
      <c r="AH72" s="123">
        <v>0</v>
      </c>
      <c r="AI72" s="123">
        <v>0</v>
      </c>
      <c r="AJ72" s="128">
        <v>0</v>
      </c>
      <c r="AK72" s="123">
        <v>0</v>
      </c>
      <c r="AL72" s="130">
        <v>1</v>
      </c>
      <c r="AM72" s="179">
        <v>5.1</v>
      </c>
      <c r="AN72" s="181">
        <v>3.1</v>
      </c>
      <c r="AO72" s="132">
        <f>IFERROR($S72*$S$2+$T72*$T$2+IF($U$2=0,0,$U72/$U$2)+$V72*$V$2+$W72*$W$2+$X72*$X$2+$Y72*$Y$2+$Z72*$Z$2+$AA72*$AA$2+IF($AB$2=0,0,$AB72/$AB$2)+$AC$2*$AC72+$AD$2*$AD72+$AE$2*$AE72+$AF72*$AF$2+IF($AG$2=0,0,$AG72/$AG$2)+$AH72*$AH$2+$AI72*$AI$2+IF($AJ$2=0,0,$AJ72/$AJ$2)+$AK72*$AK$2+$AL72*$AL$2+$AM72*$AM$2+$AN72*$AN$2,0)</f>
      </c>
    </row>
    <row x14ac:dyDescent="0.25" r="73" customHeight="1" ht="17.25">
      <c r="A73" s="118" t="s">
        <v>264</v>
      </c>
      <c r="B73" s="119" t="s">
        <v>181</v>
      </c>
      <c r="C73" s="119" t="s">
        <v>265</v>
      </c>
      <c r="D73" s="120">
        <v>14</v>
      </c>
      <c r="E73" s="134"/>
      <c r="F73" s="122"/>
      <c r="G73" s="123">
        <v>62</v>
      </c>
      <c r="H73" s="124">
        <f>I73-G73</f>
      </c>
      <c r="I73" s="123">
        <v>62</v>
      </c>
      <c r="J73" s="177">
        <v>64</v>
      </c>
      <c r="K73" s="124">
        <f>L73-J73</f>
      </c>
      <c r="L73" s="136">
        <v>63</v>
      </c>
      <c r="M73" s="123">
        <v>58</v>
      </c>
      <c r="N73" s="124">
        <f>O73-M73</f>
      </c>
      <c r="O73" s="123">
        <v>59</v>
      </c>
      <c r="P73" s="135">
        <v>0.95</v>
      </c>
      <c r="Q73" s="126">
        <v>17</v>
      </c>
      <c r="R73" s="127"/>
      <c r="S73" s="128">
        <v>0</v>
      </c>
      <c r="T73" s="123">
        <v>0</v>
      </c>
      <c r="U73" s="123">
        <v>0</v>
      </c>
      <c r="V73" s="123">
        <v>0</v>
      </c>
      <c r="W73" s="123">
        <v>0</v>
      </c>
      <c r="X73" s="123">
        <v>0</v>
      </c>
      <c r="Y73" s="123">
        <v>0</v>
      </c>
      <c r="Z73" s="123">
        <v>0</v>
      </c>
      <c r="AA73" s="128">
        <v>218</v>
      </c>
      <c r="AB73" s="123">
        <v>919</v>
      </c>
      <c r="AC73" s="179">
        <v>7.5</v>
      </c>
      <c r="AD73" s="179">
        <v>73.7</v>
      </c>
      <c r="AE73" s="179">
        <v>61.2</v>
      </c>
      <c r="AF73" s="179">
        <v>51.5</v>
      </c>
      <c r="AG73" s="123">
        <v>416</v>
      </c>
      <c r="AH73" s="179">
        <v>1.3</v>
      </c>
      <c r="AI73" s="179">
        <v>21.9</v>
      </c>
      <c r="AJ73" s="128">
        <v>0</v>
      </c>
      <c r="AK73" s="123">
        <v>0</v>
      </c>
      <c r="AL73" s="130">
        <v>0</v>
      </c>
      <c r="AM73" s="179">
        <v>2.5</v>
      </c>
      <c r="AN73" s="181">
        <v>1.2</v>
      </c>
      <c r="AO73" s="132">
        <f>IFERROR($S73*$S$2+$T73*$T$2+IF($U$2=0,0,$U73/$U$2)+$V73*$V$2+$W73*$W$2+$X73*$X$2+$Y73*$Y$2+$Z73*$Z$2+$AA73*$AA$2+IF($AB$2=0,0,$AB73/$AB$2)+$AC$2*$AC73+$AD$2*$AD73+$AE$2*$AE73+$AF73*$AF$2+IF($AG$2=0,0,$AG73/$AG$2)+$AH73*$AH$2+$AI73*$AI$2+IF($AJ$2=0,0,$AJ73/$AJ$2)+$AK73*$AK$2+$AL73*$AL$2+$AM73*$AM$2+$AN73*$AN$2,0)</f>
      </c>
    </row>
    <row x14ac:dyDescent="0.25" r="74" customHeight="1" ht="17.25">
      <c r="A74" s="118" t="s">
        <v>270</v>
      </c>
      <c r="B74" s="119" t="s">
        <v>181</v>
      </c>
      <c r="C74" s="119" t="s">
        <v>190</v>
      </c>
      <c r="D74" s="120">
        <v>6</v>
      </c>
      <c r="E74" s="134"/>
      <c r="F74" s="122"/>
      <c r="G74" s="123">
        <v>51</v>
      </c>
      <c r="H74" s="124">
        <f>I74-G74</f>
      </c>
      <c r="I74" s="123">
        <v>54</v>
      </c>
      <c r="J74" s="177">
        <v>57</v>
      </c>
      <c r="K74" s="124">
        <f>L74-J74</f>
      </c>
      <c r="L74" s="136">
        <v>59</v>
      </c>
      <c r="M74" s="123">
        <v>52</v>
      </c>
      <c r="N74" s="124">
        <f>O74-M74</f>
      </c>
      <c r="O74" s="123">
        <v>54</v>
      </c>
      <c r="P74" s="135">
        <v>0.96</v>
      </c>
      <c r="Q74" s="126">
        <v>17</v>
      </c>
      <c r="R74" s="127"/>
      <c r="S74" s="128">
        <v>0</v>
      </c>
      <c r="T74" s="123">
        <v>0</v>
      </c>
      <c r="U74" s="123">
        <v>0</v>
      </c>
      <c r="V74" s="123">
        <v>0</v>
      </c>
      <c r="W74" s="123">
        <v>0</v>
      </c>
      <c r="X74" s="123">
        <v>0</v>
      </c>
      <c r="Y74" s="123">
        <v>0</v>
      </c>
      <c r="Z74" s="123">
        <v>0</v>
      </c>
      <c r="AA74" s="128">
        <v>212</v>
      </c>
      <c r="AB74" s="123">
        <v>945</v>
      </c>
      <c r="AC74" s="179">
        <v>6.2</v>
      </c>
      <c r="AD74" s="123">
        <v>72</v>
      </c>
      <c r="AE74" s="179">
        <v>61.2</v>
      </c>
      <c r="AF74" s="179">
        <v>48.6</v>
      </c>
      <c r="AG74" s="123">
        <v>400</v>
      </c>
      <c r="AH74" s="179">
        <v>1.1</v>
      </c>
      <c r="AI74" s="179">
        <v>14.8</v>
      </c>
      <c r="AJ74" s="128">
        <v>0</v>
      </c>
      <c r="AK74" s="123">
        <v>0</v>
      </c>
      <c r="AL74" s="130">
        <v>0</v>
      </c>
      <c r="AM74" s="179">
        <v>1.2</v>
      </c>
      <c r="AN74" s="131">
        <v>0</v>
      </c>
      <c r="AO74" s="132">
        <f>IFERROR($S74*$S$2+$T74*$T$2+IF($U$2=0,0,$U74/$U$2)+$V74*$V$2+$W74*$W$2+$X74*$X$2+$Y74*$Y$2+$Z74*$Z$2+$AA74*$AA$2+IF($AB$2=0,0,$AB74/$AB$2)+$AC$2*$AC74+$AD$2*$AD74+$AE$2*$AE74+$AF74*$AF$2+IF($AG$2=0,0,$AG74/$AG$2)+$AH74*$AH$2+$AI74*$AI$2+IF($AJ$2=0,0,$AJ74/$AJ$2)+$AK74*$AK$2+$AL74*$AL$2+$AM74*$AM$2+$AN74*$AN$2,0)</f>
      </c>
    </row>
    <row x14ac:dyDescent="0.25" r="75" customHeight="1" ht="17.25">
      <c r="A75" s="118" t="s">
        <v>272</v>
      </c>
      <c r="B75" s="119" t="s">
        <v>192</v>
      </c>
      <c r="C75" s="119" t="s">
        <v>244</v>
      </c>
      <c r="D75" s="120">
        <v>14</v>
      </c>
      <c r="E75" s="134"/>
      <c r="F75" s="122"/>
      <c r="G75" s="123">
        <v>94</v>
      </c>
      <c r="H75" s="124">
        <f>I75-G75</f>
      </c>
      <c r="I75" s="123">
        <v>95</v>
      </c>
      <c r="J75" s="177">
        <v>95</v>
      </c>
      <c r="K75" s="124">
        <f>L75-J75</f>
      </c>
      <c r="L75" s="136">
        <v>93</v>
      </c>
      <c r="M75" s="123">
        <v>94</v>
      </c>
      <c r="N75" s="124">
        <f>O75-M75</f>
      </c>
      <c r="O75" s="123">
        <v>92</v>
      </c>
      <c r="P75" s="135">
        <v>0.92</v>
      </c>
      <c r="Q75" s="126">
        <v>17</v>
      </c>
      <c r="R75" s="127"/>
      <c r="S75" s="128">
        <v>0</v>
      </c>
      <c r="T75" s="123">
        <v>0</v>
      </c>
      <c r="U75" s="123">
        <v>0</v>
      </c>
      <c r="V75" s="123">
        <v>0</v>
      </c>
      <c r="W75" s="123">
        <v>0</v>
      </c>
      <c r="X75" s="123">
        <v>0</v>
      </c>
      <c r="Y75" s="123">
        <v>0</v>
      </c>
      <c r="Z75" s="123">
        <v>0</v>
      </c>
      <c r="AA75" s="128">
        <v>0</v>
      </c>
      <c r="AB75" s="123">
        <v>0</v>
      </c>
      <c r="AC75" s="123">
        <v>0</v>
      </c>
      <c r="AD75" s="123">
        <v>0</v>
      </c>
      <c r="AE75" s="123">
        <v>104</v>
      </c>
      <c r="AF75" s="179">
        <v>67.5</v>
      </c>
      <c r="AG75" s="123">
        <v>783</v>
      </c>
      <c r="AH75" s="123">
        <v>6</v>
      </c>
      <c r="AI75" s="179">
        <v>40.1</v>
      </c>
      <c r="AJ75" s="128">
        <v>0</v>
      </c>
      <c r="AK75" s="123">
        <v>0</v>
      </c>
      <c r="AL75" s="130">
        <v>0</v>
      </c>
      <c r="AM75" s="123">
        <v>1</v>
      </c>
      <c r="AN75" s="131">
        <v>1</v>
      </c>
      <c r="AO75" s="132">
        <f>IFERROR($S75*$S$2+$T75*$T$2+IF($U$2=0,0,$U75/$U$2)+$V75*$V$2+$W75*$W$2+$X75*$X$2+$Y75*$Y$2+$Z75*$Z$2+$AA75*$AA$2+IF($AB$2=0,0,$AB75/$AB$2)+$AC$2*$AC75+$AD$2*$AD75+$AE$2*$AE75+$AF75*$AF$2+IF($AG$2=0,0,$AG75/$AG$2)+$AH75*$AH$2+$AI75*$AI$2+IF($AJ$2=0,0,$AJ75/$AJ$2)+$AK75*$AK$2+$AL75*$AL$2+$AM75*$AM$2+$AN75*$AN$2,0)</f>
      </c>
    </row>
    <row x14ac:dyDescent="0.25" r="76" customHeight="1" ht="17.25">
      <c r="A76" s="118" t="s">
        <v>274</v>
      </c>
      <c r="B76" s="119" t="s">
        <v>192</v>
      </c>
      <c r="C76" s="119" t="s">
        <v>203</v>
      </c>
      <c r="D76" s="120">
        <v>9</v>
      </c>
      <c r="E76" s="134"/>
      <c r="F76" s="122"/>
      <c r="G76" s="123">
        <v>75</v>
      </c>
      <c r="H76" s="124">
        <f>I76-G76</f>
      </c>
      <c r="I76" s="123">
        <v>75</v>
      </c>
      <c r="J76" s="177">
        <v>86</v>
      </c>
      <c r="K76" s="124">
        <f>L76-J76</f>
      </c>
      <c r="L76" s="136">
        <v>86</v>
      </c>
      <c r="M76" s="123">
        <v>80</v>
      </c>
      <c r="N76" s="124">
        <f>O76-M76</f>
      </c>
      <c r="O76" s="123">
        <v>79</v>
      </c>
      <c r="P76" s="135">
        <v>0.96</v>
      </c>
      <c r="Q76" s="126">
        <v>17</v>
      </c>
      <c r="R76" s="127"/>
      <c r="S76" s="128">
        <v>0</v>
      </c>
      <c r="T76" s="123">
        <v>0</v>
      </c>
      <c r="U76" s="123">
        <v>0</v>
      </c>
      <c r="V76" s="123">
        <v>0</v>
      </c>
      <c r="W76" s="123">
        <v>0</v>
      </c>
      <c r="X76" s="123">
        <v>0</v>
      </c>
      <c r="Y76" s="123">
        <v>0</v>
      </c>
      <c r="Z76" s="123">
        <v>0</v>
      </c>
      <c r="AA76" s="128">
        <v>0</v>
      </c>
      <c r="AB76" s="123">
        <v>0</v>
      </c>
      <c r="AC76" s="123">
        <v>0</v>
      </c>
      <c r="AD76" s="123">
        <v>0</v>
      </c>
      <c r="AE76" s="123">
        <v>153</v>
      </c>
      <c r="AF76" s="179">
        <v>98.5</v>
      </c>
      <c r="AG76" s="123">
        <v>883</v>
      </c>
      <c r="AH76" s="179">
        <v>6.7</v>
      </c>
      <c r="AI76" s="179">
        <v>43.2</v>
      </c>
      <c r="AJ76" s="128">
        <v>0</v>
      </c>
      <c r="AK76" s="123">
        <v>0</v>
      </c>
      <c r="AL76" s="130">
        <v>0</v>
      </c>
      <c r="AM76" s="179">
        <v>1.4</v>
      </c>
      <c r="AN76" s="181">
        <v>1.4</v>
      </c>
      <c r="AO76" s="132">
        <f>IFERROR($S76*$S$2+$T76*$T$2+IF($U$2=0,0,$U76/$U$2)+$V76*$V$2+$W76*$W$2+$X76*$X$2+$Y76*$Y$2+$Z76*$Z$2+$AA76*$AA$2+IF($AB$2=0,0,$AB76/$AB$2)+$AC$2*$AC76+$AD$2*$AD76+$AE$2*$AE76+$AF76*$AF$2+IF($AG$2=0,0,$AG76/$AG$2)+$AH76*$AH$2+$AI76*$AI$2+IF($AJ$2=0,0,$AJ76/$AJ$2)+$AK76*$AK$2+$AL76*$AL$2+$AM76*$AM$2+$AN76*$AN$2,0)</f>
      </c>
    </row>
    <row x14ac:dyDescent="0.25" r="77" customHeight="1" ht="17.25">
      <c r="A77" s="118" t="s">
        <v>269</v>
      </c>
      <c r="B77" s="119" t="s">
        <v>173</v>
      </c>
      <c r="C77" s="119" t="s">
        <v>238</v>
      </c>
      <c r="D77" s="120">
        <v>7</v>
      </c>
      <c r="E77" s="134"/>
      <c r="F77" s="122"/>
      <c r="G77" s="123">
        <v>63</v>
      </c>
      <c r="H77" s="124">
        <f>I77-G77</f>
      </c>
      <c r="I77" s="123">
        <v>63</v>
      </c>
      <c r="J77" s="177">
        <v>58</v>
      </c>
      <c r="K77" s="124">
        <f>L77-J77</f>
      </c>
      <c r="L77" s="136">
        <v>60</v>
      </c>
      <c r="M77" s="123">
        <v>61</v>
      </c>
      <c r="N77" s="124">
        <f>O77-M77</f>
      </c>
      <c r="O77" s="123">
        <v>63</v>
      </c>
      <c r="P77" s="135">
        <v>0.95</v>
      </c>
      <c r="Q77" s="126">
        <v>17</v>
      </c>
      <c r="R77" s="127"/>
      <c r="S77" s="128">
        <v>0</v>
      </c>
      <c r="T77" s="123">
        <v>0</v>
      </c>
      <c r="U77" s="123">
        <v>0</v>
      </c>
      <c r="V77" s="123">
        <v>0</v>
      </c>
      <c r="W77" s="123">
        <v>0</v>
      </c>
      <c r="X77" s="123">
        <v>0</v>
      </c>
      <c r="Y77" s="123">
        <v>0</v>
      </c>
      <c r="Z77" s="123">
        <v>0</v>
      </c>
      <c r="AA77" s="178">
        <v>6.2</v>
      </c>
      <c r="AB77" s="179">
        <v>32.1</v>
      </c>
      <c r="AC77" s="123">
        <v>1</v>
      </c>
      <c r="AD77" s="179">
        <v>2.1</v>
      </c>
      <c r="AE77" s="123">
        <v>116</v>
      </c>
      <c r="AF77" s="179">
        <v>69.4</v>
      </c>
      <c r="AG77" s="123">
        <v>1010</v>
      </c>
      <c r="AH77" s="179">
        <v>10.3</v>
      </c>
      <c r="AI77" s="179">
        <v>48.6</v>
      </c>
      <c r="AJ77" s="128">
        <v>0</v>
      </c>
      <c r="AK77" s="123">
        <v>0</v>
      </c>
      <c r="AL77" s="130">
        <v>0</v>
      </c>
      <c r="AM77" s="123">
        <v>1</v>
      </c>
      <c r="AN77" s="131">
        <v>1</v>
      </c>
      <c r="AO77" s="132">
        <f>IFERROR($S77*$S$2+$T77*$T$2+IF($U$2=0,0,$U77/$U$2)+$V77*$V$2+$W77*$W$2+$X77*$X$2+$Y77*$Y$2+$Z77*$Z$2+$AA77*$AA$2+IF($AB$2=0,0,$AB77/$AB$2)+$AC$2*$AC77+$AD$2*$AD77+$AE$2*$AE77+$AF77*$AF$2+IF($AG$2=0,0,$AG77/$AG$2)+$AH77*$AH$2+$AI77*$AI$2+IF($AJ$2=0,0,$AJ77/$AJ$2)+$AK77*$AK$2+$AL77*$AL$2+$AM77*$AM$2+$AN77*$AN$2,0)</f>
      </c>
    </row>
    <row x14ac:dyDescent="0.25" r="78" customHeight="1" ht="17.25">
      <c r="A78" s="118" t="s">
        <v>271</v>
      </c>
      <c r="B78" s="119" t="s">
        <v>173</v>
      </c>
      <c r="C78" s="119" t="s">
        <v>236</v>
      </c>
      <c r="D78" s="120">
        <v>10</v>
      </c>
      <c r="E78" s="134"/>
      <c r="F78" s="122"/>
      <c r="G78" s="123">
        <v>58</v>
      </c>
      <c r="H78" s="124">
        <f>I78-G78</f>
      </c>
      <c r="I78" s="123">
        <v>60</v>
      </c>
      <c r="J78" s="177">
        <v>54</v>
      </c>
      <c r="K78" s="124">
        <f>L78-J78</f>
      </c>
      <c r="L78" s="136">
        <v>53</v>
      </c>
      <c r="M78" s="123">
        <v>48</v>
      </c>
      <c r="N78" s="124">
        <f>O78-M78</f>
      </c>
      <c r="O78" s="123">
        <v>49</v>
      </c>
      <c r="P78" s="135">
        <v>0.96</v>
      </c>
      <c r="Q78" s="126">
        <v>17</v>
      </c>
      <c r="R78" s="127"/>
      <c r="S78" s="128">
        <v>0</v>
      </c>
      <c r="T78" s="123">
        <v>0</v>
      </c>
      <c r="U78" s="123">
        <v>0</v>
      </c>
      <c r="V78" s="123">
        <v>0</v>
      </c>
      <c r="W78" s="123">
        <v>0</v>
      </c>
      <c r="X78" s="123">
        <v>0</v>
      </c>
      <c r="Y78" s="123">
        <v>0</v>
      </c>
      <c r="Z78" s="123">
        <v>0</v>
      </c>
      <c r="AA78" s="178">
        <v>7.2</v>
      </c>
      <c r="AB78" s="179">
        <v>44.9</v>
      </c>
      <c r="AC78" s="123">
        <v>0</v>
      </c>
      <c r="AD78" s="179">
        <v>3.1</v>
      </c>
      <c r="AE78" s="123">
        <v>133</v>
      </c>
      <c r="AF78" s="179">
        <v>82.7</v>
      </c>
      <c r="AG78" s="123">
        <v>1090</v>
      </c>
      <c r="AH78" s="179">
        <v>9.2</v>
      </c>
      <c r="AI78" s="179">
        <v>50.1</v>
      </c>
      <c r="AJ78" s="128">
        <v>0</v>
      </c>
      <c r="AK78" s="123">
        <v>0</v>
      </c>
      <c r="AL78" s="180">
        <v>2.1</v>
      </c>
      <c r="AM78" s="179">
        <v>2.1</v>
      </c>
      <c r="AN78" s="131">
        <v>1</v>
      </c>
      <c r="AO78" s="132">
        <f>IFERROR($S78*$S$2+$T78*$T$2+IF($U$2=0,0,$U78/$U$2)+$V78*$V$2+$W78*$W$2+$X78*$X$2+$Y78*$Y$2+$Z78*$Z$2+$AA78*$AA$2+IF($AB$2=0,0,$AB78/$AB$2)+$AC$2*$AC78+$AD$2*$AD78+$AE$2*$AE78+$AF78*$AF$2+IF($AG$2=0,0,$AG78/$AG$2)+$AH78*$AH$2+$AI78*$AI$2+IF($AJ$2=0,0,$AJ78/$AJ$2)+$AK78*$AK$2+$AL78*$AL$2+$AM78*$AM$2+$AN78*$AN$2,0)</f>
      </c>
    </row>
    <row x14ac:dyDescent="0.25" r="79" customHeight="1" ht="17.25">
      <c r="A79" s="118" t="s">
        <v>278</v>
      </c>
      <c r="B79" s="119" t="s">
        <v>173</v>
      </c>
      <c r="C79" s="119" t="s">
        <v>238</v>
      </c>
      <c r="D79" s="120">
        <v>7</v>
      </c>
      <c r="E79" s="134"/>
      <c r="F79" s="122"/>
      <c r="G79" s="123">
        <v>83</v>
      </c>
      <c r="H79" s="124">
        <f>I79-G79</f>
      </c>
      <c r="I79" s="123">
        <v>86</v>
      </c>
      <c r="J79" s="177">
        <v>74</v>
      </c>
      <c r="K79" s="124">
        <f>L79-J79</f>
      </c>
      <c r="L79" s="136">
        <v>72</v>
      </c>
      <c r="M79" s="123">
        <v>64</v>
      </c>
      <c r="N79" s="124">
        <f>O79-M79</f>
      </c>
      <c r="O79" s="123">
        <v>64</v>
      </c>
      <c r="P79" s="135">
        <v>0.93</v>
      </c>
      <c r="Q79" s="126">
        <v>17</v>
      </c>
      <c r="R79" s="127"/>
      <c r="S79" s="128">
        <v>0</v>
      </c>
      <c r="T79" s="123">
        <v>0</v>
      </c>
      <c r="U79" s="123">
        <v>0</v>
      </c>
      <c r="V79" s="123">
        <v>0</v>
      </c>
      <c r="W79" s="123">
        <v>0</v>
      </c>
      <c r="X79" s="123">
        <v>0</v>
      </c>
      <c r="Y79" s="123">
        <v>0</v>
      </c>
      <c r="Z79" s="123">
        <v>0</v>
      </c>
      <c r="AA79" s="128">
        <v>0</v>
      </c>
      <c r="AB79" s="123">
        <v>0</v>
      </c>
      <c r="AC79" s="123">
        <v>0</v>
      </c>
      <c r="AD79" s="123">
        <v>0</v>
      </c>
      <c r="AE79" s="123">
        <v>143</v>
      </c>
      <c r="AF79" s="179">
        <v>93.8</v>
      </c>
      <c r="AG79" s="123">
        <v>1065</v>
      </c>
      <c r="AH79" s="179">
        <v>7.5</v>
      </c>
      <c r="AI79" s="123">
        <v>56</v>
      </c>
      <c r="AJ79" s="128">
        <v>0</v>
      </c>
      <c r="AK79" s="123">
        <v>0</v>
      </c>
      <c r="AL79" s="180">
        <v>1.1</v>
      </c>
      <c r="AM79" s="179">
        <v>2.1</v>
      </c>
      <c r="AN79" s="181">
        <v>1.1</v>
      </c>
      <c r="AO79" s="132">
        <f>IFERROR($S79*$S$2+$T79*$T$2+IF($U$2=0,0,$U79/$U$2)+$V79*$V$2+$W79*$W$2+$X79*$X$2+$Y79*$Y$2+$Z79*$Z$2+$AA79*$AA$2+IF($AB$2=0,0,$AB79/$AB$2)+$AC$2*$AC79+$AD$2*$AD79+$AE$2*$AE79+$AF79*$AF$2+IF($AG$2=0,0,$AG79/$AG$2)+$AH79*$AH$2+$AI79*$AI$2+IF($AJ$2=0,0,$AJ79/$AJ$2)+$AK79*$AK$2+$AL79*$AL$2+$AM79*$AM$2+$AN79*$AN$2,0)</f>
      </c>
    </row>
    <row x14ac:dyDescent="0.25" r="80" customHeight="1" ht="17.25">
      <c r="A80" s="118" t="s">
        <v>275</v>
      </c>
      <c r="B80" s="119" t="s">
        <v>173</v>
      </c>
      <c r="C80" s="119" t="s">
        <v>217</v>
      </c>
      <c r="D80" s="120">
        <v>13</v>
      </c>
      <c r="E80" s="134"/>
      <c r="F80" s="122"/>
      <c r="G80" s="123">
        <v>65</v>
      </c>
      <c r="H80" s="124">
        <f>I80-G80</f>
      </c>
      <c r="I80" s="123">
        <v>64</v>
      </c>
      <c r="J80" s="177">
        <v>75</v>
      </c>
      <c r="K80" s="124">
        <f>L80-J80</f>
      </c>
      <c r="L80" s="136">
        <v>74</v>
      </c>
      <c r="M80" s="123">
        <v>71</v>
      </c>
      <c r="N80" s="124">
        <f>O80-M80</f>
      </c>
      <c r="O80" s="123">
        <v>70</v>
      </c>
      <c r="P80" s="135">
        <v>0.94</v>
      </c>
      <c r="Q80" s="126">
        <v>17</v>
      </c>
      <c r="R80" s="127"/>
      <c r="S80" s="128">
        <v>0</v>
      </c>
      <c r="T80" s="123">
        <v>0</v>
      </c>
      <c r="U80" s="123">
        <v>0</v>
      </c>
      <c r="V80" s="123">
        <v>0</v>
      </c>
      <c r="W80" s="123">
        <v>0</v>
      </c>
      <c r="X80" s="123">
        <v>0</v>
      </c>
      <c r="Y80" s="123">
        <v>0</v>
      </c>
      <c r="Z80" s="123">
        <v>0</v>
      </c>
      <c r="AA80" s="178">
        <v>4.1</v>
      </c>
      <c r="AB80" s="179">
        <v>21.5</v>
      </c>
      <c r="AC80" s="123">
        <v>0</v>
      </c>
      <c r="AD80" s="123">
        <v>1</v>
      </c>
      <c r="AE80" s="123">
        <v>134</v>
      </c>
      <c r="AF80" s="179">
        <v>86.1</v>
      </c>
      <c r="AG80" s="123">
        <v>1244</v>
      </c>
      <c r="AH80" s="179">
        <v>6.1</v>
      </c>
      <c r="AI80" s="179">
        <v>60.6</v>
      </c>
      <c r="AJ80" s="128">
        <v>0</v>
      </c>
      <c r="AK80" s="123">
        <v>0</v>
      </c>
      <c r="AL80" s="130">
        <v>0</v>
      </c>
      <c r="AM80" s="179">
        <v>2.1</v>
      </c>
      <c r="AN80" s="131">
        <v>1</v>
      </c>
      <c r="AO80" s="132">
        <f>IFERROR($S80*$S$2+$T80*$T$2+IF($U$2=0,0,$U80/$U$2)+$V80*$V$2+$W80*$W$2+$X80*$X$2+$Y80*$Y$2+$Z80*$Z$2+$AA80*$AA$2+IF($AB$2=0,0,$AB80/$AB$2)+$AC$2*$AC80+$AD$2*$AD80+$AE$2*$AE80+$AF80*$AF$2+IF($AG$2=0,0,$AG80/$AG$2)+$AH80*$AH$2+$AI80*$AI$2+IF($AJ$2=0,0,$AJ80/$AJ$2)+$AK80*$AK$2+$AL80*$AL$2+$AM80*$AM$2+$AN80*$AN$2,0)</f>
      </c>
    </row>
    <row x14ac:dyDescent="0.25" r="81" customHeight="1" ht="17.25">
      <c r="A81" s="118" t="s">
        <v>273</v>
      </c>
      <c r="B81" s="119" t="s">
        <v>181</v>
      </c>
      <c r="C81" s="119" t="s">
        <v>200</v>
      </c>
      <c r="D81" s="120">
        <v>12</v>
      </c>
      <c r="E81" s="134"/>
      <c r="F81" s="122"/>
      <c r="G81" s="123">
        <v>68</v>
      </c>
      <c r="H81" s="124">
        <f>I81-G81</f>
      </c>
      <c r="I81" s="123">
        <v>67</v>
      </c>
      <c r="J81" s="177">
        <v>73</v>
      </c>
      <c r="K81" s="124">
        <f>L81-J81</f>
      </c>
      <c r="L81" s="136">
        <v>73</v>
      </c>
      <c r="M81" s="123">
        <v>65</v>
      </c>
      <c r="N81" s="124">
        <f>O81-M81</f>
      </c>
      <c r="O81" s="123">
        <v>65</v>
      </c>
      <c r="P81" s="135">
        <v>0.94</v>
      </c>
      <c r="Q81" s="126">
        <v>17</v>
      </c>
      <c r="R81" s="127"/>
      <c r="S81" s="128">
        <v>0</v>
      </c>
      <c r="T81" s="123">
        <v>0</v>
      </c>
      <c r="U81" s="123">
        <v>0</v>
      </c>
      <c r="V81" s="123">
        <v>0</v>
      </c>
      <c r="W81" s="123">
        <v>0</v>
      </c>
      <c r="X81" s="123">
        <v>0</v>
      </c>
      <c r="Y81" s="123">
        <v>0</v>
      </c>
      <c r="Z81" s="123">
        <v>0</v>
      </c>
      <c r="AA81" s="128">
        <v>151</v>
      </c>
      <c r="AB81" s="123">
        <v>682</v>
      </c>
      <c r="AC81" s="179">
        <v>3.8</v>
      </c>
      <c r="AD81" s="179">
        <v>38.5</v>
      </c>
      <c r="AE81" s="179">
        <v>78.3</v>
      </c>
      <c r="AF81" s="179">
        <v>67.9</v>
      </c>
      <c r="AG81" s="123">
        <v>631</v>
      </c>
      <c r="AH81" s="179">
        <v>3.3</v>
      </c>
      <c r="AI81" s="179">
        <v>31.5</v>
      </c>
      <c r="AJ81" s="128">
        <v>0</v>
      </c>
      <c r="AK81" s="123">
        <v>0</v>
      </c>
      <c r="AL81" s="130">
        <v>0</v>
      </c>
      <c r="AM81" s="179">
        <v>1.1</v>
      </c>
      <c r="AN81" s="131">
        <v>0</v>
      </c>
      <c r="AO81" s="132">
        <f>IFERROR($S81*$S$2+$T81*$T$2+IF($U$2=0,0,$U81/$U$2)+$V81*$V$2+$W81*$W$2+$X81*$X$2+$Y81*$Y$2+$Z81*$Z$2+$AA81*$AA$2+IF($AB$2=0,0,$AB81/$AB$2)+$AC$2*$AC81+$AD$2*$AD81+$AE$2*$AE81+$AF81*$AF$2+IF($AG$2=0,0,$AG81/$AG$2)+$AH81*$AH$2+$AI81*$AI$2+IF($AJ$2=0,0,$AJ81/$AJ$2)+$AK81*$AK$2+$AL81*$AL$2+$AM81*$AM$2+$AN81*$AN$2,0)</f>
      </c>
    </row>
    <row x14ac:dyDescent="0.25" r="82" customHeight="1" ht="17.25">
      <c r="A82" s="118" t="s">
        <v>279</v>
      </c>
      <c r="B82" s="119" t="s">
        <v>181</v>
      </c>
      <c r="C82" s="119" t="s">
        <v>63</v>
      </c>
      <c r="D82" s="120">
        <v>6</v>
      </c>
      <c r="E82" s="134"/>
      <c r="F82" s="122"/>
      <c r="G82" s="123">
        <v>71</v>
      </c>
      <c r="H82" s="124">
        <f>I82-G82</f>
      </c>
      <c r="I82" s="123">
        <v>71</v>
      </c>
      <c r="J82" s="177">
        <v>72</v>
      </c>
      <c r="K82" s="124">
        <f>L82-J82</f>
      </c>
      <c r="L82" s="136">
        <v>75</v>
      </c>
      <c r="M82" s="123">
        <v>78</v>
      </c>
      <c r="N82" s="124">
        <f>O82-M82</f>
      </c>
      <c r="O82" s="123">
        <v>80</v>
      </c>
      <c r="P82" s="135">
        <v>0.94</v>
      </c>
      <c r="Q82" s="126">
        <v>17</v>
      </c>
      <c r="R82" s="127"/>
      <c r="S82" s="128">
        <v>0</v>
      </c>
      <c r="T82" s="123">
        <v>0</v>
      </c>
      <c r="U82" s="123">
        <v>0</v>
      </c>
      <c r="V82" s="123">
        <v>0</v>
      </c>
      <c r="W82" s="123">
        <v>0</v>
      </c>
      <c r="X82" s="123">
        <v>0</v>
      </c>
      <c r="Y82" s="123">
        <v>0</v>
      </c>
      <c r="Z82" s="123">
        <v>0</v>
      </c>
      <c r="AA82" s="128">
        <v>205</v>
      </c>
      <c r="AB82" s="123">
        <v>1002</v>
      </c>
      <c r="AC82" s="179">
        <v>7.4</v>
      </c>
      <c r="AD82" s="179">
        <v>87.4</v>
      </c>
      <c r="AE82" s="179">
        <v>44.2</v>
      </c>
      <c r="AF82" s="179">
        <v>35.6</v>
      </c>
      <c r="AG82" s="123">
        <v>415</v>
      </c>
      <c r="AH82" s="179">
        <v>1.5</v>
      </c>
      <c r="AI82" s="179">
        <v>14.8</v>
      </c>
      <c r="AJ82" s="128">
        <v>0</v>
      </c>
      <c r="AK82" s="123">
        <v>0</v>
      </c>
      <c r="AL82" s="130">
        <v>0</v>
      </c>
      <c r="AM82" s="179">
        <v>1.2</v>
      </c>
      <c r="AN82" s="181">
        <v>1.2</v>
      </c>
      <c r="AO82" s="132">
        <f>IFERROR($S82*$S$2+$T82*$T$2+IF($U$2=0,0,$U82/$U$2)+$V82*$V$2+$W82*$W$2+$X82*$X$2+$Y82*$Y$2+$Z82*$Z$2+$AA82*$AA$2+IF($AB$2=0,0,$AB82/$AB$2)+$AC$2*$AC82+$AD$2*$AD82+$AE$2*$AE82+$AF82*$AF$2+IF($AG$2=0,0,$AG82/$AG$2)+$AH82*$AH$2+$AI82*$AI$2+IF($AJ$2=0,0,$AJ82/$AJ$2)+$AK82*$AK$2+$AL82*$AL$2+$AM82*$AM$2+$AN82*$AN$2,0)</f>
      </c>
    </row>
    <row x14ac:dyDescent="0.25" r="83" customHeight="1" ht="17.25">
      <c r="A83" s="118" t="s">
        <v>276</v>
      </c>
      <c r="B83" s="119" t="s">
        <v>173</v>
      </c>
      <c r="C83" s="119" t="s">
        <v>53</v>
      </c>
      <c r="D83" s="120">
        <v>10</v>
      </c>
      <c r="E83" s="134" t="s">
        <v>176</v>
      </c>
      <c r="F83" s="122"/>
      <c r="G83" s="123">
        <v>82</v>
      </c>
      <c r="H83" s="124">
        <f>I83-G83</f>
      </c>
      <c r="I83" s="123">
        <v>84</v>
      </c>
      <c r="J83" s="177">
        <v>61</v>
      </c>
      <c r="K83" s="124">
        <f>L83-J83</f>
      </c>
      <c r="L83" s="136">
        <v>56</v>
      </c>
      <c r="M83" s="123">
        <v>68</v>
      </c>
      <c r="N83" s="124">
        <f>O83-M83</f>
      </c>
      <c r="O83" s="123">
        <v>62</v>
      </c>
      <c r="P83" s="135">
        <v>0.91</v>
      </c>
      <c r="Q83" s="126">
        <v>17</v>
      </c>
      <c r="R83" s="127"/>
      <c r="S83" s="128">
        <v>0</v>
      </c>
      <c r="T83" s="123">
        <v>0</v>
      </c>
      <c r="U83" s="123">
        <v>0</v>
      </c>
      <c r="V83" s="123">
        <v>0</v>
      </c>
      <c r="W83" s="123">
        <v>0</v>
      </c>
      <c r="X83" s="123">
        <v>0</v>
      </c>
      <c r="Y83" s="123">
        <v>0</v>
      </c>
      <c r="Z83" s="123">
        <v>0</v>
      </c>
      <c r="AA83" s="128">
        <v>0</v>
      </c>
      <c r="AB83" s="123">
        <v>0</v>
      </c>
      <c r="AC83" s="123">
        <v>0</v>
      </c>
      <c r="AD83" s="123">
        <v>0</v>
      </c>
      <c r="AE83" s="123">
        <v>119</v>
      </c>
      <c r="AF83" s="179">
        <v>76.3</v>
      </c>
      <c r="AG83" s="123">
        <v>1061</v>
      </c>
      <c r="AH83" s="179">
        <v>9.3</v>
      </c>
      <c r="AI83" s="179">
        <v>46.4</v>
      </c>
      <c r="AJ83" s="128">
        <v>0</v>
      </c>
      <c r="AK83" s="123">
        <v>0</v>
      </c>
      <c r="AL83" s="130">
        <v>1</v>
      </c>
      <c r="AM83" s="123">
        <v>1</v>
      </c>
      <c r="AN83" s="131">
        <v>1</v>
      </c>
      <c r="AO83" s="132">
        <f>IFERROR($S83*$S$2+$T83*$T$2+IF($U$2=0,0,$U83/$U$2)+$V83*$V$2+$W83*$W$2+$X83*$X$2+$Y83*$Y$2+$Z83*$Z$2+$AA83*$AA$2+IF($AB$2=0,0,$AB83/$AB$2)+$AC$2*$AC83+$AD$2*$AD83+$AE$2*$AE83+$AF83*$AF$2+IF($AG$2=0,0,$AG83/$AG$2)+$AH83*$AH$2+$AI83*$AI$2+IF($AJ$2=0,0,$AJ83/$AJ$2)+$AK83*$AK$2+$AL83*$AL$2+$AM83*$AM$2+$AN83*$AN$2,0)</f>
      </c>
    </row>
    <row x14ac:dyDescent="0.25" r="84" customHeight="1" ht="17.25">
      <c r="A84" s="118" t="s">
        <v>282</v>
      </c>
      <c r="B84" s="119" t="s">
        <v>173</v>
      </c>
      <c r="C84" s="119" t="s">
        <v>260</v>
      </c>
      <c r="D84" s="120">
        <v>11</v>
      </c>
      <c r="E84" s="134"/>
      <c r="F84" s="122"/>
      <c r="G84" s="123">
        <v>64</v>
      </c>
      <c r="H84" s="124">
        <f>I84-G84</f>
      </c>
      <c r="I84" s="123">
        <v>66</v>
      </c>
      <c r="J84" s="177">
        <v>65</v>
      </c>
      <c r="K84" s="124">
        <f>L84-J84</f>
      </c>
      <c r="L84" s="136">
        <v>66</v>
      </c>
      <c r="M84" s="123">
        <v>63</v>
      </c>
      <c r="N84" s="124">
        <f>O84-M84</f>
      </c>
      <c r="O84" s="123">
        <v>68</v>
      </c>
      <c r="P84" s="135">
        <v>0.94</v>
      </c>
      <c r="Q84" s="126">
        <v>17</v>
      </c>
      <c r="R84" s="127"/>
      <c r="S84" s="128">
        <v>0</v>
      </c>
      <c r="T84" s="123">
        <v>0</v>
      </c>
      <c r="U84" s="123">
        <v>0</v>
      </c>
      <c r="V84" s="123">
        <v>0</v>
      </c>
      <c r="W84" s="123">
        <v>0</v>
      </c>
      <c r="X84" s="123">
        <v>0</v>
      </c>
      <c r="Y84" s="123">
        <v>0</v>
      </c>
      <c r="Z84" s="123">
        <v>0</v>
      </c>
      <c r="AA84" s="128">
        <v>0</v>
      </c>
      <c r="AB84" s="123">
        <v>0</v>
      </c>
      <c r="AC84" s="123">
        <v>0</v>
      </c>
      <c r="AD84" s="123">
        <v>0</v>
      </c>
      <c r="AE84" s="123">
        <v>143</v>
      </c>
      <c r="AF84" s="179">
        <v>86.1</v>
      </c>
      <c r="AG84" s="123">
        <v>1258</v>
      </c>
      <c r="AH84" s="179">
        <v>7.5</v>
      </c>
      <c r="AI84" s="179">
        <v>60.7</v>
      </c>
      <c r="AJ84" s="128">
        <v>0</v>
      </c>
      <c r="AK84" s="123">
        <v>0</v>
      </c>
      <c r="AL84" s="130">
        <v>0</v>
      </c>
      <c r="AM84" s="179">
        <v>1.1</v>
      </c>
      <c r="AN84" s="181">
        <v>1.1</v>
      </c>
      <c r="AO84" s="132">
        <f>IFERROR($S84*$S$2+$T84*$T$2+IF($U$2=0,0,$U84/$U$2)+$V84*$V$2+$W84*$W$2+$X84*$X$2+$Y84*$Y$2+$Z84*$Z$2+$AA84*$AA$2+IF($AB$2=0,0,$AB84/$AB$2)+$AC$2*$AC84+$AD$2*$AD84+$AE$2*$AE84+$AF84*$AF$2+IF($AG$2=0,0,$AG84/$AG$2)+$AH84*$AH$2+$AI84*$AI$2+IF($AJ$2=0,0,$AJ84/$AJ$2)+$AK84*$AK$2+$AL84*$AL$2+$AM84*$AM$2+$AN84*$AN$2,0)</f>
      </c>
    </row>
    <row x14ac:dyDescent="0.25" r="85" customHeight="1" ht="17.25">
      <c r="A85" s="118" t="s">
        <v>280</v>
      </c>
      <c r="B85" s="119" t="s">
        <v>181</v>
      </c>
      <c r="C85" s="119" t="s">
        <v>65</v>
      </c>
      <c r="D85" s="120">
        <v>9</v>
      </c>
      <c r="E85" s="134"/>
      <c r="F85" s="122"/>
      <c r="G85" s="123">
        <v>81</v>
      </c>
      <c r="H85" s="124">
        <f>I85-G85</f>
      </c>
      <c r="I85" s="123">
        <v>81</v>
      </c>
      <c r="J85" s="177">
        <v>76</v>
      </c>
      <c r="K85" s="124">
        <f>L85-J85</f>
      </c>
      <c r="L85" s="136">
        <v>76</v>
      </c>
      <c r="M85" s="123">
        <v>95</v>
      </c>
      <c r="N85" s="124">
        <f>O85-M85</f>
      </c>
      <c r="O85" s="123">
        <v>94</v>
      </c>
      <c r="P85" s="135">
        <v>0.92</v>
      </c>
      <c r="Q85" s="126">
        <v>17</v>
      </c>
      <c r="R85" s="127"/>
      <c r="S85" s="128">
        <v>0</v>
      </c>
      <c r="T85" s="123">
        <v>0</v>
      </c>
      <c r="U85" s="123">
        <v>0</v>
      </c>
      <c r="V85" s="123">
        <v>0</v>
      </c>
      <c r="W85" s="123">
        <v>0</v>
      </c>
      <c r="X85" s="123">
        <v>0</v>
      </c>
      <c r="Y85" s="123">
        <v>0</v>
      </c>
      <c r="Z85" s="123">
        <v>0</v>
      </c>
      <c r="AA85" s="128">
        <v>191</v>
      </c>
      <c r="AB85" s="123">
        <v>938</v>
      </c>
      <c r="AC85" s="179">
        <v>11.9</v>
      </c>
      <c r="AD85" s="123">
        <v>71</v>
      </c>
      <c r="AE85" s="179">
        <v>28.9</v>
      </c>
      <c r="AF85" s="179">
        <v>25.9</v>
      </c>
      <c r="AG85" s="123">
        <v>177</v>
      </c>
      <c r="AH85" s="179">
        <v>1.4</v>
      </c>
      <c r="AI85" s="179">
        <v>10.1</v>
      </c>
      <c r="AJ85" s="128">
        <v>0</v>
      </c>
      <c r="AK85" s="123">
        <v>0</v>
      </c>
      <c r="AL85" s="130">
        <v>0</v>
      </c>
      <c r="AM85" s="179">
        <v>2.3</v>
      </c>
      <c r="AN85" s="181">
        <v>1.1</v>
      </c>
      <c r="AO85" s="132">
        <f>IFERROR($S85*$S$2+$T85*$T$2+IF($U$2=0,0,$U85/$U$2)+$V85*$V$2+$W85*$W$2+$X85*$X$2+$Y85*$Y$2+$Z85*$Z$2+$AA85*$AA$2+IF($AB$2=0,0,$AB85/$AB$2)+$AC$2*$AC85+$AD$2*$AD85+$AE$2*$AE85+$AF85*$AF$2+IF($AG$2=0,0,$AG85/$AG$2)+$AH85*$AH$2+$AI85*$AI$2+IF($AJ$2=0,0,$AJ85/$AJ$2)+$AK85*$AK$2+$AL85*$AL$2+$AM85*$AM$2+$AN85*$AN$2,0)</f>
      </c>
    </row>
    <row x14ac:dyDescent="0.25" r="86" customHeight="1" ht="17.25">
      <c r="A86" s="118" t="s">
        <v>277</v>
      </c>
      <c r="B86" s="119" t="s">
        <v>173</v>
      </c>
      <c r="C86" s="119" t="s">
        <v>236</v>
      </c>
      <c r="D86" s="120">
        <v>10</v>
      </c>
      <c r="E86" s="134"/>
      <c r="F86" s="122"/>
      <c r="G86" s="123">
        <v>73</v>
      </c>
      <c r="H86" s="124">
        <f>I86-G86</f>
      </c>
      <c r="I86" s="123">
        <v>73</v>
      </c>
      <c r="J86" s="177">
        <v>67</v>
      </c>
      <c r="K86" s="124">
        <f>L86-J86</f>
      </c>
      <c r="L86" s="136">
        <v>64</v>
      </c>
      <c r="M86" s="123">
        <v>67</v>
      </c>
      <c r="N86" s="124">
        <f>O86-M86</f>
      </c>
      <c r="O86" s="123">
        <v>66</v>
      </c>
      <c r="P86" s="135">
        <v>0.92</v>
      </c>
      <c r="Q86" s="126">
        <v>17</v>
      </c>
      <c r="R86" s="127"/>
      <c r="S86" s="128">
        <v>0</v>
      </c>
      <c r="T86" s="123">
        <v>0</v>
      </c>
      <c r="U86" s="123">
        <v>0</v>
      </c>
      <c r="V86" s="123">
        <v>0</v>
      </c>
      <c r="W86" s="123">
        <v>0</v>
      </c>
      <c r="X86" s="123">
        <v>0</v>
      </c>
      <c r="Y86" s="123">
        <v>0</v>
      </c>
      <c r="Z86" s="123">
        <v>0</v>
      </c>
      <c r="AA86" s="128">
        <v>0</v>
      </c>
      <c r="AB86" s="123">
        <v>0</v>
      </c>
      <c r="AC86" s="123">
        <v>0</v>
      </c>
      <c r="AD86" s="123">
        <v>0</v>
      </c>
      <c r="AE86" s="123">
        <v>125</v>
      </c>
      <c r="AF86" s="179">
        <v>74.8</v>
      </c>
      <c r="AG86" s="123">
        <v>1034</v>
      </c>
      <c r="AH86" s="179">
        <v>6.5</v>
      </c>
      <c r="AI86" s="179">
        <v>45.2</v>
      </c>
      <c r="AJ86" s="128">
        <v>0</v>
      </c>
      <c r="AK86" s="123">
        <v>0</v>
      </c>
      <c r="AL86" s="130">
        <v>0</v>
      </c>
      <c r="AM86" s="179">
        <v>0.9</v>
      </c>
      <c r="AN86" s="181">
        <v>0.9</v>
      </c>
      <c r="AO86" s="132">
        <f>IFERROR($S86*$S$2+$T86*$T$2+IF($U$2=0,0,$U86/$U$2)+$V86*$V$2+$W86*$W$2+$X86*$X$2+$Y86*$Y$2+$Z86*$Z$2+$AA86*$AA$2+IF($AB$2=0,0,$AB86/$AB$2)+$AC$2*$AC86+$AD$2*$AD86+$AE$2*$AE86+$AF86*$AF$2+IF($AG$2=0,0,$AG86/$AG$2)+$AH86*$AH$2+$AI86*$AI$2+IF($AJ$2=0,0,$AJ86/$AJ$2)+$AK86*$AK$2+$AL86*$AL$2+$AM86*$AM$2+$AN86*$AN$2,0)</f>
      </c>
    </row>
    <row x14ac:dyDescent="0.25" r="87" customHeight="1" ht="17.25">
      <c r="A87" s="118" t="s">
        <v>281</v>
      </c>
      <c r="B87" s="119" t="s">
        <v>181</v>
      </c>
      <c r="C87" s="119" t="s">
        <v>49</v>
      </c>
      <c r="D87" s="120">
        <v>14</v>
      </c>
      <c r="E87" s="134"/>
      <c r="F87" s="122"/>
      <c r="G87" s="123">
        <v>52</v>
      </c>
      <c r="H87" s="124">
        <f>I87-G87</f>
      </c>
      <c r="I87" s="123">
        <v>51</v>
      </c>
      <c r="J87" s="177">
        <v>60</v>
      </c>
      <c r="K87" s="124">
        <f>L87-J87</f>
      </c>
      <c r="L87" s="136">
        <v>65</v>
      </c>
      <c r="M87" s="123">
        <v>70</v>
      </c>
      <c r="N87" s="124">
        <f>O87-M87</f>
      </c>
      <c r="O87" s="123">
        <v>75</v>
      </c>
      <c r="P87" s="135">
        <v>0.95</v>
      </c>
      <c r="Q87" s="126">
        <v>17</v>
      </c>
      <c r="R87" s="127"/>
      <c r="S87" s="128">
        <v>0</v>
      </c>
      <c r="T87" s="123">
        <v>0</v>
      </c>
      <c r="U87" s="123">
        <v>0</v>
      </c>
      <c r="V87" s="123">
        <v>0</v>
      </c>
      <c r="W87" s="123">
        <v>0</v>
      </c>
      <c r="X87" s="123">
        <v>0</v>
      </c>
      <c r="Y87" s="123">
        <v>0</v>
      </c>
      <c r="Z87" s="123">
        <v>0</v>
      </c>
      <c r="AA87" s="128">
        <v>286</v>
      </c>
      <c r="AB87" s="123">
        <v>1279</v>
      </c>
      <c r="AC87" s="179">
        <v>10.5</v>
      </c>
      <c r="AD87" s="179">
        <v>95.7</v>
      </c>
      <c r="AE87" s="179">
        <v>17.2</v>
      </c>
      <c r="AF87" s="179">
        <v>12.7</v>
      </c>
      <c r="AG87" s="179">
        <v>93.7</v>
      </c>
      <c r="AH87" s="123">
        <v>0</v>
      </c>
      <c r="AI87" s="179">
        <v>3.1</v>
      </c>
      <c r="AJ87" s="128">
        <v>0</v>
      </c>
      <c r="AK87" s="123">
        <v>0</v>
      </c>
      <c r="AL87" s="130">
        <v>0</v>
      </c>
      <c r="AM87" s="179">
        <v>1.1</v>
      </c>
      <c r="AN87" s="181">
        <v>1.2</v>
      </c>
      <c r="AO87" s="132">
        <f>IFERROR($S87*$S$2+$T87*$T$2+IF($U$2=0,0,$U87/$U$2)+$V87*$V$2+$W87*$W$2+$X87*$X$2+$Y87*$Y$2+$Z87*$Z$2+$AA87*$AA$2+IF($AB$2=0,0,$AB87/$AB$2)+$AC$2*$AC87+$AD$2*$AD87+$AE$2*$AE87+$AF87*$AF$2+IF($AG$2=0,0,$AG87/$AG$2)+$AH87*$AH$2+$AI87*$AI$2+IF($AJ$2=0,0,$AJ87/$AJ$2)+$AK87*$AK$2+$AL87*$AL$2+$AM87*$AM$2+$AN87*$AN$2,0)</f>
      </c>
    </row>
    <row x14ac:dyDescent="0.25" r="88" customHeight="1" ht="17.25">
      <c r="A88" s="118" t="s">
        <v>283</v>
      </c>
      <c r="B88" s="119" t="s">
        <v>173</v>
      </c>
      <c r="C88" s="119" t="s">
        <v>63</v>
      </c>
      <c r="D88" s="120">
        <v>6</v>
      </c>
      <c r="E88" s="134"/>
      <c r="F88" s="122"/>
      <c r="G88" s="123">
        <v>86</v>
      </c>
      <c r="H88" s="124">
        <f>I88-G88</f>
      </c>
      <c r="I88" s="123">
        <v>87</v>
      </c>
      <c r="J88" s="177">
        <v>77</v>
      </c>
      <c r="K88" s="124">
        <f>L88-J88</f>
      </c>
      <c r="L88" s="136">
        <v>77</v>
      </c>
      <c r="M88" s="123">
        <v>77</v>
      </c>
      <c r="N88" s="124">
        <f>O88-M88</f>
      </c>
      <c r="O88" s="123">
        <v>77</v>
      </c>
      <c r="P88" s="135">
        <v>0.92</v>
      </c>
      <c r="Q88" s="126">
        <v>17</v>
      </c>
      <c r="R88" s="127"/>
      <c r="S88" s="128">
        <v>0</v>
      </c>
      <c r="T88" s="123">
        <v>0</v>
      </c>
      <c r="U88" s="123">
        <v>0</v>
      </c>
      <c r="V88" s="123">
        <v>0</v>
      </c>
      <c r="W88" s="123">
        <v>0</v>
      </c>
      <c r="X88" s="123">
        <v>0</v>
      </c>
      <c r="Y88" s="123">
        <v>0</v>
      </c>
      <c r="Z88" s="123">
        <v>0</v>
      </c>
      <c r="AA88" s="178">
        <v>24.3</v>
      </c>
      <c r="AB88" s="123">
        <v>127</v>
      </c>
      <c r="AC88" s="123">
        <v>2</v>
      </c>
      <c r="AD88" s="179">
        <v>11.1</v>
      </c>
      <c r="AE88" s="123">
        <v>111</v>
      </c>
      <c r="AF88" s="179">
        <v>79.1</v>
      </c>
      <c r="AG88" s="123">
        <v>1012</v>
      </c>
      <c r="AH88" s="179">
        <v>7.1</v>
      </c>
      <c r="AI88" s="179">
        <v>48.6</v>
      </c>
      <c r="AJ88" s="128">
        <v>0</v>
      </c>
      <c r="AK88" s="123">
        <v>0</v>
      </c>
      <c r="AL88" s="130">
        <v>1</v>
      </c>
      <c r="AM88" s="179">
        <v>1.9</v>
      </c>
      <c r="AN88" s="131">
        <v>1</v>
      </c>
      <c r="AO88" s="132">
        <f>IFERROR($S88*$S$2+$T88*$T$2+IF($U$2=0,0,$U88/$U$2)+$V88*$V$2+$W88*$W$2+$X88*$X$2+$Y88*$Y$2+$Z88*$Z$2+$AA88*$AA$2+IF($AB$2=0,0,$AB88/$AB$2)+$AC$2*$AC88+$AD$2*$AD88+$AE$2*$AE88+$AF88*$AF$2+IF($AG$2=0,0,$AG88/$AG$2)+$AH88*$AH$2+$AI88*$AI$2+IF($AJ$2=0,0,$AJ88/$AJ$2)+$AK88*$AK$2+$AL88*$AL$2+$AM88*$AM$2+$AN88*$AN$2,0)</f>
      </c>
    </row>
    <row x14ac:dyDescent="0.25" r="89" customHeight="1" ht="17.25">
      <c r="A89" s="118" t="s">
        <v>284</v>
      </c>
      <c r="B89" s="119" t="s">
        <v>181</v>
      </c>
      <c r="C89" s="119" t="s">
        <v>65</v>
      </c>
      <c r="D89" s="120">
        <v>9</v>
      </c>
      <c r="E89" s="134"/>
      <c r="F89" s="122"/>
      <c r="G89" s="123">
        <v>88</v>
      </c>
      <c r="H89" s="124">
        <f>I89-G89</f>
      </c>
      <c r="I89" s="123">
        <v>80</v>
      </c>
      <c r="J89" s="177">
        <v>101</v>
      </c>
      <c r="K89" s="124">
        <f>L89-J89</f>
      </c>
      <c r="L89" s="136">
        <v>104</v>
      </c>
      <c r="M89" s="123">
        <v>110</v>
      </c>
      <c r="N89" s="124">
        <f>O89-M89</f>
      </c>
      <c r="O89" s="123">
        <v>106</v>
      </c>
      <c r="P89" s="135">
        <v>0.9</v>
      </c>
      <c r="Q89" s="126">
        <v>17</v>
      </c>
      <c r="R89" s="127"/>
      <c r="S89" s="128">
        <v>0</v>
      </c>
      <c r="T89" s="123">
        <v>0</v>
      </c>
      <c r="U89" s="123">
        <v>0</v>
      </c>
      <c r="V89" s="123">
        <v>0</v>
      </c>
      <c r="W89" s="123">
        <v>0</v>
      </c>
      <c r="X89" s="123">
        <v>0</v>
      </c>
      <c r="Y89" s="123">
        <v>0</v>
      </c>
      <c r="Z89" s="123">
        <v>0</v>
      </c>
      <c r="AA89" s="128">
        <v>157</v>
      </c>
      <c r="AB89" s="123">
        <v>719</v>
      </c>
      <c r="AC89" s="179">
        <v>6.6</v>
      </c>
      <c r="AD89" s="179">
        <v>56.1</v>
      </c>
      <c r="AE89" s="179">
        <v>44.2</v>
      </c>
      <c r="AF89" s="179">
        <v>39.2</v>
      </c>
      <c r="AG89" s="123">
        <v>256</v>
      </c>
      <c r="AH89" s="123">
        <v>1</v>
      </c>
      <c r="AI89" s="179">
        <v>10.3</v>
      </c>
      <c r="AJ89" s="128">
        <v>0</v>
      </c>
      <c r="AK89" s="123">
        <v>0</v>
      </c>
      <c r="AL89" s="130">
        <v>0</v>
      </c>
      <c r="AM89" s="123">
        <v>1</v>
      </c>
      <c r="AN89" s="131">
        <v>1</v>
      </c>
      <c r="AO89" s="132">
        <f>IFERROR($S89*$S$2+$T89*$T$2+IF($U$2=0,0,$U89/$U$2)+$V89*$V$2+$W89*$W$2+$X89*$X$2+$Y89*$Y$2+$Z89*$Z$2+$AA89*$AA$2+IF($AB$2=0,0,$AB89/$AB$2)+$AC$2*$AC89+$AD$2*$AD89+$AE$2*$AE89+$AF89*$AF$2+IF($AG$2=0,0,$AG89/$AG$2)+$AH89*$AH$2+$AI89*$AI$2+IF($AJ$2=0,0,$AJ89/$AJ$2)+$AK89*$AK$2+$AL89*$AL$2+$AM89*$AM$2+$AN89*$AN$2,0)</f>
      </c>
    </row>
    <row x14ac:dyDescent="0.25" r="90" customHeight="1" ht="17.25">
      <c r="A90" s="118" t="s">
        <v>286</v>
      </c>
      <c r="B90" s="119" t="s">
        <v>181</v>
      </c>
      <c r="C90" s="119" t="s">
        <v>260</v>
      </c>
      <c r="D90" s="120">
        <v>11</v>
      </c>
      <c r="E90" s="134"/>
      <c r="F90" s="122"/>
      <c r="G90" s="123">
        <v>70</v>
      </c>
      <c r="H90" s="124">
        <f>I90-G90</f>
      </c>
      <c r="I90" s="123">
        <v>70</v>
      </c>
      <c r="J90" s="177">
        <v>70</v>
      </c>
      <c r="K90" s="124">
        <f>L90-J90</f>
      </c>
      <c r="L90" s="136">
        <v>70</v>
      </c>
      <c r="M90" s="123">
        <v>75</v>
      </c>
      <c r="N90" s="124">
        <f>O90-M90</f>
      </c>
      <c r="O90" s="123">
        <v>73</v>
      </c>
      <c r="P90" s="135">
        <v>0.91</v>
      </c>
      <c r="Q90" s="126">
        <v>17</v>
      </c>
      <c r="R90" s="127"/>
      <c r="S90" s="128">
        <v>0</v>
      </c>
      <c r="T90" s="123">
        <v>0</v>
      </c>
      <c r="U90" s="123">
        <v>0</v>
      </c>
      <c r="V90" s="123">
        <v>0</v>
      </c>
      <c r="W90" s="123">
        <v>0</v>
      </c>
      <c r="X90" s="123">
        <v>0</v>
      </c>
      <c r="Y90" s="123">
        <v>0</v>
      </c>
      <c r="Z90" s="123">
        <v>0</v>
      </c>
      <c r="AA90" s="128">
        <v>217</v>
      </c>
      <c r="AB90" s="123">
        <v>893</v>
      </c>
      <c r="AC90" s="179">
        <v>6.1</v>
      </c>
      <c r="AD90" s="123">
        <v>0</v>
      </c>
      <c r="AE90" s="179">
        <v>34.8</v>
      </c>
      <c r="AF90" s="179">
        <v>29.5</v>
      </c>
      <c r="AG90" s="123">
        <v>246</v>
      </c>
      <c r="AH90" s="123">
        <v>1</v>
      </c>
      <c r="AI90" s="179">
        <v>8.2</v>
      </c>
      <c r="AJ90" s="128">
        <v>0</v>
      </c>
      <c r="AK90" s="123">
        <v>0</v>
      </c>
      <c r="AL90" s="130">
        <v>0</v>
      </c>
      <c r="AM90" s="123">
        <v>0</v>
      </c>
      <c r="AN90" s="131">
        <v>0</v>
      </c>
      <c r="AO90" s="132">
        <f>IFERROR($S90*$S$2+$T90*$T$2+IF($U$2=0,0,$U90/$U$2)+$V90*$V$2+$W90*$W$2+$X90*$X$2+$Y90*$Y$2+$Z90*$Z$2+$AA90*$AA$2+IF($AB$2=0,0,$AB90/$AB$2)+$AC$2*$AC90+$AD$2*$AD90+$AE$2*$AE90+$AF90*$AF$2+IF($AG$2=0,0,$AG90/$AG$2)+$AH90*$AH$2+$AI90*$AI$2+IF($AJ$2=0,0,$AJ90/$AJ$2)+$AK90*$AK$2+$AL90*$AL$2+$AM90*$AM$2+$AN90*$AN$2,0)</f>
      </c>
    </row>
    <row x14ac:dyDescent="0.25" r="91" customHeight="1" ht="17.25">
      <c r="A91" s="118" t="s">
        <v>285</v>
      </c>
      <c r="B91" s="119" t="s">
        <v>181</v>
      </c>
      <c r="C91" s="119" t="s">
        <v>63</v>
      </c>
      <c r="D91" s="120">
        <v>6</v>
      </c>
      <c r="E91" s="134"/>
      <c r="F91" s="122"/>
      <c r="G91" s="123">
        <v>60</v>
      </c>
      <c r="H91" s="124">
        <f>I91-G91</f>
      </c>
      <c r="I91" s="123">
        <v>57</v>
      </c>
      <c r="J91" s="177">
        <v>90</v>
      </c>
      <c r="K91" s="124">
        <f>L91-J91</f>
      </c>
      <c r="L91" s="136">
        <v>90</v>
      </c>
      <c r="M91" s="123">
        <v>91</v>
      </c>
      <c r="N91" s="124">
        <f>O91-M91</f>
      </c>
      <c r="O91" s="123">
        <v>93</v>
      </c>
      <c r="P91" s="135">
        <v>0.92</v>
      </c>
      <c r="Q91" s="126">
        <v>17</v>
      </c>
      <c r="R91" s="127"/>
      <c r="S91" s="128">
        <v>0</v>
      </c>
      <c r="T91" s="123">
        <v>0</v>
      </c>
      <c r="U91" s="123">
        <v>0</v>
      </c>
      <c r="V91" s="123">
        <v>0</v>
      </c>
      <c r="W91" s="123">
        <v>0</v>
      </c>
      <c r="X91" s="123">
        <v>0</v>
      </c>
      <c r="Y91" s="123">
        <v>0</v>
      </c>
      <c r="Z91" s="123">
        <v>0</v>
      </c>
      <c r="AA91" s="128">
        <v>213</v>
      </c>
      <c r="AB91" s="123">
        <v>946</v>
      </c>
      <c r="AC91" s="179">
        <v>5.5</v>
      </c>
      <c r="AD91" s="179">
        <v>31.9</v>
      </c>
      <c r="AE91" s="123">
        <v>34</v>
      </c>
      <c r="AF91" s="179">
        <v>30.3</v>
      </c>
      <c r="AG91" s="123">
        <v>285</v>
      </c>
      <c r="AH91" s="179">
        <v>0.7</v>
      </c>
      <c r="AI91" s="179">
        <v>33.9</v>
      </c>
      <c r="AJ91" s="128">
        <v>0</v>
      </c>
      <c r="AK91" s="123">
        <v>0</v>
      </c>
      <c r="AL91" s="130">
        <v>0</v>
      </c>
      <c r="AM91" s="123">
        <v>0</v>
      </c>
      <c r="AN91" s="131">
        <v>0</v>
      </c>
      <c r="AO91" s="132">
        <f>IFERROR($S91*$S$2+$T91*$T$2+IF($U$2=0,0,$U91/$U$2)+$V91*$V$2+$W91*$W$2+$X91*$X$2+$Y91*$Y$2+$Z91*$Z$2+$AA91*$AA$2+IF($AB$2=0,0,$AB91/$AB$2)+$AC$2*$AC91+$AD$2*$AD91+$AE$2*$AE91+$AF91*$AF$2+IF($AG$2=0,0,$AG91/$AG$2)+$AH91*$AH$2+$AI91*$AI$2+IF($AJ$2=0,0,$AJ91/$AJ$2)+$AK91*$AK$2+$AL91*$AL$2+$AM91*$AM$2+$AN91*$AN$2,0)</f>
      </c>
    </row>
    <row x14ac:dyDescent="0.25" r="92" customHeight="1" ht="17.25">
      <c r="A92" s="118" t="s">
        <v>287</v>
      </c>
      <c r="B92" s="119" t="s">
        <v>192</v>
      </c>
      <c r="C92" s="119" t="s">
        <v>265</v>
      </c>
      <c r="D92" s="120">
        <v>14</v>
      </c>
      <c r="E92" s="134"/>
      <c r="F92" s="122"/>
      <c r="G92" s="123">
        <v>117</v>
      </c>
      <c r="H92" s="124">
        <f>I92-G92</f>
      </c>
      <c r="I92" s="123">
        <v>117</v>
      </c>
      <c r="J92" s="177">
        <v>107</v>
      </c>
      <c r="K92" s="124">
        <f>L92-J92</f>
      </c>
      <c r="L92" s="136">
        <v>109</v>
      </c>
      <c r="M92" s="123">
        <v>106</v>
      </c>
      <c r="N92" s="124">
        <f>O92-M92</f>
      </c>
      <c r="O92" s="123">
        <v>110</v>
      </c>
      <c r="P92" s="135">
        <v>0.86</v>
      </c>
      <c r="Q92" s="126">
        <v>17</v>
      </c>
      <c r="R92" s="127"/>
      <c r="S92" s="128">
        <v>0</v>
      </c>
      <c r="T92" s="123">
        <v>0</v>
      </c>
      <c r="U92" s="123">
        <v>0</v>
      </c>
      <c r="V92" s="123">
        <v>0</v>
      </c>
      <c r="W92" s="123">
        <v>0</v>
      </c>
      <c r="X92" s="123">
        <v>0</v>
      </c>
      <c r="Y92" s="123">
        <v>0</v>
      </c>
      <c r="Z92" s="123">
        <v>0</v>
      </c>
      <c r="AA92" s="128">
        <v>0</v>
      </c>
      <c r="AB92" s="123">
        <v>0</v>
      </c>
      <c r="AC92" s="123">
        <v>0</v>
      </c>
      <c r="AD92" s="123">
        <v>0</v>
      </c>
      <c r="AE92" s="123">
        <v>102</v>
      </c>
      <c r="AF92" s="179">
        <v>66.7</v>
      </c>
      <c r="AG92" s="123">
        <v>824</v>
      </c>
      <c r="AH92" s="179">
        <v>5.3</v>
      </c>
      <c r="AI92" s="179">
        <v>46.8</v>
      </c>
      <c r="AJ92" s="128">
        <v>0</v>
      </c>
      <c r="AK92" s="123">
        <v>0</v>
      </c>
      <c r="AL92" s="130">
        <v>0</v>
      </c>
      <c r="AM92" s="179">
        <v>1.1</v>
      </c>
      <c r="AN92" s="131">
        <v>0</v>
      </c>
      <c r="AO92" s="132">
        <f>IFERROR($S92*$S$2+$T92*$T$2+IF($U$2=0,0,$U92/$U$2)+$V92*$V$2+$W92*$W$2+$X92*$X$2+$Y92*$Y$2+$Z92*$Z$2+$AA92*$AA$2+IF($AB$2=0,0,$AB92/$AB$2)+$AC$2*$AC92+$AD$2*$AD92+$AE$2*$AE92+$AF92*$AF$2+IF($AG$2=0,0,$AG92/$AG$2)+$AH92*$AH$2+$AI92*$AI$2+IF($AJ$2=0,0,$AJ92/$AJ$2)+$AK92*$AK$2+$AL92*$AL$2+$AM92*$AM$2+$AN92*$AN$2,0)</f>
      </c>
    </row>
    <row x14ac:dyDescent="0.25" r="93" customHeight="1" ht="17.25">
      <c r="A93" s="118" t="s">
        <v>289</v>
      </c>
      <c r="B93" s="119" t="s">
        <v>173</v>
      </c>
      <c r="C93" s="119" t="s">
        <v>260</v>
      </c>
      <c r="D93" s="120">
        <v>11</v>
      </c>
      <c r="E93" s="134"/>
      <c r="F93" s="122"/>
      <c r="G93" s="123">
        <v>85</v>
      </c>
      <c r="H93" s="124">
        <f>I93-G93</f>
      </c>
      <c r="I93" s="123">
        <v>85</v>
      </c>
      <c r="J93" s="177">
        <v>66</v>
      </c>
      <c r="K93" s="124">
        <f>L93-J93</f>
      </c>
      <c r="L93" s="136">
        <v>67</v>
      </c>
      <c r="M93" s="123">
        <v>73</v>
      </c>
      <c r="N93" s="124">
        <f>O93-M93</f>
      </c>
      <c r="O93" s="123">
        <v>72</v>
      </c>
      <c r="P93" s="135">
        <v>0.89</v>
      </c>
      <c r="Q93" s="126">
        <v>17</v>
      </c>
      <c r="R93" s="127"/>
      <c r="S93" s="128">
        <v>0</v>
      </c>
      <c r="T93" s="123">
        <v>0</v>
      </c>
      <c r="U93" s="123">
        <v>0</v>
      </c>
      <c r="V93" s="123">
        <v>0</v>
      </c>
      <c r="W93" s="123">
        <v>0</v>
      </c>
      <c r="X93" s="123">
        <v>0</v>
      </c>
      <c r="Y93" s="123">
        <v>0</v>
      </c>
      <c r="Z93" s="123">
        <v>0</v>
      </c>
      <c r="AA93" s="128">
        <v>0</v>
      </c>
      <c r="AB93" s="123">
        <v>0</v>
      </c>
      <c r="AC93" s="123">
        <v>0</v>
      </c>
      <c r="AD93" s="123">
        <v>0</v>
      </c>
      <c r="AE93" s="123">
        <v>132</v>
      </c>
      <c r="AF93" s="179">
        <v>83.8</v>
      </c>
      <c r="AG93" s="123">
        <v>1115</v>
      </c>
      <c r="AH93" s="179">
        <v>7.1</v>
      </c>
      <c r="AI93" s="179">
        <v>50.5</v>
      </c>
      <c r="AJ93" s="128">
        <v>0</v>
      </c>
      <c r="AK93" s="123">
        <v>0</v>
      </c>
      <c r="AL93" s="130">
        <v>1</v>
      </c>
      <c r="AM93" s="123">
        <v>2</v>
      </c>
      <c r="AN93" s="131">
        <v>1</v>
      </c>
      <c r="AO93" s="132">
        <f>IFERROR($S93*$S$2+$T93*$T$2+IF($U$2=0,0,$U93/$U$2)+$V93*$V$2+$W93*$W$2+$X93*$X$2+$Y93*$Y$2+$Z93*$Z$2+$AA93*$AA$2+IF($AB$2=0,0,$AB93/$AB$2)+$AC$2*$AC93+$AD$2*$AD93+$AE$2*$AE93+$AF93*$AF$2+IF($AG$2=0,0,$AG93/$AG$2)+$AH93*$AH$2+$AI93*$AI$2+IF($AJ$2=0,0,$AJ93/$AJ$2)+$AK93*$AK$2+$AL93*$AL$2+$AM93*$AM$2+$AN93*$AN$2,0)</f>
      </c>
    </row>
    <row x14ac:dyDescent="0.25" r="94" customHeight="1" ht="17.25">
      <c r="A94" s="118" t="s">
        <v>290</v>
      </c>
      <c r="B94" s="119" t="s">
        <v>181</v>
      </c>
      <c r="C94" s="119" t="s">
        <v>260</v>
      </c>
      <c r="D94" s="120">
        <v>11</v>
      </c>
      <c r="E94" s="134"/>
      <c r="F94" s="122"/>
      <c r="G94" s="123">
        <v>72</v>
      </c>
      <c r="H94" s="124">
        <f>I94-G94</f>
      </c>
      <c r="I94" s="123">
        <v>72</v>
      </c>
      <c r="J94" s="177">
        <v>79</v>
      </c>
      <c r="K94" s="124">
        <f>L94-J94</f>
      </c>
      <c r="L94" s="136">
        <v>78</v>
      </c>
      <c r="M94" s="123">
        <v>84</v>
      </c>
      <c r="N94" s="124">
        <f>O94-M94</f>
      </c>
      <c r="O94" s="123">
        <v>82</v>
      </c>
      <c r="P94" s="135">
        <v>0.9</v>
      </c>
      <c r="Q94" s="126">
        <v>17</v>
      </c>
      <c r="R94" s="127"/>
      <c r="S94" s="128">
        <v>0</v>
      </c>
      <c r="T94" s="123">
        <v>0</v>
      </c>
      <c r="U94" s="123">
        <v>0</v>
      </c>
      <c r="V94" s="123">
        <v>0</v>
      </c>
      <c r="W94" s="123">
        <v>0</v>
      </c>
      <c r="X94" s="123">
        <v>0</v>
      </c>
      <c r="Y94" s="123">
        <v>0</v>
      </c>
      <c r="Z94" s="123">
        <v>0</v>
      </c>
      <c r="AA94" s="128">
        <v>196</v>
      </c>
      <c r="AB94" s="123">
        <v>848</v>
      </c>
      <c r="AC94" s="179">
        <v>4.5</v>
      </c>
      <c r="AD94" s="179">
        <v>63.8</v>
      </c>
      <c r="AE94" s="123">
        <v>34</v>
      </c>
      <c r="AF94" s="179">
        <v>28.4</v>
      </c>
      <c r="AG94" s="123">
        <v>153</v>
      </c>
      <c r="AH94" s="179">
        <v>0.9</v>
      </c>
      <c r="AI94" s="179">
        <v>7.3</v>
      </c>
      <c r="AJ94" s="128">
        <v>0</v>
      </c>
      <c r="AK94" s="123">
        <v>0</v>
      </c>
      <c r="AL94" s="130">
        <v>0</v>
      </c>
      <c r="AM94" s="179">
        <v>1.8</v>
      </c>
      <c r="AN94" s="181">
        <v>0.9</v>
      </c>
      <c r="AO94" s="132">
        <f>IFERROR($S94*$S$2+$T94*$T$2+IF($U$2=0,0,$U94/$U$2)+$V94*$V$2+$W94*$W$2+$X94*$X$2+$Y94*$Y$2+$Z94*$Z$2+$AA94*$AA$2+IF($AB$2=0,0,$AB94/$AB$2)+$AC$2*$AC94+$AD$2*$AD94+$AE$2*$AE94+$AF94*$AF$2+IF($AG$2=0,0,$AG94/$AG$2)+$AH94*$AH$2+$AI94*$AI$2+IF($AJ$2=0,0,$AJ94/$AJ$2)+$AK94*$AK$2+$AL94*$AL$2+$AM94*$AM$2+$AN94*$AN$2,0)</f>
      </c>
    </row>
    <row x14ac:dyDescent="0.25" r="95" customHeight="1" ht="17.25">
      <c r="A95" s="118" t="s">
        <v>288</v>
      </c>
      <c r="B95" s="119" t="s">
        <v>185</v>
      </c>
      <c r="C95" s="119" t="s">
        <v>236</v>
      </c>
      <c r="D95" s="120">
        <v>10</v>
      </c>
      <c r="E95" s="134"/>
      <c r="F95" s="122"/>
      <c r="G95" s="123">
        <v>104</v>
      </c>
      <c r="H95" s="124">
        <f>I95-G95</f>
      </c>
      <c r="I95" s="123">
        <v>106</v>
      </c>
      <c r="J95" s="177">
        <v>106</v>
      </c>
      <c r="K95" s="124">
        <f>L95-J95</f>
      </c>
      <c r="L95" s="136">
        <v>107</v>
      </c>
      <c r="M95" s="123">
        <v>103</v>
      </c>
      <c r="N95" s="124">
        <f>O95-M95</f>
      </c>
      <c r="O95" s="123">
        <v>104</v>
      </c>
      <c r="P95" s="135">
        <v>0.87</v>
      </c>
      <c r="Q95" s="126">
        <v>17</v>
      </c>
      <c r="R95" s="127"/>
      <c r="S95" s="128">
        <v>376</v>
      </c>
      <c r="T95" s="123">
        <v>207</v>
      </c>
      <c r="U95" s="123">
        <v>4224</v>
      </c>
      <c r="V95" s="179">
        <v>32.9</v>
      </c>
      <c r="W95" s="179">
        <v>10.5</v>
      </c>
      <c r="X95" s="123">
        <v>0</v>
      </c>
      <c r="Y95" s="179">
        <v>35.8</v>
      </c>
      <c r="Z95" s="123">
        <v>234</v>
      </c>
      <c r="AA95" s="178">
        <v>50.2</v>
      </c>
      <c r="AB95" s="123">
        <v>242</v>
      </c>
      <c r="AC95" s="123">
        <v>3</v>
      </c>
      <c r="AD95" s="123">
        <v>5</v>
      </c>
      <c r="AE95" s="123">
        <v>0</v>
      </c>
      <c r="AF95" s="123">
        <v>0</v>
      </c>
      <c r="AG95" s="123">
        <v>0</v>
      </c>
      <c r="AH95" s="123">
        <v>0</v>
      </c>
      <c r="AI95" s="123">
        <v>0</v>
      </c>
      <c r="AJ95" s="128">
        <v>0</v>
      </c>
      <c r="AK95" s="123">
        <v>0</v>
      </c>
      <c r="AL95" s="180">
        <v>1.1</v>
      </c>
      <c r="AM95" s="179">
        <v>5.3</v>
      </c>
      <c r="AN95" s="181">
        <v>2.1</v>
      </c>
      <c r="AO95" s="132">
        <f>IFERROR($S95*$S$2+$T95*$T$2+IF($U$2=0,0,$U95/$U$2)+$V95*$V$2+$W95*$W$2+$X95*$X$2+$Y95*$Y$2+$Z95*$Z$2+$AA95*$AA$2+IF($AB$2=0,0,$AB95/$AB$2)+$AC$2*$AC95+$AD$2*$AD95+$AE$2*$AE95+$AF95*$AF$2+IF($AG$2=0,0,$AG95/$AG$2)+$AH95*$AH$2+$AI95*$AI$2+IF($AJ$2=0,0,$AJ95/$AJ$2)+$AK95*$AK$2+$AL95*$AL$2+$AM95*$AM$2+$AN95*$AN$2,0)</f>
      </c>
    </row>
    <row x14ac:dyDescent="0.25" r="96" customHeight="1" ht="17.25">
      <c r="A96" s="118" t="s">
        <v>291</v>
      </c>
      <c r="B96" s="119" t="s">
        <v>173</v>
      </c>
      <c r="C96" s="119" t="s">
        <v>236</v>
      </c>
      <c r="D96" s="120">
        <v>10</v>
      </c>
      <c r="E96" s="134"/>
      <c r="F96" s="122"/>
      <c r="G96" s="123">
        <v>69</v>
      </c>
      <c r="H96" s="124">
        <f>I96-G96</f>
      </c>
      <c r="I96" s="123">
        <v>69</v>
      </c>
      <c r="J96" s="177">
        <v>80</v>
      </c>
      <c r="K96" s="124">
        <f>L96-J96</f>
      </c>
      <c r="L96" s="136">
        <v>80</v>
      </c>
      <c r="M96" s="123">
        <v>69</v>
      </c>
      <c r="N96" s="124">
        <f>O96-M96</f>
      </c>
      <c r="O96" s="123">
        <v>69</v>
      </c>
      <c r="P96" s="135">
        <v>0.9</v>
      </c>
      <c r="Q96" s="126">
        <v>17</v>
      </c>
      <c r="R96" s="127"/>
      <c r="S96" s="128">
        <v>0</v>
      </c>
      <c r="T96" s="123">
        <v>0</v>
      </c>
      <c r="U96" s="123">
        <v>0</v>
      </c>
      <c r="V96" s="123">
        <v>0</v>
      </c>
      <c r="W96" s="123">
        <v>0</v>
      </c>
      <c r="X96" s="123">
        <v>0</v>
      </c>
      <c r="Y96" s="123">
        <v>0</v>
      </c>
      <c r="Z96" s="123">
        <v>0</v>
      </c>
      <c r="AA96" s="178">
        <v>6.5</v>
      </c>
      <c r="AB96" s="179">
        <v>39.8</v>
      </c>
      <c r="AC96" s="123">
        <v>0</v>
      </c>
      <c r="AD96" s="179">
        <v>2.2</v>
      </c>
      <c r="AE96" s="123">
        <v>150</v>
      </c>
      <c r="AF96" s="123">
        <v>100</v>
      </c>
      <c r="AG96" s="123">
        <v>1017</v>
      </c>
      <c r="AH96" s="179">
        <v>5.4</v>
      </c>
      <c r="AI96" s="179">
        <v>59.2</v>
      </c>
      <c r="AJ96" s="128">
        <v>0</v>
      </c>
      <c r="AK96" s="123">
        <v>0</v>
      </c>
      <c r="AL96" s="130">
        <v>0</v>
      </c>
      <c r="AM96" s="179">
        <v>2.2</v>
      </c>
      <c r="AN96" s="181">
        <v>1.1</v>
      </c>
      <c r="AO96" s="132">
        <f>IFERROR($S96*$S$2+$T96*$T$2+IF($U$2=0,0,$U96/$U$2)+$V96*$V$2+$W96*$W$2+$X96*$X$2+$Y96*$Y$2+$Z96*$Z$2+$AA96*$AA$2+IF($AB$2=0,0,$AB96/$AB$2)+$AC$2*$AC96+$AD$2*$AD96+$AE$2*$AE96+$AF96*$AF$2+IF($AG$2=0,0,$AG96/$AG$2)+$AH96*$AH$2+$AI96*$AI$2+IF($AJ$2=0,0,$AJ96/$AJ$2)+$AK96*$AK$2+$AL96*$AL$2+$AM96*$AM$2+$AN96*$AN$2,0)</f>
      </c>
    </row>
    <row x14ac:dyDescent="0.25" r="97" customHeight="1" ht="17.25">
      <c r="A97" s="118" t="s">
        <v>294</v>
      </c>
      <c r="B97" s="119" t="s">
        <v>181</v>
      </c>
      <c r="C97" s="119" t="s">
        <v>200</v>
      </c>
      <c r="D97" s="120">
        <v>12</v>
      </c>
      <c r="E97" s="134"/>
      <c r="F97" s="122"/>
      <c r="G97" s="123">
        <v>90</v>
      </c>
      <c r="H97" s="124">
        <f>I97-G97</f>
      </c>
      <c r="I97" s="123">
        <v>90</v>
      </c>
      <c r="J97" s="177">
        <v>93</v>
      </c>
      <c r="K97" s="124">
        <f>L97-J97</f>
      </c>
      <c r="L97" s="136">
        <v>97</v>
      </c>
      <c r="M97" s="123">
        <v>104</v>
      </c>
      <c r="N97" s="124">
        <f>O97-M97</f>
      </c>
      <c r="O97" s="123">
        <v>101</v>
      </c>
      <c r="P97" s="135">
        <v>0.87</v>
      </c>
      <c r="Q97" s="126">
        <v>17</v>
      </c>
      <c r="R97" s="127"/>
      <c r="S97" s="128">
        <v>0</v>
      </c>
      <c r="T97" s="123">
        <v>0</v>
      </c>
      <c r="U97" s="123">
        <v>0</v>
      </c>
      <c r="V97" s="123">
        <v>0</v>
      </c>
      <c r="W97" s="123">
        <v>0</v>
      </c>
      <c r="X97" s="123">
        <v>0</v>
      </c>
      <c r="Y97" s="123">
        <v>0</v>
      </c>
      <c r="Z97" s="123">
        <v>0</v>
      </c>
      <c r="AA97" s="128">
        <v>194</v>
      </c>
      <c r="AB97" s="123">
        <v>865</v>
      </c>
      <c r="AC97" s="179">
        <v>8.7</v>
      </c>
      <c r="AD97" s="179">
        <v>68.1</v>
      </c>
      <c r="AE97" s="179">
        <v>49.3</v>
      </c>
      <c r="AF97" s="179">
        <v>39.1</v>
      </c>
      <c r="AG97" s="123">
        <v>288</v>
      </c>
      <c r="AH97" s="179">
        <v>1.1</v>
      </c>
      <c r="AI97" s="123">
        <v>13</v>
      </c>
      <c r="AJ97" s="128">
        <v>0</v>
      </c>
      <c r="AK97" s="123">
        <v>0</v>
      </c>
      <c r="AL97" s="130">
        <v>0</v>
      </c>
      <c r="AM97" s="179">
        <v>1.3</v>
      </c>
      <c r="AN97" s="181">
        <v>1.3</v>
      </c>
      <c r="AO97" s="132">
        <f>IFERROR($S97*$S$2+$T97*$T$2+IF($U$2=0,0,$U97/$U$2)+$V97*$V$2+$W97*$W$2+$X97*$X$2+$Y97*$Y$2+$Z97*$Z$2+$AA97*$AA$2+IF($AB$2=0,0,$AB97/$AB$2)+$AC$2*$AC97+$AD$2*$AD97+$AE$2*$AE97+$AF97*$AF$2+IF($AG$2=0,0,$AG97/$AG$2)+$AH97*$AH$2+$AI97*$AI$2+IF($AJ$2=0,0,$AJ97/$AJ$2)+$AK97*$AK$2+$AL97*$AL$2+$AM97*$AM$2+$AN97*$AN$2,0)</f>
      </c>
    </row>
    <row x14ac:dyDescent="0.25" r="98" customHeight="1" ht="17.25">
      <c r="A98" s="118" t="s">
        <v>292</v>
      </c>
      <c r="B98" s="119" t="s">
        <v>173</v>
      </c>
      <c r="C98" s="119" t="s">
        <v>293</v>
      </c>
      <c r="D98" s="120">
        <v>10</v>
      </c>
      <c r="E98" s="134"/>
      <c r="F98" s="122"/>
      <c r="G98" s="123">
        <v>93</v>
      </c>
      <c r="H98" s="124">
        <f>I98-G98</f>
      </c>
      <c r="I98" s="123">
        <v>93</v>
      </c>
      <c r="J98" s="177">
        <v>78</v>
      </c>
      <c r="K98" s="124">
        <f>L98-J98</f>
      </c>
      <c r="L98" s="136">
        <v>79</v>
      </c>
      <c r="M98" s="123">
        <v>76</v>
      </c>
      <c r="N98" s="124">
        <f>O98-M98</f>
      </c>
      <c r="O98" s="123">
        <v>78</v>
      </c>
      <c r="P98" s="135">
        <v>0.87</v>
      </c>
      <c r="Q98" s="126">
        <v>17</v>
      </c>
      <c r="R98" s="127"/>
      <c r="S98" s="128">
        <v>0</v>
      </c>
      <c r="T98" s="123">
        <v>0</v>
      </c>
      <c r="U98" s="123">
        <v>0</v>
      </c>
      <c r="V98" s="123">
        <v>0</v>
      </c>
      <c r="W98" s="123">
        <v>0</v>
      </c>
      <c r="X98" s="123">
        <v>0</v>
      </c>
      <c r="Y98" s="123">
        <v>0</v>
      </c>
      <c r="Z98" s="123">
        <v>0</v>
      </c>
      <c r="AA98" s="128">
        <v>0</v>
      </c>
      <c r="AB98" s="123">
        <v>0</v>
      </c>
      <c r="AC98" s="123">
        <v>0</v>
      </c>
      <c r="AD98" s="123">
        <v>0</v>
      </c>
      <c r="AE98" s="123">
        <v>141</v>
      </c>
      <c r="AF98" s="179">
        <v>89.9</v>
      </c>
      <c r="AG98" s="123">
        <v>1178</v>
      </c>
      <c r="AH98" s="179">
        <v>5.3</v>
      </c>
      <c r="AI98" s="179">
        <v>54.6</v>
      </c>
      <c r="AJ98" s="128">
        <v>0</v>
      </c>
      <c r="AK98" s="123">
        <v>0</v>
      </c>
      <c r="AL98" s="130">
        <v>0</v>
      </c>
      <c r="AM98" s="179">
        <v>2.3</v>
      </c>
      <c r="AN98" s="181">
        <v>1.1</v>
      </c>
      <c r="AO98" s="132">
        <f>IFERROR($S98*$S$2+$T98*$T$2+IF($U$2=0,0,$U98/$U$2)+$V98*$V$2+$W98*$W$2+$X98*$X$2+$Y98*$Y$2+$Z98*$Z$2+$AA98*$AA$2+IF($AB$2=0,0,$AB98/$AB$2)+$AC$2*$AC98+$AD$2*$AD98+$AE$2*$AE98+$AF98*$AF$2+IF($AG$2=0,0,$AG98/$AG$2)+$AH98*$AH$2+$AI98*$AI$2+IF($AJ$2=0,0,$AJ98/$AJ$2)+$AK98*$AK$2+$AL98*$AL$2+$AM98*$AM$2+$AN98*$AN$2,0)</f>
      </c>
    </row>
    <row x14ac:dyDescent="0.25" r="99" customHeight="1" ht="17.25">
      <c r="A99" s="118" t="s">
        <v>207</v>
      </c>
      <c r="B99" s="119" t="s">
        <v>173</v>
      </c>
      <c r="C99" s="119" t="s">
        <v>65</v>
      </c>
      <c r="D99" s="120">
        <v>9</v>
      </c>
      <c r="E99" s="134"/>
      <c r="F99" s="122"/>
      <c r="G99" s="123">
        <v>84</v>
      </c>
      <c r="H99" s="124">
        <f>I99-G99</f>
      </c>
      <c r="I99" s="123">
        <v>83</v>
      </c>
      <c r="J99" s="177">
        <v>92</v>
      </c>
      <c r="K99" s="124">
        <f>L99-J99</f>
      </c>
      <c r="L99" s="136">
        <v>92</v>
      </c>
      <c r="M99" s="123">
        <v>86</v>
      </c>
      <c r="N99" s="124">
        <f>O99-M99</f>
      </c>
      <c r="O99" s="123">
        <v>91</v>
      </c>
      <c r="P99" s="135">
        <v>0.89</v>
      </c>
      <c r="Q99" s="126">
        <v>17</v>
      </c>
      <c r="R99" s="127"/>
      <c r="S99" s="128">
        <v>0</v>
      </c>
      <c r="T99" s="123">
        <v>0</v>
      </c>
      <c r="U99" s="123">
        <v>0</v>
      </c>
      <c r="V99" s="123">
        <v>0</v>
      </c>
      <c r="W99" s="123">
        <v>0</v>
      </c>
      <c r="X99" s="123">
        <v>0</v>
      </c>
      <c r="Y99" s="123">
        <v>0</v>
      </c>
      <c r="Z99" s="123">
        <v>0</v>
      </c>
      <c r="AA99" s="128">
        <v>0</v>
      </c>
      <c r="AB99" s="123">
        <v>0</v>
      </c>
      <c r="AC99" s="123">
        <v>0</v>
      </c>
      <c r="AD99" s="123">
        <v>0</v>
      </c>
      <c r="AE99" s="179">
        <v>97.2</v>
      </c>
      <c r="AF99" s="179">
        <v>73.9</v>
      </c>
      <c r="AG99" s="123">
        <v>992</v>
      </c>
      <c r="AH99" s="179">
        <v>6.7</v>
      </c>
      <c r="AI99" s="179">
        <v>44.2</v>
      </c>
      <c r="AJ99" s="128">
        <v>0</v>
      </c>
      <c r="AK99" s="123">
        <v>0</v>
      </c>
      <c r="AL99" s="130">
        <v>0</v>
      </c>
      <c r="AM99" s="179">
        <v>0.9</v>
      </c>
      <c r="AN99" s="181">
        <v>0.9</v>
      </c>
      <c r="AO99" s="132">
        <f>IFERROR($S99*$S$2+$T99*$T$2+IF($U$2=0,0,$U99/$U$2)+$V99*$V$2+$W99*$W$2+$X99*$X$2+$Y99*$Y$2+$Z99*$Z$2+$AA99*$AA$2+IF($AB$2=0,0,$AB99/$AB$2)+$AC$2*$AC99+$AD$2*$AD99+$AE$2*$AE99+$AF99*$AF$2+IF($AG$2=0,0,$AG99/$AG$2)+$AH99*$AH$2+$AI99*$AI$2+IF($AJ$2=0,0,$AJ99/$AJ$2)+$AK99*$AK$2+$AL99*$AL$2+$AM99*$AM$2+$AN99*$AN$2,0)</f>
      </c>
    </row>
    <row x14ac:dyDescent="0.25" r="100" customHeight="1" ht="17.25">
      <c r="A100" s="118" t="s">
        <v>296</v>
      </c>
      <c r="B100" s="119" t="s">
        <v>192</v>
      </c>
      <c r="C100" s="119" t="s">
        <v>175</v>
      </c>
      <c r="D100" s="120">
        <v>7</v>
      </c>
      <c r="E100" s="134" t="s">
        <v>230</v>
      </c>
      <c r="F100" s="122"/>
      <c r="G100" s="123">
        <v>300</v>
      </c>
      <c r="H100" s="124">
        <f>I100-G100</f>
      </c>
      <c r="I100" s="123">
        <v>109</v>
      </c>
      <c r="J100" s="177">
        <v>500</v>
      </c>
      <c r="K100" s="124">
        <f>L100-J100</f>
      </c>
      <c r="L100" s="136">
        <v>111</v>
      </c>
      <c r="M100" s="123">
        <v>500</v>
      </c>
      <c r="N100" s="124">
        <f>O100-M100</f>
      </c>
      <c r="O100" s="123">
        <v>115</v>
      </c>
      <c r="P100" s="135">
        <v>0.53</v>
      </c>
      <c r="Q100" s="126">
        <v>17</v>
      </c>
      <c r="R100" s="127"/>
      <c r="S100" s="128">
        <v>0</v>
      </c>
      <c r="T100" s="123">
        <v>0</v>
      </c>
      <c r="U100" s="123">
        <v>0</v>
      </c>
      <c r="V100" s="123">
        <v>0</v>
      </c>
      <c r="W100" s="123">
        <v>0</v>
      </c>
      <c r="X100" s="123">
        <v>0</v>
      </c>
      <c r="Y100" s="123">
        <v>0</v>
      </c>
      <c r="Z100" s="123">
        <v>0</v>
      </c>
      <c r="AA100" s="128">
        <v>0</v>
      </c>
      <c r="AB100" s="123">
        <v>0</v>
      </c>
      <c r="AC100" s="123">
        <v>0</v>
      </c>
      <c r="AD100" s="123">
        <v>0</v>
      </c>
      <c r="AE100" s="123">
        <v>0</v>
      </c>
      <c r="AF100" s="123">
        <v>0</v>
      </c>
      <c r="AG100" s="123">
        <v>0</v>
      </c>
      <c r="AH100" s="123">
        <v>0</v>
      </c>
      <c r="AI100" s="123">
        <v>0</v>
      </c>
      <c r="AJ100" s="128">
        <v>0</v>
      </c>
      <c r="AK100" s="123">
        <v>0</v>
      </c>
      <c r="AL100" s="130">
        <v>0</v>
      </c>
      <c r="AM100" s="123">
        <v>0</v>
      </c>
      <c r="AN100" s="131">
        <v>0</v>
      </c>
      <c r="AO100" s="132">
        <f>IFERROR($S100*$S$2+$T100*$T$2+IF($U$2=0,0,$U100/$U$2)+$V100*$V$2+$W100*$W$2+$X100*$X$2+$Y100*$Y$2+$Z100*$Z$2+$AA100*$AA$2+IF($AB$2=0,0,$AB100/$AB$2)+$AC$2*$AC100+$AD$2*$AD100+$AE$2*$AE100+$AF100*$AF$2+IF($AG$2=0,0,$AG100/$AG$2)+$AH100*$AH$2+$AI100*$AI$2+IF($AJ$2=0,0,$AJ100/$AJ$2)+$AK100*$AK$2+$AL100*$AL$2+$AM100*$AM$2+$AN100*$AN$2,0)</f>
      </c>
    </row>
    <row x14ac:dyDescent="0.25" r="101" customHeight="1" ht="17.25">
      <c r="A101" s="118" t="s">
        <v>295</v>
      </c>
      <c r="B101" s="119" t="s">
        <v>173</v>
      </c>
      <c r="C101" s="119" t="s">
        <v>268</v>
      </c>
      <c r="D101" s="120">
        <v>7</v>
      </c>
      <c r="E101" s="134" t="s">
        <v>176</v>
      </c>
      <c r="F101" s="122"/>
      <c r="G101" s="123">
        <v>103</v>
      </c>
      <c r="H101" s="124">
        <f>I101-G101</f>
      </c>
      <c r="I101" s="123">
        <v>103</v>
      </c>
      <c r="J101" s="177">
        <v>83</v>
      </c>
      <c r="K101" s="124">
        <f>L101-J101</f>
      </c>
      <c r="L101" s="136">
        <v>81</v>
      </c>
      <c r="M101" s="123">
        <v>89</v>
      </c>
      <c r="N101" s="124">
        <f>O101-M101</f>
      </c>
      <c r="O101" s="123">
        <v>84</v>
      </c>
      <c r="P101" s="135">
        <v>0.79</v>
      </c>
      <c r="Q101" s="126">
        <v>17</v>
      </c>
      <c r="R101" s="127"/>
      <c r="S101" s="128">
        <v>0</v>
      </c>
      <c r="T101" s="123">
        <v>0</v>
      </c>
      <c r="U101" s="123">
        <v>0</v>
      </c>
      <c r="V101" s="123">
        <v>0</v>
      </c>
      <c r="W101" s="123">
        <v>0</v>
      </c>
      <c r="X101" s="123">
        <v>0</v>
      </c>
      <c r="Y101" s="123">
        <v>0</v>
      </c>
      <c r="Z101" s="123">
        <v>0</v>
      </c>
      <c r="AA101" s="128">
        <v>0</v>
      </c>
      <c r="AB101" s="123">
        <v>0</v>
      </c>
      <c r="AC101" s="123">
        <v>0</v>
      </c>
      <c r="AD101" s="123">
        <v>0</v>
      </c>
      <c r="AE101" s="123">
        <v>133</v>
      </c>
      <c r="AF101" s="179">
        <v>81.1</v>
      </c>
      <c r="AG101" s="123">
        <v>1121</v>
      </c>
      <c r="AH101" s="179">
        <v>6.8</v>
      </c>
      <c r="AI101" s="179">
        <v>55.6</v>
      </c>
      <c r="AJ101" s="128">
        <v>0</v>
      </c>
      <c r="AK101" s="123">
        <v>0</v>
      </c>
      <c r="AL101" s="130">
        <v>0</v>
      </c>
      <c r="AM101" s="123">
        <v>2</v>
      </c>
      <c r="AN101" s="131">
        <v>1</v>
      </c>
      <c r="AO101" s="132">
        <f>IFERROR($S101*$S$2+$T101*$T$2+IF($U$2=0,0,$U101/$U$2)+$V101*$V$2+$W101*$W$2+$X101*$X$2+$Y101*$Y$2+$Z101*$Z$2+$AA101*$AA$2+IF($AB$2=0,0,$AB101/$AB$2)+$AC$2*$AC101+$AD$2*$AD101+$AE$2*$AE101+$AF101*$AF$2+IF($AG$2=0,0,$AG101/$AG$2)+$AH101*$AH$2+$AI101*$AI$2+IF($AJ$2=0,0,$AJ101/$AJ$2)+$AK101*$AK$2+$AL101*$AL$2+$AM101*$AM$2+$AN101*$AN$2,0)</f>
      </c>
    </row>
    <row x14ac:dyDescent="0.25" r="102" customHeight="1" ht="17.25">
      <c r="A102" s="118" t="s">
        <v>297</v>
      </c>
      <c r="B102" s="119" t="s">
        <v>181</v>
      </c>
      <c r="C102" s="119" t="s">
        <v>196</v>
      </c>
      <c r="D102" s="120">
        <v>7</v>
      </c>
      <c r="E102" s="134"/>
      <c r="F102" s="122"/>
      <c r="G102" s="123">
        <v>89</v>
      </c>
      <c r="H102" s="124">
        <f>I102-G102</f>
      </c>
      <c r="I102" s="123">
        <v>92</v>
      </c>
      <c r="J102" s="177">
        <v>97</v>
      </c>
      <c r="K102" s="124">
        <f>L102-J102</f>
      </c>
      <c r="L102" s="136">
        <v>98</v>
      </c>
      <c r="M102" s="123">
        <v>101</v>
      </c>
      <c r="N102" s="124">
        <f>O102-M102</f>
      </c>
      <c r="O102" s="123">
        <v>102</v>
      </c>
      <c r="P102" s="135">
        <v>0.83</v>
      </c>
      <c r="Q102" s="126">
        <v>17</v>
      </c>
      <c r="R102" s="127"/>
      <c r="S102" s="128">
        <v>0</v>
      </c>
      <c r="T102" s="123">
        <v>0</v>
      </c>
      <c r="U102" s="123">
        <v>0</v>
      </c>
      <c r="V102" s="123">
        <v>0</v>
      </c>
      <c r="W102" s="123">
        <v>0</v>
      </c>
      <c r="X102" s="123">
        <v>0</v>
      </c>
      <c r="Y102" s="123">
        <v>0</v>
      </c>
      <c r="Z102" s="123">
        <v>0</v>
      </c>
      <c r="AA102" s="128">
        <v>183</v>
      </c>
      <c r="AB102" s="123">
        <v>831</v>
      </c>
      <c r="AC102" s="179">
        <v>7.3</v>
      </c>
      <c r="AD102" s="179">
        <v>64.4</v>
      </c>
      <c r="AE102" s="123">
        <v>34</v>
      </c>
      <c r="AF102" s="179">
        <v>29.2</v>
      </c>
      <c r="AG102" s="123">
        <v>251</v>
      </c>
      <c r="AH102" s="179">
        <v>1.3</v>
      </c>
      <c r="AI102" s="179">
        <v>15.2</v>
      </c>
      <c r="AJ102" s="128">
        <v>0</v>
      </c>
      <c r="AK102" s="123">
        <v>0</v>
      </c>
      <c r="AL102" s="130">
        <v>0</v>
      </c>
      <c r="AM102" s="179">
        <v>2.3</v>
      </c>
      <c r="AN102" s="181">
        <v>1.1</v>
      </c>
      <c r="AO102" s="132">
        <f>IFERROR($S102*$S$2+$T102*$T$2+IF($U$2=0,0,$U102/$U$2)+$V102*$V$2+$W102*$W$2+$X102*$X$2+$Y102*$Y$2+$Z102*$Z$2+$AA102*$AA$2+IF($AB$2=0,0,$AB102/$AB$2)+$AC$2*$AC102+$AD$2*$AD102+$AE$2*$AE102+$AF102*$AF$2+IF($AG$2=0,0,$AG102/$AG$2)+$AH102*$AH$2+$AI102*$AI$2+IF($AJ$2=0,0,$AJ102/$AJ$2)+$AK102*$AK$2+$AL102*$AL$2+$AM102*$AM$2+$AN102*$AN$2,0)</f>
      </c>
    </row>
    <row x14ac:dyDescent="0.25" r="103" customHeight="1" ht="17.25">
      <c r="A103" s="118" t="s">
        <v>300</v>
      </c>
      <c r="B103" s="119" t="s">
        <v>181</v>
      </c>
      <c r="C103" s="119" t="s">
        <v>29</v>
      </c>
      <c r="D103" s="120">
        <v>13</v>
      </c>
      <c r="E103" s="134"/>
      <c r="F103" s="122"/>
      <c r="G103" s="123">
        <v>74</v>
      </c>
      <c r="H103" s="124">
        <f>I103-G103</f>
      </c>
      <c r="I103" s="123">
        <v>74</v>
      </c>
      <c r="J103" s="177">
        <v>102</v>
      </c>
      <c r="K103" s="124">
        <f>L103-J103</f>
      </c>
      <c r="L103" s="136">
        <v>105</v>
      </c>
      <c r="M103" s="123">
        <v>112</v>
      </c>
      <c r="N103" s="124">
        <f>O103-M103</f>
      </c>
      <c r="O103" s="123">
        <v>113</v>
      </c>
      <c r="P103" s="135">
        <v>0.84</v>
      </c>
      <c r="Q103" s="126">
        <v>17</v>
      </c>
      <c r="R103" s="127"/>
      <c r="S103" s="128">
        <v>0</v>
      </c>
      <c r="T103" s="123">
        <v>0</v>
      </c>
      <c r="U103" s="123">
        <v>0</v>
      </c>
      <c r="V103" s="123">
        <v>0</v>
      </c>
      <c r="W103" s="123">
        <v>0</v>
      </c>
      <c r="X103" s="123">
        <v>0</v>
      </c>
      <c r="Y103" s="123">
        <v>0</v>
      </c>
      <c r="Z103" s="123">
        <v>0</v>
      </c>
      <c r="AA103" s="128">
        <v>167</v>
      </c>
      <c r="AB103" s="123">
        <v>742</v>
      </c>
      <c r="AC103" s="179">
        <v>5.2</v>
      </c>
      <c r="AD103" s="179">
        <v>62.1</v>
      </c>
      <c r="AE103" s="179">
        <v>20.4</v>
      </c>
      <c r="AF103" s="179">
        <v>14.2</v>
      </c>
      <c r="AG103" s="123">
        <v>112</v>
      </c>
      <c r="AH103" s="123">
        <v>0</v>
      </c>
      <c r="AI103" s="179">
        <v>3.8</v>
      </c>
      <c r="AJ103" s="128">
        <v>0</v>
      </c>
      <c r="AK103" s="123">
        <v>0</v>
      </c>
      <c r="AL103" s="130">
        <v>0</v>
      </c>
      <c r="AM103" s="179">
        <v>0.7</v>
      </c>
      <c r="AN103" s="181">
        <v>0.7</v>
      </c>
      <c r="AO103" s="132">
        <f>IFERROR($S103*$S$2+$T103*$T$2+IF($U$2=0,0,$U103/$U$2)+$V103*$V$2+$W103*$W$2+$X103*$X$2+$Y103*$Y$2+$Z103*$Z$2+$AA103*$AA$2+IF($AB$2=0,0,$AB103/$AB$2)+$AC$2*$AC103+$AD$2*$AD103+$AE$2*$AE103+$AF103*$AF$2+IF($AG$2=0,0,$AG103/$AG$2)+$AH103*$AH$2+$AI103*$AI$2+IF($AJ$2=0,0,$AJ103/$AJ$2)+$AK103*$AK$2+$AL103*$AL$2+$AM103*$AM$2+$AN103*$AN$2,0)</f>
      </c>
    </row>
    <row x14ac:dyDescent="0.25" r="104" customHeight="1" ht="17.25">
      <c r="A104" s="118" t="s">
        <v>298</v>
      </c>
      <c r="B104" s="119" t="s">
        <v>173</v>
      </c>
      <c r="C104" s="119" t="s">
        <v>51</v>
      </c>
      <c r="D104" s="120">
        <v>6</v>
      </c>
      <c r="E104" s="134" t="s">
        <v>299</v>
      </c>
      <c r="F104" s="122"/>
      <c r="G104" s="123">
        <v>147</v>
      </c>
      <c r="H104" s="124">
        <f>I104-G104</f>
      </c>
      <c r="I104" s="123">
        <v>148</v>
      </c>
      <c r="J104" s="177">
        <v>125</v>
      </c>
      <c r="K104" s="124">
        <f>L104-J104</f>
      </c>
      <c r="L104" s="136">
        <v>114</v>
      </c>
      <c r="M104" s="123">
        <v>118</v>
      </c>
      <c r="N104" s="124">
        <f>O104-M104</f>
      </c>
      <c r="O104" s="123">
        <v>108</v>
      </c>
      <c r="P104" s="135">
        <v>0.79</v>
      </c>
      <c r="Q104" s="126">
        <v>17</v>
      </c>
      <c r="R104" s="127"/>
      <c r="S104" s="128">
        <v>0</v>
      </c>
      <c r="T104" s="123">
        <v>0</v>
      </c>
      <c r="U104" s="123">
        <v>0</v>
      </c>
      <c r="V104" s="123">
        <v>0</v>
      </c>
      <c r="W104" s="123">
        <v>0</v>
      </c>
      <c r="X104" s="123">
        <v>0</v>
      </c>
      <c r="Y104" s="123">
        <v>0</v>
      </c>
      <c r="Z104" s="123">
        <v>0</v>
      </c>
      <c r="AA104" s="128">
        <v>0</v>
      </c>
      <c r="AB104" s="123">
        <v>0</v>
      </c>
      <c r="AC104" s="123">
        <v>0</v>
      </c>
      <c r="AD104" s="123">
        <v>0</v>
      </c>
      <c r="AE104" s="123">
        <v>112</v>
      </c>
      <c r="AF104" s="179">
        <v>79.4</v>
      </c>
      <c r="AG104" s="123">
        <v>943</v>
      </c>
      <c r="AH104" s="179">
        <v>5.7</v>
      </c>
      <c r="AI104" s="179">
        <v>49.8</v>
      </c>
      <c r="AJ104" s="128">
        <v>0</v>
      </c>
      <c r="AK104" s="123">
        <v>0</v>
      </c>
      <c r="AL104" s="180">
        <v>0.9</v>
      </c>
      <c r="AM104" s="179">
        <v>1.8</v>
      </c>
      <c r="AN104" s="181">
        <v>0.9</v>
      </c>
      <c r="AO104" s="132">
        <f>IFERROR($S104*$S$2+$T104*$T$2+IF($U$2=0,0,$U104/$U$2)+$V104*$V$2+$W104*$W$2+$X104*$X$2+$Y104*$Y$2+$Z104*$Z$2+$AA104*$AA$2+IF($AB$2=0,0,$AB104/$AB$2)+$AC$2*$AC104+$AD$2*$AD104+$AE$2*$AE104+$AF104*$AF$2+IF($AG$2=0,0,$AG104/$AG$2)+$AH104*$AH$2+$AI104*$AI$2+IF($AJ$2=0,0,$AJ104/$AJ$2)+$AK104*$AK$2+$AL104*$AL$2+$AM104*$AM$2+$AN104*$AN$2,0)</f>
      </c>
    </row>
    <row x14ac:dyDescent="0.25" r="105" customHeight="1" ht="17.25">
      <c r="A105" s="118" t="s">
        <v>304</v>
      </c>
      <c r="B105" s="119" t="s">
        <v>173</v>
      </c>
      <c r="C105" s="119" t="s">
        <v>55</v>
      </c>
      <c r="D105" s="120">
        <v>6</v>
      </c>
      <c r="E105" s="134"/>
      <c r="F105" s="122"/>
      <c r="G105" s="123">
        <v>102</v>
      </c>
      <c r="H105" s="124">
        <f>I105-G105</f>
      </c>
      <c r="I105" s="123">
        <v>104</v>
      </c>
      <c r="J105" s="177">
        <v>87</v>
      </c>
      <c r="K105" s="124">
        <f>L105-J105</f>
      </c>
      <c r="L105" s="136">
        <v>91</v>
      </c>
      <c r="M105" s="123">
        <v>81</v>
      </c>
      <c r="N105" s="124">
        <f>O105-M105</f>
      </c>
      <c r="O105" s="123">
        <v>86</v>
      </c>
      <c r="P105" s="135">
        <v>0.85</v>
      </c>
      <c r="Q105" s="126">
        <v>17</v>
      </c>
      <c r="R105" s="127"/>
      <c r="S105" s="128">
        <v>0</v>
      </c>
      <c r="T105" s="123">
        <v>0</v>
      </c>
      <c r="U105" s="123">
        <v>0</v>
      </c>
      <c r="V105" s="123">
        <v>0</v>
      </c>
      <c r="W105" s="123">
        <v>0</v>
      </c>
      <c r="X105" s="123">
        <v>0</v>
      </c>
      <c r="Y105" s="123">
        <v>0</v>
      </c>
      <c r="Z105" s="123">
        <v>0</v>
      </c>
      <c r="AA105" s="128">
        <v>0</v>
      </c>
      <c r="AB105" s="123">
        <v>0</v>
      </c>
      <c r="AC105" s="123">
        <v>0</v>
      </c>
      <c r="AD105" s="123">
        <v>0</v>
      </c>
      <c r="AE105" s="123">
        <v>133</v>
      </c>
      <c r="AF105" s="179">
        <v>85.6</v>
      </c>
      <c r="AG105" s="123">
        <v>1282</v>
      </c>
      <c r="AH105" s="179">
        <v>6.3</v>
      </c>
      <c r="AI105" s="179">
        <v>60.4</v>
      </c>
      <c r="AJ105" s="128">
        <v>0</v>
      </c>
      <c r="AK105" s="123">
        <v>0</v>
      </c>
      <c r="AL105" s="130">
        <v>0</v>
      </c>
      <c r="AM105" s="179">
        <v>2.6</v>
      </c>
      <c r="AN105" s="181">
        <v>1.3</v>
      </c>
      <c r="AO105" s="132">
        <f>IFERROR($S105*$S$2+$T105*$T$2+IF($U$2=0,0,$U105/$U$2)+$V105*$V$2+$W105*$W$2+$X105*$X$2+$Y105*$Y$2+$Z105*$Z$2+$AA105*$AA$2+IF($AB$2=0,0,$AB105/$AB$2)+$AC$2*$AC105+$AD$2*$AD105+$AE$2*$AE105+$AF105*$AF$2+IF($AG$2=0,0,$AG105/$AG$2)+$AH105*$AH$2+$AI105*$AI$2+IF($AJ$2=0,0,$AJ105/$AJ$2)+$AK105*$AK$2+$AL105*$AL$2+$AM105*$AM$2+$AN105*$AN$2,0)</f>
      </c>
    </row>
    <row x14ac:dyDescent="0.25" r="106" customHeight="1" ht="17.25">
      <c r="A106" s="118" t="s">
        <v>302</v>
      </c>
      <c r="B106" s="119" t="s">
        <v>173</v>
      </c>
      <c r="C106" s="119" t="s">
        <v>182</v>
      </c>
      <c r="D106" s="120">
        <v>13</v>
      </c>
      <c r="E106" s="134"/>
      <c r="F106" s="122"/>
      <c r="G106" s="123">
        <v>121</v>
      </c>
      <c r="H106" s="124">
        <f>I106-G106</f>
      </c>
      <c r="I106" s="123">
        <v>120</v>
      </c>
      <c r="J106" s="177">
        <v>103</v>
      </c>
      <c r="K106" s="124">
        <f>L106-J106</f>
      </c>
      <c r="L106" s="136">
        <v>101</v>
      </c>
      <c r="M106" s="123">
        <v>92</v>
      </c>
      <c r="N106" s="124">
        <f>O106-M106</f>
      </c>
      <c r="O106" s="123">
        <v>87</v>
      </c>
      <c r="P106" s="135">
        <v>0.79</v>
      </c>
      <c r="Q106" s="126">
        <v>17</v>
      </c>
      <c r="R106" s="127"/>
      <c r="S106" s="128">
        <v>0</v>
      </c>
      <c r="T106" s="123">
        <v>0</v>
      </c>
      <c r="U106" s="123">
        <v>0</v>
      </c>
      <c r="V106" s="123">
        <v>0</v>
      </c>
      <c r="W106" s="123">
        <v>0</v>
      </c>
      <c r="X106" s="123">
        <v>0</v>
      </c>
      <c r="Y106" s="123">
        <v>0</v>
      </c>
      <c r="Z106" s="123">
        <v>0</v>
      </c>
      <c r="AA106" s="128">
        <v>0</v>
      </c>
      <c r="AB106" s="123">
        <v>0</v>
      </c>
      <c r="AC106" s="123">
        <v>0</v>
      </c>
      <c r="AD106" s="123">
        <v>0</v>
      </c>
      <c r="AE106" s="123">
        <v>139</v>
      </c>
      <c r="AF106" s="179">
        <v>97.7</v>
      </c>
      <c r="AG106" s="123">
        <v>1115</v>
      </c>
      <c r="AH106" s="179">
        <v>5.3</v>
      </c>
      <c r="AI106" s="179">
        <v>58.4</v>
      </c>
      <c r="AJ106" s="128">
        <v>0</v>
      </c>
      <c r="AK106" s="123">
        <v>0</v>
      </c>
      <c r="AL106" s="130">
        <v>0</v>
      </c>
      <c r="AM106" s="123">
        <v>2</v>
      </c>
      <c r="AN106" s="131">
        <v>1</v>
      </c>
      <c r="AO106" s="132">
        <f>IFERROR($S106*$S$2+$T106*$T$2+IF($U$2=0,0,$U106/$U$2)+$V106*$V$2+$W106*$W$2+$X106*$X$2+$Y106*$Y$2+$Z106*$Z$2+$AA106*$AA$2+IF($AB$2=0,0,$AB106/$AB$2)+$AC$2*$AC106+$AD$2*$AD106+$AE$2*$AE106+$AF106*$AF$2+IF($AG$2=0,0,$AG106/$AG$2)+$AH106*$AH$2+$AI106*$AI$2+IF($AJ$2=0,0,$AJ106/$AJ$2)+$AK106*$AK$2+$AL106*$AL$2+$AM106*$AM$2+$AN106*$AN$2,0)</f>
      </c>
    </row>
    <row x14ac:dyDescent="0.25" r="107" customHeight="1" ht="17.25">
      <c r="A107" s="118" t="s">
        <v>301</v>
      </c>
      <c r="B107" s="119" t="s">
        <v>192</v>
      </c>
      <c r="C107" s="119" t="s">
        <v>65</v>
      </c>
      <c r="D107" s="120">
        <v>9</v>
      </c>
      <c r="E107" s="134"/>
      <c r="F107" s="122"/>
      <c r="G107" s="123">
        <v>142</v>
      </c>
      <c r="H107" s="124">
        <f>I107-G107</f>
      </c>
      <c r="I107" s="123">
        <v>145</v>
      </c>
      <c r="J107" s="177">
        <v>121</v>
      </c>
      <c r="K107" s="124">
        <f>L107-J107</f>
      </c>
      <c r="L107" s="136">
        <v>126</v>
      </c>
      <c r="M107" s="123">
        <v>134</v>
      </c>
      <c r="N107" s="124">
        <f>O107-M107</f>
      </c>
      <c r="O107" s="123">
        <v>134</v>
      </c>
      <c r="P107" s="135">
        <v>0.8</v>
      </c>
      <c r="Q107" s="126">
        <v>17</v>
      </c>
      <c r="R107" s="127"/>
      <c r="S107" s="128">
        <v>0</v>
      </c>
      <c r="T107" s="123">
        <v>0</v>
      </c>
      <c r="U107" s="123">
        <v>0</v>
      </c>
      <c r="V107" s="123">
        <v>0</v>
      </c>
      <c r="W107" s="123">
        <v>0</v>
      </c>
      <c r="X107" s="123">
        <v>0</v>
      </c>
      <c r="Y107" s="123">
        <v>0</v>
      </c>
      <c r="Z107" s="123">
        <v>0</v>
      </c>
      <c r="AA107" s="128">
        <v>0</v>
      </c>
      <c r="AB107" s="123">
        <v>0</v>
      </c>
      <c r="AC107" s="123">
        <v>0</v>
      </c>
      <c r="AD107" s="123">
        <v>0</v>
      </c>
      <c r="AE107" s="179">
        <v>94.9</v>
      </c>
      <c r="AF107" s="179">
        <v>65.3</v>
      </c>
      <c r="AG107" s="123">
        <v>793</v>
      </c>
      <c r="AH107" s="179">
        <v>5.9</v>
      </c>
      <c r="AI107" s="179">
        <v>43.6</v>
      </c>
      <c r="AJ107" s="128">
        <v>0</v>
      </c>
      <c r="AK107" s="123">
        <v>0</v>
      </c>
      <c r="AL107" s="180">
        <v>0.9</v>
      </c>
      <c r="AM107" s="179">
        <v>0.9</v>
      </c>
      <c r="AN107" s="131">
        <v>0</v>
      </c>
      <c r="AO107" s="132">
        <f>IFERROR($S107*$S$2+$T107*$T$2+IF($U$2=0,0,$U107/$U$2)+$V107*$V$2+$W107*$W$2+$X107*$X$2+$Y107*$Y$2+$Z107*$Z$2+$AA107*$AA$2+IF($AB$2=0,0,$AB107/$AB$2)+$AC$2*$AC107+$AD$2*$AD107+$AE$2*$AE107+$AF107*$AF$2+IF($AG$2=0,0,$AG107/$AG$2)+$AH107*$AH$2+$AI107*$AI$2+IF($AJ$2=0,0,$AJ107/$AJ$2)+$AK107*$AK$2+$AL107*$AL$2+$AM107*$AM$2+$AN107*$AN$2,0)</f>
      </c>
    </row>
    <row x14ac:dyDescent="0.25" r="108" customHeight="1" ht="17.25">
      <c r="A108" s="118" t="s">
        <v>303</v>
      </c>
      <c r="B108" s="119" t="s">
        <v>185</v>
      </c>
      <c r="C108" s="119" t="s">
        <v>268</v>
      </c>
      <c r="D108" s="120">
        <v>7</v>
      </c>
      <c r="E108" s="134"/>
      <c r="F108" s="122"/>
      <c r="G108" s="123">
        <v>111</v>
      </c>
      <c r="H108" s="124">
        <f>I108-G108</f>
      </c>
      <c r="I108" s="123">
        <v>111</v>
      </c>
      <c r="J108" s="177">
        <v>119</v>
      </c>
      <c r="K108" s="124">
        <f>L108-J108</f>
      </c>
      <c r="L108" s="136">
        <v>123</v>
      </c>
      <c r="M108" s="123">
        <v>120</v>
      </c>
      <c r="N108" s="124">
        <f>O108-M108</f>
      </c>
      <c r="O108" s="123">
        <v>123</v>
      </c>
      <c r="P108" s="135">
        <v>0.81</v>
      </c>
      <c r="Q108" s="126">
        <v>17</v>
      </c>
      <c r="R108" s="127"/>
      <c r="S108" s="128">
        <v>374</v>
      </c>
      <c r="T108" s="123">
        <v>209</v>
      </c>
      <c r="U108" s="123">
        <v>4201</v>
      </c>
      <c r="V108" s="179">
        <v>32.6</v>
      </c>
      <c r="W108" s="179">
        <v>10.7</v>
      </c>
      <c r="X108" s="123">
        <v>0</v>
      </c>
      <c r="Y108" s="179">
        <v>36.9</v>
      </c>
      <c r="Z108" s="123">
        <v>243</v>
      </c>
      <c r="AA108" s="128">
        <v>34</v>
      </c>
      <c r="AB108" s="123">
        <v>181</v>
      </c>
      <c r="AC108" s="179">
        <v>1.6</v>
      </c>
      <c r="AD108" s="123">
        <v>9</v>
      </c>
      <c r="AE108" s="123">
        <v>0</v>
      </c>
      <c r="AF108" s="123">
        <v>0</v>
      </c>
      <c r="AG108" s="123">
        <v>0</v>
      </c>
      <c r="AH108" s="123">
        <v>0</v>
      </c>
      <c r="AI108" s="123">
        <v>0</v>
      </c>
      <c r="AJ108" s="128">
        <v>0</v>
      </c>
      <c r="AK108" s="123">
        <v>0</v>
      </c>
      <c r="AL108" s="130">
        <v>0</v>
      </c>
      <c r="AM108" s="123">
        <v>0</v>
      </c>
      <c r="AN108" s="131">
        <v>0</v>
      </c>
      <c r="AO108" s="132">
        <f>IFERROR($S108*$S$2+$T108*$T$2+IF($U$2=0,0,$U108/$U$2)+$V108*$V$2+$W108*$W$2+$X108*$X$2+$Y108*$Y$2+$Z108*$Z$2+$AA108*$AA$2+IF($AB$2=0,0,$AB108/$AB$2)+$AC$2*$AC108+$AD$2*$AD108+$AE$2*$AE108+$AF108*$AF$2+IF($AG$2=0,0,$AG108/$AG$2)+$AH108*$AH$2+$AI108*$AI$2+IF($AJ$2=0,0,$AJ108/$AJ$2)+$AK108*$AK$2+$AL108*$AL$2+$AM108*$AM$2+$AN108*$AN$2,0)</f>
      </c>
    </row>
    <row x14ac:dyDescent="0.25" r="109" customHeight="1" ht="17.25">
      <c r="A109" s="118" t="s">
        <v>307</v>
      </c>
      <c r="B109" s="119" t="s">
        <v>185</v>
      </c>
      <c r="C109" s="119" t="s">
        <v>190</v>
      </c>
      <c r="D109" s="120">
        <v>6</v>
      </c>
      <c r="E109" s="134"/>
      <c r="F109" s="122"/>
      <c r="G109" s="123">
        <v>107</v>
      </c>
      <c r="H109" s="124">
        <f>I109-G109</f>
      </c>
      <c r="I109" s="123">
        <v>108</v>
      </c>
      <c r="J109" s="177">
        <v>117</v>
      </c>
      <c r="K109" s="124">
        <f>L109-J109</f>
      </c>
      <c r="L109" s="136">
        <v>116</v>
      </c>
      <c r="M109" s="123">
        <v>116</v>
      </c>
      <c r="N109" s="124">
        <f>O109-M109</f>
      </c>
      <c r="O109" s="123">
        <v>118</v>
      </c>
      <c r="P109" s="135">
        <v>0.75</v>
      </c>
      <c r="Q109" s="126">
        <v>17</v>
      </c>
      <c r="R109" s="127"/>
      <c r="S109" s="128">
        <v>433</v>
      </c>
      <c r="T109" s="123">
        <v>203</v>
      </c>
      <c r="U109" s="123">
        <v>4884</v>
      </c>
      <c r="V109" s="179">
        <v>30.5</v>
      </c>
      <c r="W109" s="123">
        <v>13</v>
      </c>
      <c r="X109" s="123">
        <v>0</v>
      </c>
      <c r="Y109" s="123">
        <v>38</v>
      </c>
      <c r="Z109" s="123">
        <v>268</v>
      </c>
      <c r="AA109" s="178">
        <v>20.4</v>
      </c>
      <c r="AB109" s="179">
        <v>61.5</v>
      </c>
      <c r="AC109" s="179">
        <v>0.8</v>
      </c>
      <c r="AD109" s="179">
        <v>3.1</v>
      </c>
      <c r="AE109" s="123">
        <v>0</v>
      </c>
      <c r="AF109" s="123">
        <v>0</v>
      </c>
      <c r="AG109" s="123">
        <v>0</v>
      </c>
      <c r="AH109" s="123">
        <v>0</v>
      </c>
      <c r="AI109" s="123">
        <v>0</v>
      </c>
      <c r="AJ109" s="128">
        <v>0</v>
      </c>
      <c r="AK109" s="123">
        <v>0</v>
      </c>
      <c r="AL109" s="130">
        <v>1</v>
      </c>
      <c r="AM109" s="179">
        <v>5.9</v>
      </c>
      <c r="AN109" s="131">
        <v>3</v>
      </c>
      <c r="AO109" s="132">
        <f>IFERROR($S109*$S$2+$T109*$T$2+IF($U$2=0,0,$U109/$U$2)+$V109*$V$2+$W109*$W$2+$X109*$X$2+$Y109*$Y$2+$Z109*$Z$2+$AA109*$AA$2+IF($AB$2=0,0,$AB109/$AB$2)+$AC$2*$AC109+$AD$2*$AD109+$AE$2*$AE109+$AF109*$AF$2+IF($AG$2=0,0,$AG109/$AG$2)+$AH109*$AH$2+$AI109*$AI$2+IF($AJ$2=0,0,$AJ109/$AJ$2)+$AK109*$AK$2+$AL109*$AL$2+$AM109*$AM$2+$AN109*$AN$2,0)</f>
      </c>
    </row>
    <row x14ac:dyDescent="0.25" r="110" customHeight="1" ht="17.25">
      <c r="A110" s="118" t="s">
        <v>308</v>
      </c>
      <c r="B110" s="119" t="s">
        <v>173</v>
      </c>
      <c r="C110" s="119" t="s">
        <v>244</v>
      </c>
      <c r="D110" s="120">
        <v>14</v>
      </c>
      <c r="E110" s="134"/>
      <c r="F110" s="122"/>
      <c r="G110" s="123">
        <v>99</v>
      </c>
      <c r="H110" s="124">
        <f>I110-G110</f>
      </c>
      <c r="I110" s="123">
        <v>102</v>
      </c>
      <c r="J110" s="177">
        <v>88</v>
      </c>
      <c r="K110" s="124">
        <f>L110-J110</f>
      </c>
      <c r="L110" s="136">
        <v>87</v>
      </c>
      <c r="M110" s="123">
        <v>88</v>
      </c>
      <c r="N110" s="124">
        <f>O110-M110</f>
      </c>
      <c r="O110" s="123">
        <v>90</v>
      </c>
      <c r="P110" s="135">
        <v>0.81</v>
      </c>
      <c r="Q110" s="126">
        <v>17</v>
      </c>
      <c r="R110" s="127"/>
      <c r="S110" s="128">
        <v>0</v>
      </c>
      <c r="T110" s="123">
        <v>0</v>
      </c>
      <c r="U110" s="123">
        <v>0</v>
      </c>
      <c r="V110" s="123">
        <v>0</v>
      </c>
      <c r="W110" s="123">
        <v>0</v>
      </c>
      <c r="X110" s="123">
        <v>0</v>
      </c>
      <c r="Y110" s="123">
        <v>0</v>
      </c>
      <c r="Z110" s="123">
        <v>0</v>
      </c>
      <c r="AA110" s="128">
        <v>0</v>
      </c>
      <c r="AB110" s="123">
        <v>0</v>
      </c>
      <c r="AC110" s="123">
        <v>0</v>
      </c>
      <c r="AD110" s="123">
        <v>0</v>
      </c>
      <c r="AE110" s="123">
        <v>109</v>
      </c>
      <c r="AF110" s="179">
        <v>69.4</v>
      </c>
      <c r="AG110" s="123">
        <v>953</v>
      </c>
      <c r="AH110" s="179">
        <v>6.5</v>
      </c>
      <c r="AI110" s="179">
        <v>44.4</v>
      </c>
      <c r="AJ110" s="128">
        <v>0</v>
      </c>
      <c r="AK110" s="123">
        <v>0</v>
      </c>
      <c r="AL110" s="130">
        <v>0</v>
      </c>
      <c r="AM110" s="179">
        <v>0.9</v>
      </c>
      <c r="AN110" s="181">
        <v>0.9</v>
      </c>
      <c r="AO110" s="132">
        <f>IFERROR($S110*$S$2+$T110*$T$2+IF($U$2=0,0,$U110/$U$2)+$V110*$V$2+$W110*$W$2+$X110*$X$2+$Y110*$Y$2+$Z110*$Z$2+$AA110*$AA$2+IF($AB$2=0,0,$AB110/$AB$2)+$AC$2*$AC110+$AD$2*$AD110+$AE$2*$AE110+$AF110*$AF$2+IF($AG$2=0,0,$AG110/$AG$2)+$AH110*$AH$2+$AI110*$AI$2+IF($AJ$2=0,0,$AJ110/$AJ$2)+$AK110*$AK$2+$AL110*$AL$2+$AM110*$AM$2+$AN110*$AN$2,0)</f>
      </c>
    </row>
    <row x14ac:dyDescent="0.25" r="111" customHeight="1" ht="17.25">
      <c r="A111" s="118" t="s">
        <v>305</v>
      </c>
      <c r="B111" s="119" t="s">
        <v>181</v>
      </c>
      <c r="C111" s="119" t="s">
        <v>39</v>
      </c>
      <c r="D111" s="120">
        <v>8</v>
      </c>
      <c r="E111" s="134"/>
      <c r="F111" s="122"/>
      <c r="G111" s="123">
        <v>100</v>
      </c>
      <c r="H111" s="124">
        <f>I111-G111</f>
      </c>
      <c r="I111" s="123">
        <v>101</v>
      </c>
      <c r="J111" s="177">
        <v>111</v>
      </c>
      <c r="K111" s="124">
        <f>L111-J111</f>
      </c>
      <c r="L111" s="136">
        <v>110</v>
      </c>
      <c r="M111" s="123">
        <v>98</v>
      </c>
      <c r="N111" s="124">
        <f>O111-M111</f>
      </c>
      <c r="O111" s="123">
        <v>100</v>
      </c>
      <c r="P111" s="135">
        <v>0.77</v>
      </c>
      <c r="Q111" s="126">
        <v>17</v>
      </c>
      <c r="R111" s="127"/>
      <c r="S111" s="128">
        <v>0</v>
      </c>
      <c r="T111" s="123">
        <v>0</v>
      </c>
      <c r="U111" s="123">
        <v>0</v>
      </c>
      <c r="V111" s="123">
        <v>0</v>
      </c>
      <c r="W111" s="123">
        <v>0</v>
      </c>
      <c r="X111" s="123">
        <v>0</v>
      </c>
      <c r="Y111" s="123">
        <v>0</v>
      </c>
      <c r="Z111" s="123">
        <v>0</v>
      </c>
      <c r="AA111" s="128">
        <v>166</v>
      </c>
      <c r="AB111" s="123">
        <v>686</v>
      </c>
      <c r="AC111" s="123">
        <v>5</v>
      </c>
      <c r="AD111" s="179">
        <v>55.7</v>
      </c>
      <c r="AE111" s="123">
        <v>34</v>
      </c>
      <c r="AF111" s="179">
        <v>27.3</v>
      </c>
      <c r="AG111" s="123">
        <v>190</v>
      </c>
      <c r="AH111" s="179">
        <v>1.2</v>
      </c>
      <c r="AI111" s="179">
        <v>8.3</v>
      </c>
      <c r="AJ111" s="128">
        <v>0</v>
      </c>
      <c r="AK111" s="123">
        <v>0</v>
      </c>
      <c r="AL111" s="130">
        <v>0</v>
      </c>
      <c r="AM111" s="123">
        <v>2</v>
      </c>
      <c r="AN111" s="131">
        <v>1</v>
      </c>
      <c r="AO111" s="132">
        <f>IFERROR($S111*$S$2+$T111*$T$2+IF($U$2=0,0,$U111/$U$2)+$V111*$V$2+$W111*$W$2+$X111*$X$2+$Y111*$Y$2+$Z111*$Z$2+$AA111*$AA$2+IF($AB$2=0,0,$AB111/$AB$2)+$AC$2*$AC111+$AD$2*$AD111+$AE$2*$AE111+$AF111*$AF$2+IF($AG$2=0,0,$AG111/$AG$2)+$AH111*$AH$2+$AI111*$AI$2+IF($AJ$2=0,0,$AJ111/$AJ$2)+$AK111*$AK$2+$AL111*$AL$2+$AM111*$AM$2+$AN111*$AN$2,0)</f>
      </c>
    </row>
    <row x14ac:dyDescent="0.25" r="112" customHeight="1" ht="17.25">
      <c r="A112" s="118" t="s">
        <v>311</v>
      </c>
      <c r="B112" s="119" t="s">
        <v>181</v>
      </c>
      <c r="C112" s="119" t="s">
        <v>196</v>
      </c>
      <c r="D112" s="120">
        <v>7</v>
      </c>
      <c r="E112" s="134"/>
      <c r="F112" s="122"/>
      <c r="G112" s="123">
        <v>110</v>
      </c>
      <c r="H112" s="124">
        <f>I112-G112</f>
      </c>
      <c r="I112" s="123">
        <v>116</v>
      </c>
      <c r="J112" s="177">
        <v>112</v>
      </c>
      <c r="K112" s="124">
        <f>L112-J112</f>
      </c>
      <c r="L112" s="136">
        <v>115</v>
      </c>
      <c r="M112" s="123">
        <v>113</v>
      </c>
      <c r="N112" s="124">
        <f>O112-M112</f>
      </c>
      <c r="O112" s="123">
        <v>114</v>
      </c>
      <c r="P112" s="135">
        <v>0.78</v>
      </c>
      <c r="Q112" s="126">
        <v>17</v>
      </c>
      <c r="R112" s="127"/>
      <c r="S112" s="128">
        <v>0</v>
      </c>
      <c r="T112" s="123">
        <v>0</v>
      </c>
      <c r="U112" s="123">
        <v>0</v>
      </c>
      <c r="V112" s="123">
        <v>0</v>
      </c>
      <c r="W112" s="123">
        <v>0</v>
      </c>
      <c r="X112" s="123">
        <v>0</v>
      </c>
      <c r="Y112" s="123">
        <v>0</v>
      </c>
      <c r="Z112" s="123">
        <v>0</v>
      </c>
      <c r="AA112" s="128">
        <v>196</v>
      </c>
      <c r="AB112" s="123">
        <v>933</v>
      </c>
      <c r="AC112" s="123">
        <v>4</v>
      </c>
      <c r="AD112" s="179">
        <v>70.1</v>
      </c>
      <c r="AE112" s="123">
        <v>51</v>
      </c>
      <c r="AF112" s="179">
        <v>44.6</v>
      </c>
      <c r="AG112" s="123">
        <v>343</v>
      </c>
      <c r="AH112" s="179">
        <v>1.2</v>
      </c>
      <c r="AI112" s="179">
        <v>14.1</v>
      </c>
      <c r="AJ112" s="128">
        <v>0</v>
      </c>
      <c r="AK112" s="123">
        <v>0</v>
      </c>
      <c r="AL112" s="130">
        <v>0</v>
      </c>
      <c r="AM112" s="179">
        <v>1.2</v>
      </c>
      <c r="AN112" s="181">
        <v>1.2</v>
      </c>
      <c r="AO112" s="132">
        <f>IFERROR($S112*$S$2+$T112*$T$2+IF($U$2=0,0,$U112/$U$2)+$V112*$V$2+$W112*$W$2+$X112*$X$2+$Y112*$Y$2+$Z112*$Z$2+$AA112*$AA$2+IF($AB$2=0,0,$AB112/$AB$2)+$AC$2*$AC112+$AD$2*$AD112+$AE$2*$AE112+$AF112*$AF$2+IF($AG$2=0,0,$AG112/$AG$2)+$AH112*$AH$2+$AI112*$AI$2+IF($AJ$2=0,0,$AJ112/$AJ$2)+$AK112*$AK$2+$AL112*$AL$2+$AM112*$AM$2+$AN112*$AN$2,0)</f>
      </c>
    </row>
    <row x14ac:dyDescent="0.25" r="113" customHeight="1" ht="17.25">
      <c r="A113" s="118" t="s">
        <v>310</v>
      </c>
      <c r="B113" s="119" t="s">
        <v>185</v>
      </c>
      <c r="C113" s="119" t="s">
        <v>182</v>
      </c>
      <c r="D113" s="120">
        <v>13</v>
      </c>
      <c r="E113" s="134"/>
      <c r="F113" s="122"/>
      <c r="G113" s="123">
        <v>128</v>
      </c>
      <c r="H113" s="124">
        <f>I113-G113</f>
      </c>
      <c r="I113" s="123">
        <v>128</v>
      </c>
      <c r="J113" s="177">
        <v>133</v>
      </c>
      <c r="K113" s="124">
        <f>L113-J113</f>
      </c>
      <c r="L113" s="136">
        <v>132</v>
      </c>
      <c r="M113" s="123">
        <v>130</v>
      </c>
      <c r="N113" s="124">
        <f>O113-M113</f>
      </c>
      <c r="O113" s="123">
        <v>132</v>
      </c>
      <c r="P113" s="135">
        <v>0.74</v>
      </c>
      <c r="Q113" s="126">
        <v>17</v>
      </c>
      <c r="R113" s="127"/>
      <c r="S113" s="128">
        <v>417</v>
      </c>
      <c r="T113" s="123">
        <v>190</v>
      </c>
      <c r="U113" s="123">
        <v>4892</v>
      </c>
      <c r="V113" s="179">
        <v>35.2</v>
      </c>
      <c r="W113" s="179">
        <v>13.1</v>
      </c>
      <c r="X113" s="123">
        <v>0</v>
      </c>
      <c r="Y113" s="179">
        <v>38.1</v>
      </c>
      <c r="Z113" s="123">
        <v>266</v>
      </c>
      <c r="AA113" s="128">
        <v>51</v>
      </c>
      <c r="AB113" s="123">
        <v>137</v>
      </c>
      <c r="AC113" s="179">
        <v>1.1</v>
      </c>
      <c r="AD113" s="179">
        <v>6.7</v>
      </c>
      <c r="AE113" s="123">
        <v>0</v>
      </c>
      <c r="AF113" s="123">
        <v>0</v>
      </c>
      <c r="AG113" s="123">
        <v>0</v>
      </c>
      <c r="AH113" s="123">
        <v>0</v>
      </c>
      <c r="AI113" s="123">
        <v>0</v>
      </c>
      <c r="AJ113" s="128">
        <v>0</v>
      </c>
      <c r="AK113" s="123">
        <v>0</v>
      </c>
      <c r="AL113" s="180">
        <v>1.1</v>
      </c>
      <c r="AM113" s="179">
        <v>5.4</v>
      </c>
      <c r="AN113" s="181">
        <v>3.3</v>
      </c>
      <c r="AO113" s="132">
        <f>IFERROR($S113*$S$2+$T113*$T$2+IF($U$2=0,0,$U113/$U$2)+$V113*$V$2+$W113*$W$2+$X113*$X$2+$Y113*$Y$2+$Z113*$Z$2+$AA113*$AA$2+IF($AB$2=0,0,$AB113/$AB$2)+$AC$2*$AC113+$AD$2*$AD113+$AE$2*$AE113+$AF113*$AF$2+IF($AG$2=0,0,$AG113/$AG$2)+$AH113*$AH$2+$AI113*$AI$2+IF($AJ$2=0,0,$AJ113/$AJ$2)+$AK113*$AK$2+$AL113*$AL$2+$AM113*$AM$2+$AN113*$AN$2,0)</f>
      </c>
    </row>
    <row x14ac:dyDescent="0.25" r="114" customHeight="1" ht="17.25">
      <c r="A114" s="118" t="s">
        <v>306</v>
      </c>
      <c r="B114" s="119" t="s">
        <v>181</v>
      </c>
      <c r="C114" s="119" t="s">
        <v>55</v>
      </c>
      <c r="D114" s="120">
        <v>6</v>
      </c>
      <c r="E114" s="134" t="s">
        <v>176</v>
      </c>
      <c r="F114" s="122"/>
      <c r="G114" s="123">
        <v>105</v>
      </c>
      <c r="H114" s="124">
        <f>I114-G114</f>
      </c>
      <c r="I114" s="123">
        <v>107</v>
      </c>
      <c r="J114" s="177">
        <v>108</v>
      </c>
      <c r="K114" s="124">
        <f>L114-J114</f>
      </c>
      <c r="L114" s="136">
        <v>106</v>
      </c>
      <c r="M114" s="123">
        <v>97</v>
      </c>
      <c r="N114" s="124">
        <f>O114-M114</f>
      </c>
      <c r="O114" s="123">
        <v>95</v>
      </c>
      <c r="P114" s="135">
        <v>0.69</v>
      </c>
      <c r="Q114" s="126">
        <v>17</v>
      </c>
      <c r="R114" s="127"/>
      <c r="S114" s="128">
        <v>0</v>
      </c>
      <c r="T114" s="123">
        <v>0</v>
      </c>
      <c r="U114" s="123">
        <v>0</v>
      </c>
      <c r="V114" s="123">
        <v>0</v>
      </c>
      <c r="W114" s="123">
        <v>0</v>
      </c>
      <c r="X114" s="123">
        <v>0</v>
      </c>
      <c r="Y114" s="123">
        <v>0</v>
      </c>
      <c r="Z114" s="123">
        <v>0</v>
      </c>
      <c r="AA114" s="178">
        <v>98.6</v>
      </c>
      <c r="AB114" s="123">
        <v>446</v>
      </c>
      <c r="AC114" s="179">
        <v>4.8</v>
      </c>
      <c r="AD114" s="179">
        <v>34.8</v>
      </c>
      <c r="AE114" s="179">
        <v>39.1</v>
      </c>
      <c r="AF114" s="179">
        <v>30.6</v>
      </c>
      <c r="AG114" s="123">
        <v>317</v>
      </c>
      <c r="AH114" s="123">
        <v>0</v>
      </c>
      <c r="AI114" s="179">
        <v>12.2</v>
      </c>
      <c r="AJ114" s="128">
        <v>0</v>
      </c>
      <c r="AK114" s="123">
        <v>0</v>
      </c>
      <c r="AL114" s="130">
        <v>0</v>
      </c>
      <c r="AM114" s="179">
        <v>1.1</v>
      </c>
      <c r="AN114" s="131">
        <v>0</v>
      </c>
      <c r="AO114" s="132">
        <f>IFERROR($S114*$S$2+$T114*$T$2+IF($U$2=0,0,$U114/$U$2)+$V114*$V$2+$W114*$W$2+$X114*$X$2+$Y114*$Y$2+$Z114*$Z$2+$AA114*$AA$2+IF($AB$2=0,0,$AB114/$AB$2)+$AC$2*$AC114+$AD$2*$AD114+$AE$2*$AE114+$AF114*$AF$2+IF($AG$2=0,0,$AG114/$AG$2)+$AH114*$AH$2+$AI114*$AI$2+IF($AJ$2=0,0,$AJ114/$AJ$2)+$AK114*$AK$2+$AL114*$AL$2+$AM114*$AM$2+$AN114*$AN$2,0)</f>
      </c>
    </row>
    <row x14ac:dyDescent="0.25" r="115" customHeight="1" ht="17.25">
      <c r="A115" s="118" t="s">
        <v>309</v>
      </c>
      <c r="B115" s="119" t="s">
        <v>185</v>
      </c>
      <c r="C115" s="119" t="s">
        <v>175</v>
      </c>
      <c r="D115" s="120">
        <v>7</v>
      </c>
      <c r="E115" s="134"/>
      <c r="F115" s="122"/>
      <c r="G115" s="123">
        <v>109</v>
      </c>
      <c r="H115" s="124">
        <f>I115-G115</f>
      </c>
      <c r="I115" s="123">
        <v>112</v>
      </c>
      <c r="J115" s="177">
        <v>120</v>
      </c>
      <c r="K115" s="124">
        <f>L115-J115</f>
      </c>
      <c r="L115" s="136">
        <v>121</v>
      </c>
      <c r="M115" s="123">
        <v>123</v>
      </c>
      <c r="N115" s="124">
        <f>O115-M115</f>
      </c>
      <c r="O115" s="123">
        <v>121</v>
      </c>
      <c r="P115" s="135">
        <v>0.69</v>
      </c>
      <c r="Q115" s="126">
        <v>17</v>
      </c>
      <c r="R115" s="127"/>
      <c r="S115" s="128">
        <v>384</v>
      </c>
      <c r="T115" s="123">
        <v>188</v>
      </c>
      <c r="U115" s="123">
        <v>4666</v>
      </c>
      <c r="V115" s="179">
        <v>33.7</v>
      </c>
      <c r="W115" s="179">
        <v>14.1</v>
      </c>
      <c r="X115" s="123">
        <v>0</v>
      </c>
      <c r="Y115" s="179">
        <v>41.3</v>
      </c>
      <c r="Z115" s="123">
        <v>244</v>
      </c>
      <c r="AA115" s="128">
        <v>34</v>
      </c>
      <c r="AB115" s="123">
        <v>155</v>
      </c>
      <c r="AC115" s="179">
        <v>1.1</v>
      </c>
      <c r="AD115" s="179">
        <v>7.5</v>
      </c>
      <c r="AE115" s="123">
        <v>0</v>
      </c>
      <c r="AF115" s="123">
        <v>0</v>
      </c>
      <c r="AG115" s="123">
        <v>0</v>
      </c>
      <c r="AH115" s="123">
        <v>0</v>
      </c>
      <c r="AI115" s="123">
        <v>0</v>
      </c>
      <c r="AJ115" s="128">
        <v>0</v>
      </c>
      <c r="AK115" s="123">
        <v>0</v>
      </c>
      <c r="AL115" s="130">
        <v>2</v>
      </c>
      <c r="AM115" s="179">
        <v>5.1</v>
      </c>
      <c r="AN115" s="181">
        <v>3.1</v>
      </c>
      <c r="AO115" s="132">
        <f>IFERROR($S115*$S$2+$T115*$T$2+IF($U$2=0,0,$U115/$U$2)+$V115*$V$2+$W115*$W$2+$X115*$X$2+$Y115*$Y$2+$Z115*$Z$2+$AA115*$AA$2+IF($AB$2=0,0,$AB115/$AB$2)+$AC$2*$AC115+$AD$2*$AD115+$AE$2*$AE115+$AF115*$AF$2+IF($AG$2=0,0,$AG115/$AG$2)+$AH115*$AH$2+$AI115*$AI$2+IF($AJ$2=0,0,$AJ115/$AJ$2)+$AK115*$AK$2+$AL115*$AL$2+$AM115*$AM$2+$AN115*$AN$2,0)</f>
      </c>
    </row>
    <row x14ac:dyDescent="0.25" r="116" customHeight="1" ht="17.25">
      <c r="A116" s="118" t="s">
        <v>314</v>
      </c>
      <c r="B116" s="119" t="s">
        <v>181</v>
      </c>
      <c r="C116" s="119" t="s">
        <v>186</v>
      </c>
      <c r="D116" s="120">
        <v>8</v>
      </c>
      <c r="E116" s="134"/>
      <c r="F116" s="122"/>
      <c r="G116" s="123">
        <v>38</v>
      </c>
      <c r="H116" s="124">
        <f>I116-G116</f>
      </c>
      <c r="I116" s="123">
        <v>89</v>
      </c>
      <c r="J116" s="177">
        <v>47</v>
      </c>
      <c r="K116" s="124">
        <f>L116-J116</f>
      </c>
      <c r="L116" s="136">
        <v>103</v>
      </c>
      <c r="M116" s="123">
        <v>59</v>
      </c>
      <c r="N116" s="124">
        <f>O116-M116</f>
      </c>
      <c r="O116" s="123">
        <v>125</v>
      </c>
      <c r="P116" s="135">
        <v>0.92</v>
      </c>
      <c r="Q116" s="126">
        <v>17</v>
      </c>
      <c r="R116" s="127"/>
      <c r="S116" s="128">
        <v>0</v>
      </c>
      <c r="T116" s="123">
        <v>0</v>
      </c>
      <c r="U116" s="123">
        <v>0</v>
      </c>
      <c r="V116" s="123">
        <v>0</v>
      </c>
      <c r="W116" s="123">
        <v>0</v>
      </c>
      <c r="X116" s="123">
        <v>0</v>
      </c>
      <c r="Y116" s="123">
        <v>0</v>
      </c>
      <c r="Z116" s="123">
        <v>0</v>
      </c>
      <c r="AA116" s="128">
        <v>253</v>
      </c>
      <c r="AB116" s="123">
        <v>1195</v>
      </c>
      <c r="AC116" s="179">
        <v>9.1</v>
      </c>
      <c r="AD116" s="123">
        <v>106</v>
      </c>
      <c r="AE116" s="179">
        <v>25.5</v>
      </c>
      <c r="AF116" s="179">
        <v>18.4</v>
      </c>
      <c r="AG116" s="123">
        <v>171</v>
      </c>
      <c r="AH116" s="123">
        <v>0</v>
      </c>
      <c r="AI116" s="123">
        <v>5</v>
      </c>
      <c r="AJ116" s="128">
        <v>0</v>
      </c>
      <c r="AK116" s="123">
        <v>0</v>
      </c>
      <c r="AL116" s="130">
        <v>0</v>
      </c>
      <c r="AM116" s="179">
        <v>0.9</v>
      </c>
      <c r="AN116" s="181">
        <v>0.9</v>
      </c>
      <c r="AO116" s="132">
        <f>IFERROR($S116*$S$2+$T116*$T$2+IF($U$2=0,0,$U116/$U$2)+$V116*$V$2+$W116*$W$2+$X116*$X$2+$Y116*$Y$2+$Z116*$Z$2+$AA116*$AA$2+IF($AB$2=0,0,$AB116/$AB$2)+$AC$2*$AC116+$AD$2*$AD116+$AE$2*$AE116+$AF116*$AF$2+IF($AG$2=0,0,$AG116/$AG$2)+$AH116*$AH$2+$AI116*$AI$2+IF($AJ$2=0,0,$AJ116/$AJ$2)+$AK116*$AK$2+$AL116*$AL$2+$AM116*$AM$2+$AN116*$AN$2,0)</f>
      </c>
    </row>
    <row x14ac:dyDescent="0.25" r="117" customHeight="1" ht="17.25">
      <c r="A117" s="118" t="s">
        <v>312</v>
      </c>
      <c r="B117" s="119" t="s">
        <v>173</v>
      </c>
      <c r="C117" s="119" t="s">
        <v>265</v>
      </c>
      <c r="D117" s="120">
        <v>14</v>
      </c>
      <c r="E117" s="134" t="s">
        <v>313</v>
      </c>
      <c r="F117" s="122"/>
      <c r="G117" s="123">
        <v>101</v>
      </c>
      <c r="H117" s="124">
        <f>I117-G117</f>
      </c>
      <c r="I117" s="123">
        <v>100</v>
      </c>
      <c r="J117" s="177">
        <v>84</v>
      </c>
      <c r="K117" s="124">
        <f>L117-J117</f>
      </c>
      <c r="L117" s="136">
        <v>83</v>
      </c>
      <c r="M117" s="123">
        <v>87</v>
      </c>
      <c r="N117" s="124">
        <f>O117-M117</f>
      </c>
      <c r="O117" s="123">
        <v>85</v>
      </c>
      <c r="P117" s="135">
        <v>0.73</v>
      </c>
      <c r="Q117" s="126">
        <v>17</v>
      </c>
      <c r="R117" s="127"/>
      <c r="S117" s="128">
        <v>0</v>
      </c>
      <c r="T117" s="123">
        <v>0</v>
      </c>
      <c r="U117" s="123">
        <v>0</v>
      </c>
      <c r="V117" s="123">
        <v>0</v>
      </c>
      <c r="W117" s="123">
        <v>0</v>
      </c>
      <c r="X117" s="123">
        <v>0</v>
      </c>
      <c r="Y117" s="123">
        <v>0</v>
      </c>
      <c r="Z117" s="123">
        <v>0</v>
      </c>
      <c r="AA117" s="128">
        <v>0</v>
      </c>
      <c r="AB117" s="123">
        <v>0</v>
      </c>
      <c r="AC117" s="123">
        <v>0</v>
      </c>
      <c r="AD117" s="123">
        <v>0</v>
      </c>
      <c r="AE117" s="123">
        <v>96</v>
      </c>
      <c r="AF117" s="179">
        <v>62.5</v>
      </c>
      <c r="AG117" s="123">
        <v>1004</v>
      </c>
      <c r="AH117" s="123">
        <v>6</v>
      </c>
      <c r="AI117" s="179">
        <v>44.6</v>
      </c>
      <c r="AJ117" s="128">
        <v>0</v>
      </c>
      <c r="AK117" s="123">
        <v>0</v>
      </c>
      <c r="AL117" s="130">
        <v>0</v>
      </c>
      <c r="AM117" s="123">
        <v>1</v>
      </c>
      <c r="AN117" s="131">
        <v>1</v>
      </c>
      <c r="AO117" s="132">
        <f>IFERROR($S117*$S$2+$T117*$T$2+IF($U$2=0,0,$U117/$U$2)+$V117*$V$2+$W117*$W$2+$X117*$X$2+$Y117*$Y$2+$Z117*$Z$2+$AA117*$AA$2+IF($AB$2=0,0,$AB117/$AB$2)+$AC$2*$AC117+$AD$2*$AD117+$AE$2*$AE117+$AF117*$AF$2+IF($AG$2=0,0,$AG117/$AG$2)+$AH117*$AH$2+$AI117*$AI$2+IF($AJ$2=0,0,$AJ117/$AJ$2)+$AK117*$AK$2+$AL117*$AL$2+$AM117*$AM$2+$AN117*$AN$2,0)</f>
      </c>
    </row>
    <row x14ac:dyDescent="0.25" r="118" customHeight="1" ht="17.25">
      <c r="A118" s="118" t="s">
        <v>257</v>
      </c>
      <c r="B118" s="119" t="s">
        <v>181</v>
      </c>
      <c r="C118" s="119" t="s">
        <v>293</v>
      </c>
      <c r="D118" s="120">
        <v>10</v>
      </c>
      <c r="E118" s="134"/>
      <c r="F118" s="122"/>
      <c r="G118" s="123">
        <v>124</v>
      </c>
      <c r="H118" s="124">
        <f>I118-G118</f>
      </c>
      <c r="I118" s="123">
        <v>119</v>
      </c>
      <c r="J118" s="177">
        <v>122</v>
      </c>
      <c r="K118" s="124">
        <f>L118-J118</f>
      </c>
      <c r="L118" s="136">
        <v>117</v>
      </c>
      <c r="M118" s="123">
        <v>121</v>
      </c>
      <c r="N118" s="124">
        <f>O118-M118</f>
      </c>
      <c r="O118" s="123">
        <v>112</v>
      </c>
      <c r="P118" s="135">
        <v>0.61</v>
      </c>
      <c r="Q118" s="126">
        <v>17</v>
      </c>
      <c r="R118" s="127"/>
      <c r="S118" s="128">
        <v>0</v>
      </c>
      <c r="T118" s="123">
        <v>0</v>
      </c>
      <c r="U118" s="123">
        <v>0</v>
      </c>
      <c r="V118" s="123">
        <v>0</v>
      </c>
      <c r="W118" s="123">
        <v>0</v>
      </c>
      <c r="X118" s="123">
        <v>0</v>
      </c>
      <c r="Y118" s="123">
        <v>0</v>
      </c>
      <c r="Z118" s="123">
        <v>0</v>
      </c>
      <c r="AA118" s="128">
        <v>136</v>
      </c>
      <c r="AB118" s="123">
        <v>547</v>
      </c>
      <c r="AC118" s="179">
        <v>4.7</v>
      </c>
      <c r="AD118" s="179">
        <v>41.8</v>
      </c>
      <c r="AE118" s="123">
        <v>34</v>
      </c>
      <c r="AF118" s="179">
        <v>25.1</v>
      </c>
      <c r="AG118" s="123">
        <v>213</v>
      </c>
      <c r="AH118" s="179">
        <v>1.2</v>
      </c>
      <c r="AI118" s="179">
        <v>11.9</v>
      </c>
      <c r="AJ118" s="128">
        <v>0</v>
      </c>
      <c r="AK118" s="123">
        <v>0</v>
      </c>
      <c r="AL118" s="130">
        <v>0</v>
      </c>
      <c r="AM118" s="179">
        <v>2.5</v>
      </c>
      <c r="AN118" s="181">
        <v>1.2</v>
      </c>
      <c r="AO118" s="132">
        <f>IFERROR($S118*$S$2+$T118*$T$2+IF($U$2=0,0,$U118/$U$2)+$V118*$V$2+$W118*$W$2+$X118*$X$2+$Y118*$Y$2+$Z118*$Z$2+$AA118*$AA$2+IF($AB$2=0,0,$AB118/$AB$2)+$AC$2*$AC118+$AD$2*$AD118+$AE$2*$AE118+$AF118*$AF$2+IF($AG$2=0,0,$AG118/$AG$2)+$AH118*$AH$2+$AI118*$AI$2+IF($AJ$2=0,0,$AJ118/$AJ$2)+$AK118*$AK$2+$AL118*$AL$2+$AM118*$AM$2+$AN118*$AN$2,0)</f>
      </c>
    </row>
    <row x14ac:dyDescent="0.25" r="119" customHeight="1" ht="17.25">
      <c r="A119" s="118" t="s">
        <v>317</v>
      </c>
      <c r="B119" s="119" t="s">
        <v>173</v>
      </c>
      <c r="C119" s="119" t="s">
        <v>41</v>
      </c>
      <c r="D119" s="120">
        <v>7</v>
      </c>
      <c r="E119" s="134"/>
      <c r="F119" s="122"/>
      <c r="G119" s="123">
        <v>113</v>
      </c>
      <c r="H119" s="124">
        <f>I119-G119</f>
      </c>
      <c r="I119" s="123">
        <v>110</v>
      </c>
      <c r="J119" s="177">
        <v>96</v>
      </c>
      <c r="K119" s="124">
        <f>L119-J119</f>
      </c>
      <c r="L119" s="136">
        <v>96</v>
      </c>
      <c r="M119" s="123">
        <v>107</v>
      </c>
      <c r="N119" s="124">
        <f>O119-M119</f>
      </c>
      <c r="O119" s="123">
        <v>107</v>
      </c>
      <c r="P119" s="135">
        <v>0.71</v>
      </c>
      <c r="Q119" s="126">
        <v>17</v>
      </c>
      <c r="R119" s="127"/>
      <c r="S119" s="128">
        <v>0</v>
      </c>
      <c r="T119" s="123">
        <v>0</v>
      </c>
      <c r="U119" s="123">
        <v>0</v>
      </c>
      <c r="V119" s="123">
        <v>0</v>
      </c>
      <c r="W119" s="123">
        <v>0</v>
      </c>
      <c r="X119" s="123">
        <v>0</v>
      </c>
      <c r="Y119" s="123">
        <v>0</v>
      </c>
      <c r="Z119" s="123">
        <v>0</v>
      </c>
      <c r="AA119" s="128">
        <v>0</v>
      </c>
      <c r="AB119" s="123">
        <v>0</v>
      </c>
      <c r="AC119" s="123">
        <v>0</v>
      </c>
      <c r="AD119" s="123">
        <v>0</v>
      </c>
      <c r="AE119" s="123">
        <v>109</v>
      </c>
      <c r="AF119" s="179">
        <v>69.3</v>
      </c>
      <c r="AG119" s="123">
        <v>1100</v>
      </c>
      <c r="AH119" s="179">
        <v>9.3</v>
      </c>
      <c r="AI119" s="179">
        <v>48.6</v>
      </c>
      <c r="AJ119" s="128">
        <v>0</v>
      </c>
      <c r="AK119" s="123">
        <v>0</v>
      </c>
      <c r="AL119" s="130">
        <v>1</v>
      </c>
      <c r="AM119" s="123">
        <v>1</v>
      </c>
      <c r="AN119" s="131">
        <v>1</v>
      </c>
      <c r="AO119" s="132">
        <f>IFERROR($S119*$S$2+$T119*$T$2+IF($U$2=0,0,$U119/$U$2)+$V119*$V$2+$W119*$W$2+$X119*$X$2+$Y119*$Y$2+$Z119*$Z$2+$AA119*$AA$2+IF($AB$2=0,0,$AB119/$AB$2)+$AC$2*$AC119+$AD$2*$AD119+$AE$2*$AE119+$AF119*$AF$2+IF($AG$2=0,0,$AG119/$AG$2)+$AH119*$AH$2+$AI119*$AI$2+IF($AJ$2=0,0,$AJ119/$AJ$2)+$AK119*$AK$2+$AL119*$AL$2+$AM119*$AM$2+$AN119*$AN$2,0)</f>
      </c>
    </row>
    <row x14ac:dyDescent="0.25" r="120" customHeight="1" ht="17.25">
      <c r="A120" s="118" t="s">
        <v>316</v>
      </c>
      <c r="B120" s="119" t="s">
        <v>173</v>
      </c>
      <c r="C120" s="119" t="s">
        <v>215</v>
      </c>
      <c r="D120" s="120">
        <v>7</v>
      </c>
      <c r="E120" s="134"/>
      <c r="F120" s="122"/>
      <c r="G120" s="123">
        <v>98</v>
      </c>
      <c r="H120" s="124">
        <f>I120-G120</f>
      </c>
      <c r="I120" s="123">
        <v>99</v>
      </c>
      <c r="J120" s="177">
        <v>100</v>
      </c>
      <c r="K120" s="124">
        <f>L120-J120</f>
      </c>
      <c r="L120" s="136">
        <v>99</v>
      </c>
      <c r="M120" s="123">
        <v>105</v>
      </c>
      <c r="N120" s="124">
        <f>O120-M120</f>
      </c>
      <c r="O120" s="123">
        <v>105</v>
      </c>
      <c r="P120" s="135">
        <v>0.75</v>
      </c>
      <c r="Q120" s="126">
        <v>17</v>
      </c>
      <c r="R120" s="127"/>
      <c r="S120" s="128">
        <v>0</v>
      </c>
      <c r="T120" s="123">
        <v>0</v>
      </c>
      <c r="U120" s="123">
        <v>0</v>
      </c>
      <c r="V120" s="123">
        <v>0</v>
      </c>
      <c r="W120" s="123">
        <v>0</v>
      </c>
      <c r="X120" s="123">
        <v>0</v>
      </c>
      <c r="Y120" s="123">
        <v>0</v>
      </c>
      <c r="Z120" s="123">
        <v>0</v>
      </c>
      <c r="AA120" s="128">
        <v>0</v>
      </c>
      <c r="AB120" s="123">
        <v>0</v>
      </c>
      <c r="AC120" s="123">
        <v>0</v>
      </c>
      <c r="AD120" s="123">
        <v>0</v>
      </c>
      <c r="AE120" s="123">
        <v>111</v>
      </c>
      <c r="AF120" s="179">
        <v>71.9</v>
      </c>
      <c r="AG120" s="123">
        <v>974</v>
      </c>
      <c r="AH120" s="179">
        <v>5.8</v>
      </c>
      <c r="AI120" s="179">
        <v>43.7</v>
      </c>
      <c r="AJ120" s="128">
        <v>0</v>
      </c>
      <c r="AK120" s="123">
        <v>0</v>
      </c>
      <c r="AL120" s="130">
        <v>0</v>
      </c>
      <c r="AM120" s="179">
        <v>0.9</v>
      </c>
      <c r="AN120" s="181">
        <v>0.9</v>
      </c>
      <c r="AO120" s="132">
        <f>IFERROR($S120*$S$2+$T120*$T$2+IF($U$2=0,0,$U120/$U$2)+$V120*$V$2+$W120*$W$2+$X120*$X$2+$Y120*$Y$2+$Z120*$Z$2+$AA120*$AA$2+IF($AB$2=0,0,$AB120/$AB$2)+$AC$2*$AC120+$AD$2*$AD120+$AE$2*$AE120+$AF120*$AF$2+IF($AG$2=0,0,$AG120/$AG$2)+$AH120*$AH$2+$AI120*$AI$2+IF($AJ$2=0,0,$AJ120/$AJ$2)+$AK120*$AK$2+$AL120*$AL$2+$AM120*$AM$2+$AN120*$AN$2,0)</f>
      </c>
    </row>
    <row x14ac:dyDescent="0.25" r="121" customHeight="1" ht="17.25">
      <c r="A121" s="118" t="s">
        <v>315</v>
      </c>
      <c r="B121" s="119" t="s">
        <v>192</v>
      </c>
      <c r="C121" s="119" t="s">
        <v>49</v>
      </c>
      <c r="D121" s="120">
        <v>14</v>
      </c>
      <c r="E121" s="134" t="s">
        <v>176</v>
      </c>
      <c r="F121" s="122"/>
      <c r="G121" s="123">
        <v>137</v>
      </c>
      <c r="H121" s="124">
        <f>I121-G121</f>
      </c>
      <c r="I121" s="123">
        <v>139</v>
      </c>
      <c r="J121" s="177">
        <v>131</v>
      </c>
      <c r="K121" s="124">
        <f>L121-J121</f>
      </c>
      <c r="L121" s="136">
        <v>134</v>
      </c>
      <c r="M121" s="123">
        <v>132</v>
      </c>
      <c r="N121" s="124">
        <f>O121-M121</f>
      </c>
      <c r="O121" s="123">
        <v>133</v>
      </c>
      <c r="P121" s="135">
        <v>0.61</v>
      </c>
      <c r="Q121" s="126">
        <v>17</v>
      </c>
      <c r="R121" s="127"/>
      <c r="S121" s="128">
        <v>0</v>
      </c>
      <c r="T121" s="123">
        <v>0</v>
      </c>
      <c r="U121" s="123">
        <v>0</v>
      </c>
      <c r="V121" s="123">
        <v>0</v>
      </c>
      <c r="W121" s="123">
        <v>0</v>
      </c>
      <c r="X121" s="123">
        <v>0</v>
      </c>
      <c r="Y121" s="123">
        <v>0</v>
      </c>
      <c r="Z121" s="123">
        <v>0</v>
      </c>
      <c r="AA121" s="128">
        <v>0</v>
      </c>
      <c r="AB121" s="123">
        <v>0</v>
      </c>
      <c r="AC121" s="123">
        <v>0</v>
      </c>
      <c r="AD121" s="123">
        <v>0</v>
      </c>
      <c r="AE121" s="123">
        <v>107</v>
      </c>
      <c r="AF121" s="179">
        <v>77.6</v>
      </c>
      <c r="AG121" s="123">
        <v>880</v>
      </c>
      <c r="AH121" s="179">
        <v>6.2</v>
      </c>
      <c r="AI121" s="179">
        <v>51.7</v>
      </c>
      <c r="AJ121" s="128">
        <v>0</v>
      </c>
      <c r="AK121" s="123">
        <v>0</v>
      </c>
      <c r="AL121" s="180">
        <v>1.2</v>
      </c>
      <c r="AM121" s="179">
        <v>1.2</v>
      </c>
      <c r="AN121" s="131">
        <v>0</v>
      </c>
      <c r="AO121" s="132">
        <f>IFERROR($S121*$S$2+$T121*$T$2+IF($U$2=0,0,$U121/$U$2)+$V121*$V$2+$W121*$W$2+$X121*$X$2+$Y121*$Y$2+$Z121*$Z$2+$AA121*$AA$2+IF($AB$2=0,0,$AB121/$AB$2)+$AC$2*$AC121+$AD$2*$AD121+$AE$2*$AE121+$AF121*$AF$2+IF($AG$2=0,0,$AG121/$AG$2)+$AH121*$AH$2+$AI121*$AI$2+IF($AJ$2=0,0,$AJ121/$AJ$2)+$AK121*$AK$2+$AL121*$AL$2+$AM121*$AM$2+$AN121*$AN$2,0)</f>
      </c>
    </row>
    <row x14ac:dyDescent="0.25" r="122" customHeight="1" ht="17.25">
      <c r="A122" s="118" t="s">
        <v>319</v>
      </c>
      <c r="B122" s="119" t="s">
        <v>173</v>
      </c>
      <c r="C122" s="119" t="s">
        <v>268</v>
      </c>
      <c r="D122" s="120">
        <v>7</v>
      </c>
      <c r="E122" s="134"/>
      <c r="F122" s="122"/>
      <c r="G122" s="123">
        <v>106</v>
      </c>
      <c r="H122" s="124">
        <f>I122-G122</f>
      </c>
      <c r="I122" s="123">
        <v>105</v>
      </c>
      <c r="J122" s="177">
        <v>98</v>
      </c>
      <c r="K122" s="124">
        <f>L122-J122</f>
      </c>
      <c r="L122" s="136">
        <v>100</v>
      </c>
      <c r="M122" s="123">
        <v>85</v>
      </c>
      <c r="N122" s="124">
        <f>O122-M122</f>
      </c>
      <c r="O122" s="123">
        <v>89</v>
      </c>
      <c r="P122" s="135">
        <v>0.76</v>
      </c>
      <c r="Q122" s="126">
        <v>17</v>
      </c>
      <c r="R122" s="127"/>
      <c r="S122" s="128">
        <v>0</v>
      </c>
      <c r="T122" s="123">
        <v>0</v>
      </c>
      <c r="U122" s="123">
        <v>0</v>
      </c>
      <c r="V122" s="123">
        <v>0</v>
      </c>
      <c r="W122" s="123">
        <v>0</v>
      </c>
      <c r="X122" s="123">
        <v>0</v>
      </c>
      <c r="Y122" s="123">
        <v>0</v>
      </c>
      <c r="Z122" s="123">
        <v>0</v>
      </c>
      <c r="AA122" s="178">
        <v>35.8</v>
      </c>
      <c r="AB122" s="123">
        <v>151</v>
      </c>
      <c r="AC122" s="179">
        <v>1.2</v>
      </c>
      <c r="AD122" s="179">
        <v>13.8</v>
      </c>
      <c r="AE122" s="123">
        <v>116</v>
      </c>
      <c r="AF122" s="179">
        <v>77.3</v>
      </c>
      <c r="AG122" s="123">
        <v>963</v>
      </c>
      <c r="AH122" s="179">
        <v>6.9</v>
      </c>
      <c r="AI122" s="179">
        <v>47.3</v>
      </c>
      <c r="AJ122" s="128">
        <v>0</v>
      </c>
      <c r="AK122" s="123">
        <v>0</v>
      </c>
      <c r="AL122" s="130">
        <v>0</v>
      </c>
      <c r="AM122" s="179">
        <v>1.2</v>
      </c>
      <c r="AN122" s="181">
        <v>1.2</v>
      </c>
      <c r="AO122" s="132">
        <f>IFERROR($S122*$S$2+$T122*$T$2+IF($U$2=0,0,$U122/$U$2)+$V122*$V$2+$W122*$W$2+$X122*$X$2+$Y122*$Y$2+$Z122*$Z$2+$AA122*$AA$2+IF($AB$2=0,0,$AB122/$AB$2)+$AC$2*$AC122+$AD$2*$AD122+$AE$2*$AE122+$AF122*$AF$2+IF($AG$2=0,0,$AG122/$AG$2)+$AH122*$AH$2+$AI122*$AI$2+IF($AJ$2=0,0,$AJ122/$AJ$2)+$AK122*$AK$2+$AL122*$AL$2+$AM122*$AM$2+$AN122*$AN$2,0)</f>
      </c>
    </row>
    <row x14ac:dyDescent="0.25" r="123" customHeight="1" ht="17.25">
      <c r="A123" s="118" t="s">
        <v>318</v>
      </c>
      <c r="B123" s="119" t="s">
        <v>181</v>
      </c>
      <c r="C123" s="119" t="s">
        <v>188</v>
      </c>
      <c r="D123" s="120">
        <v>14</v>
      </c>
      <c r="E123" s="134"/>
      <c r="F123" s="122"/>
      <c r="G123" s="123">
        <v>118</v>
      </c>
      <c r="H123" s="124">
        <f>I123-G123</f>
      </c>
      <c r="I123" s="123">
        <v>118</v>
      </c>
      <c r="J123" s="177">
        <v>127</v>
      </c>
      <c r="K123" s="124">
        <f>L123-J123</f>
      </c>
      <c r="L123" s="136">
        <v>130</v>
      </c>
      <c r="M123" s="123">
        <v>99</v>
      </c>
      <c r="N123" s="124">
        <f>O123-M123</f>
      </c>
      <c r="O123" s="123">
        <v>99</v>
      </c>
      <c r="P123" s="135">
        <v>0.66</v>
      </c>
      <c r="Q123" s="126">
        <v>17</v>
      </c>
      <c r="R123" s="127"/>
      <c r="S123" s="128">
        <v>0</v>
      </c>
      <c r="T123" s="123">
        <v>0</v>
      </c>
      <c r="U123" s="123">
        <v>0</v>
      </c>
      <c r="V123" s="123">
        <v>0</v>
      </c>
      <c r="W123" s="123">
        <v>0</v>
      </c>
      <c r="X123" s="123">
        <v>0</v>
      </c>
      <c r="Y123" s="123">
        <v>0</v>
      </c>
      <c r="Z123" s="123">
        <v>0</v>
      </c>
      <c r="AA123" s="178">
        <v>79.9</v>
      </c>
      <c r="AB123" s="123">
        <v>371</v>
      </c>
      <c r="AC123" s="179">
        <v>2.7</v>
      </c>
      <c r="AD123" s="179">
        <v>29.8</v>
      </c>
      <c r="AE123" s="123">
        <v>85</v>
      </c>
      <c r="AF123" s="179">
        <v>71.8</v>
      </c>
      <c r="AG123" s="123">
        <v>542</v>
      </c>
      <c r="AH123" s="179">
        <v>2.9</v>
      </c>
      <c r="AI123" s="123">
        <v>19</v>
      </c>
      <c r="AJ123" s="128">
        <v>312</v>
      </c>
      <c r="AK123" s="179">
        <v>1.1</v>
      </c>
      <c r="AL123" s="130">
        <v>0</v>
      </c>
      <c r="AM123" s="179">
        <v>1.3</v>
      </c>
      <c r="AN123" s="181">
        <v>1.3</v>
      </c>
      <c r="AO123" s="132">
        <f>IFERROR($S123*$S$2+$T123*$T$2+IF($U$2=0,0,$U123/$U$2)+$V123*$V$2+$W123*$W$2+$X123*$X$2+$Y123*$Y$2+$Z123*$Z$2+$AA123*$AA$2+IF($AB$2=0,0,$AB123/$AB$2)+$AC$2*$AC123+$AD$2*$AD123+$AE$2*$AE123+$AF123*$AF$2+IF($AG$2=0,0,$AG123/$AG$2)+$AH123*$AH$2+$AI123*$AI$2+IF($AJ$2=0,0,$AJ123/$AJ$2)+$AK123*$AK$2+$AL123*$AL$2+$AM123*$AM$2+$AN123*$AN$2,0)</f>
      </c>
    </row>
    <row x14ac:dyDescent="0.25" r="124" customHeight="1" ht="17.25">
      <c r="A124" s="118" t="s">
        <v>320</v>
      </c>
      <c r="B124" s="119" t="s">
        <v>192</v>
      </c>
      <c r="C124" s="119" t="s">
        <v>49</v>
      </c>
      <c r="D124" s="120">
        <v>14</v>
      </c>
      <c r="E124" s="134"/>
      <c r="F124" s="122"/>
      <c r="G124" s="123">
        <v>122</v>
      </c>
      <c r="H124" s="124">
        <f>I124-G124</f>
      </c>
      <c r="I124" s="123">
        <v>124</v>
      </c>
      <c r="J124" s="177">
        <v>113</v>
      </c>
      <c r="K124" s="124">
        <f>L124-J124</f>
      </c>
      <c r="L124" s="136">
        <v>122</v>
      </c>
      <c r="M124" s="123">
        <v>114</v>
      </c>
      <c r="N124" s="124">
        <f>O124-M124</f>
      </c>
      <c r="O124" s="123">
        <v>119</v>
      </c>
      <c r="P124" s="135">
        <v>0.68</v>
      </c>
      <c r="Q124" s="126">
        <v>17</v>
      </c>
      <c r="R124" s="127"/>
      <c r="S124" s="128">
        <v>0</v>
      </c>
      <c r="T124" s="123">
        <v>0</v>
      </c>
      <c r="U124" s="123">
        <v>0</v>
      </c>
      <c r="V124" s="123">
        <v>0</v>
      </c>
      <c r="W124" s="123">
        <v>0</v>
      </c>
      <c r="X124" s="123">
        <v>0</v>
      </c>
      <c r="Y124" s="123">
        <v>0</v>
      </c>
      <c r="Z124" s="123">
        <v>0</v>
      </c>
      <c r="AA124" s="128">
        <v>0</v>
      </c>
      <c r="AB124" s="123">
        <v>0</v>
      </c>
      <c r="AC124" s="123">
        <v>0</v>
      </c>
      <c r="AD124" s="123">
        <v>0</v>
      </c>
      <c r="AE124" s="179">
        <v>81.6</v>
      </c>
      <c r="AF124" s="179">
        <v>52.8</v>
      </c>
      <c r="AG124" s="123">
        <v>597</v>
      </c>
      <c r="AH124" s="179">
        <v>5.7</v>
      </c>
      <c r="AI124" s="179">
        <v>28.3</v>
      </c>
      <c r="AJ124" s="128">
        <v>0</v>
      </c>
      <c r="AK124" s="123">
        <v>0</v>
      </c>
      <c r="AL124" s="130">
        <v>0</v>
      </c>
      <c r="AM124" s="179">
        <v>0.9</v>
      </c>
      <c r="AN124" s="131">
        <v>0</v>
      </c>
      <c r="AO124" s="132">
        <f>IFERROR($S124*$S$2+$T124*$T$2+IF($U$2=0,0,$U124/$U$2)+$V124*$V$2+$W124*$W$2+$X124*$X$2+$Y124*$Y$2+$Z124*$Z$2+$AA124*$AA$2+IF($AB$2=0,0,$AB124/$AB$2)+$AC$2*$AC124+$AD$2*$AD124+$AE$2*$AE124+$AF124*$AF$2+IF($AG$2=0,0,$AG124/$AG$2)+$AH124*$AH$2+$AI124*$AI$2+IF($AJ$2=0,0,$AJ124/$AJ$2)+$AK124*$AK$2+$AL124*$AL$2+$AM124*$AM$2+$AN124*$AN$2,0)</f>
      </c>
    </row>
    <row x14ac:dyDescent="0.25" r="125" customHeight="1" ht="17.25">
      <c r="A125" s="118" t="s">
        <v>286</v>
      </c>
      <c r="B125" s="119" t="s">
        <v>181</v>
      </c>
      <c r="C125" s="119" t="s">
        <v>223</v>
      </c>
      <c r="D125" s="120">
        <v>9</v>
      </c>
      <c r="E125" s="134"/>
      <c r="F125" s="122"/>
      <c r="G125" s="123">
        <v>92</v>
      </c>
      <c r="H125" s="124">
        <f>I125-G125</f>
      </c>
      <c r="I125" s="123">
        <v>91</v>
      </c>
      <c r="J125" s="177">
        <v>109</v>
      </c>
      <c r="K125" s="124">
        <f>L125-J125</f>
      </c>
      <c r="L125" s="136">
        <v>112</v>
      </c>
      <c r="M125" s="123">
        <v>108</v>
      </c>
      <c r="N125" s="124">
        <f>O125-M125</f>
      </c>
      <c r="O125" s="123">
        <v>109</v>
      </c>
      <c r="P125" s="135">
        <v>0.73</v>
      </c>
      <c r="Q125" s="126">
        <v>17</v>
      </c>
      <c r="R125" s="127"/>
      <c r="S125" s="128">
        <v>0</v>
      </c>
      <c r="T125" s="123">
        <v>0</v>
      </c>
      <c r="U125" s="123">
        <v>0</v>
      </c>
      <c r="V125" s="123">
        <v>0</v>
      </c>
      <c r="W125" s="123">
        <v>0</v>
      </c>
      <c r="X125" s="123">
        <v>0</v>
      </c>
      <c r="Y125" s="123">
        <v>0</v>
      </c>
      <c r="Z125" s="123">
        <v>0</v>
      </c>
      <c r="AA125" s="128">
        <v>111</v>
      </c>
      <c r="AB125" s="123">
        <v>434</v>
      </c>
      <c r="AC125" s="179">
        <v>2.5</v>
      </c>
      <c r="AD125" s="179">
        <v>34.2</v>
      </c>
      <c r="AE125" s="179">
        <v>35.2</v>
      </c>
      <c r="AF125" s="179">
        <v>27.3</v>
      </c>
      <c r="AG125" s="123">
        <v>229</v>
      </c>
      <c r="AH125" s="179">
        <v>0.1</v>
      </c>
      <c r="AI125" s="179">
        <v>9.3</v>
      </c>
      <c r="AJ125" s="128">
        <v>0</v>
      </c>
      <c r="AK125" s="123">
        <v>0</v>
      </c>
      <c r="AL125" s="130">
        <v>0</v>
      </c>
      <c r="AM125" s="179">
        <v>0.9</v>
      </c>
      <c r="AN125" s="131">
        <v>0</v>
      </c>
      <c r="AO125" s="132">
        <f>IFERROR($S125*$S$2+$T125*$T$2+IF($U$2=0,0,$U125/$U$2)+$V125*$V$2+$W125*$W$2+$X125*$X$2+$Y125*$Y$2+$Z125*$Z$2+$AA125*$AA$2+IF($AB$2=0,0,$AB125/$AB$2)+$AC$2*$AC125+$AD$2*$AD125+$AE$2*$AE125+$AF125*$AF$2+IF($AG$2=0,0,$AG125/$AG$2)+$AH125*$AH$2+$AI125*$AI$2+IF($AJ$2=0,0,$AJ125/$AJ$2)+$AK125*$AK$2+$AL125*$AL$2+$AM125*$AM$2+$AN125*$AN$2,0)</f>
      </c>
    </row>
    <row x14ac:dyDescent="0.25" r="126" customHeight="1" ht="17.25">
      <c r="A126" s="118" t="s">
        <v>322</v>
      </c>
      <c r="B126" s="119" t="s">
        <v>173</v>
      </c>
      <c r="C126" s="119" t="s">
        <v>265</v>
      </c>
      <c r="D126" s="120">
        <v>14</v>
      </c>
      <c r="E126" s="134"/>
      <c r="F126" s="122"/>
      <c r="G126" s="123">
        <v>139</v>
      </c>
      <c r="H126" s="124">
        <f>I126-G126</f>
      </c>
      <c r="I126" s="123">
        <v>140</v>
      </c>
      <c r="J126" s="177">
        <v>114</v>
      </c>
      <c r="K126" s="124">
        <f>L126-J126</f>
      </c>
      <c r="L126" s="136">
        <v>118</v>
      </c>
      <c r="M126" s="123">
        <v>115</v>
      </c>
      <c r="N126" s="124">
        <f>O126-M126</f>
      </c>
      <c r="O126" s="123">
        <v>124</v>
      </c>
      <c r="P126" s="135">
        <v>0.66</v>
      </c>
      <c r="Q126" s="126">
        <v>17</v>
      </c>
      <c r="R126" s="127"/>
      <c r="S126" s="128">
        <v>0</v>
      </c>
      <c r="T126" s="123">
        <v>0</v>
      </c>
      <c r="U126" s="123">
        <v>0</v>
      </c>
      <c r="V126" s="123">
        <v>0</v>
      </c>
      <c r="W126" s="123">
        <v>0</v>
      </c>
      <c r="X126" s="123">
        <v>0</v>
      </c>
      <c r="Y126" s="123">
        <v>0</v>
      </c>
      <c r="Z126" s="123">
        <v>0</v>
      </c>
      <c r="AA126" s="128">
        <v>0</v>
      </c>
      <c r="AB126" s="123">
        <v>0</v>
      </c>
      <c r="AC126" s="123">
        <v>0</v>
      </c>
      <c r="AD126" s="123">
        <v>0</v>
      </c>
      <c r="AE126" s="123">
        <v>117</v>
      </c>
      <c r="AF126" s="179">
        <v>74.2</v>
      </c>
      <c r="AG126" s="123">
        <v>1051</v>
      </c>
      <c r="AH126" s="179">
        <v>6.3</v>
      </c>
      <c r="AI126" s="179">
        <v>51.1</v>
      </c>
      <c r="AJ126" s="128">
        <v>0</v>
      </c>
      <c r="AK126" s="123">
        <v>0</v>
      </c>
      <c r="AL126" s="130">
        <v>0</v>
      </c>
      <c r="AM126" s="123">
        <v>1</v>
      </c>
      <c r="AN126" s="131">
        <v>1</v>
      </c>
      <c r="AO126" s="132">
        <f>IFERROR($S126*$S$2+$T126*$T$2+IF($U$2=0,0,$U126/$U$2)+$V126*$V$2+$W126*$W$2+$X126*$X$2+$Y126*$Y$2+$Z126*$Z$2+$AA126*$AA$2+IF($AB$2=0,0,$AB126/$AB$2)+$AC$2*$AC126+$AD$2*$AD126+$AE$2*$AE126+$AF126*$AF$2+IF($AG$2=0,0,$AG126/$AG$2)+$AH126*$AH$2+$AI126*$AI$2+IF($AJ$2=0,0,$AJ126/$AJ$2)+$AK126*$AK$2+$AL126*$AL$2+$AM126*$AM$2+$AN126*$AN$2,0)</f>
      </c>
    </row>
    <row x14ac:dyDescent="0.25" r="127" customHeight="1" ht="17.25">
      <c r="A127" s="118" t="s">
        <v>321</v>
      </c>
      <c r="B127" s="119" t="s">
        <v>173</v>
      </c>
      <c r="C127" s="119" t="s">
        <v>203</v>
      </c>
      <c r="D127" s="120">
        <v>9</v>
      </c>
      <c r="E127" s="134" t="s">
        <v>176</v>
      </c>
      <c r="F127" s="122"/>
      <c r="G127" s="123">
        <v>123</v>
      </c>
      <c r="H127" s="124">
        <f>I127-G127</f>
      </c>
      <c r="I127" s="123">
        <v>123</v>
      </c>
      <c r="J127" s="177">
        <v>104</v>
      </c>
      <c r="K127" s="124">
        <f>L127-J127</f>
      </c>
      <c r="L127" s="136">
        <v>94</v>
      </c>
      <c r="M127" s="123">
        <v>102</v>
      </c>
      <c r="N127" s="124">
        <f>O127-M127</f>
      </c>
      <c r="O127" s="123">
        <v>97</v>
      </c>
      <c r="P127" s="135">
        <v>0.56</v>
      </c>
      <c r="Q127" s="126">
        <v>17</v>
      </c>
      <c r="R127" s="127"/>
      <c r="S127" s="128">
        <v>0</v>
      </c>
      <c r="T127" s="123">
        <v>0</v>
      </c>
      <c r="U127" s="123">
        <v>0</v>
      </c>
      <c r="V127" s="123">
        <v>0</v>
      </c>
      <c r="W127" s="123">
        <v>0</v>
      </c>
      <c r="X127" s="123">
        <v>0</v>
      </c>
      <c r="Y127" s="123">
        <v>0</v>
      </c>
      <c r="Z127" s="123">
        <v>0</v>
      </c>
      <c r="AA127" s="178">
        <v>37.3</v>
      </c>
      <c r="AB127" s="123">
        <v>192</v>
      </c>
      <c r="AC127" s="179">
        <v>1.1</v>
      </c>
      <c r="AD127" s="179">
        <v>15.8</v>
      </c>
      <c r="AE127" s="123">
        <v>102</v>
      </c>
      <c r="AF127" s="179">
        <v>73.4</v>
      </c>
      <c r="AG127" s="123">
        <v>850</v>
      </c>
      <c r="AH127" s="179">
        <v>6.7</v>
      </c>
      <c r="AI127" s="179">
        <v>40.7</v>
      </c>
      <c r="AJ127" s="128">
        <v>0</v>
      </c>
      <c r="AK127" s="123">
        <v>0</v>
      </c>
      <c r="AL127" s="130">
        <v>0</v>
      </c>
      <c r="AM127" s="179">
        <v>1.1</v>
      </c>
      <c r="AN127" s="181">
        <v>1.1</v>
      </c>
      <c r="AO127" s="132">
        <f>IFERROR($S127*$S$2+$T127*$T$2+IF($U$2=0,0,$U127/$U$2)+$V127*$V$2+$W127*$W$2+$X127*$X$2+$Y127*$Y$2+$Z127*$Z$2+$AA127*$AA$2+IF($AB$2=0,0,$AB127/$AB$2)+$AC$2*$AC127+$AD$2*$AD127+$AE$2*$AE127+$AF127*$AF$2+IF($AG$2=0,0,$AG127/$AG$2)+$AH127*$AH$2+$AI127*$AI$2+IF($AJ$2=0,0,$AJ127/$AJ$2)+$AK127*$AK$2+$AL127*$AL$2+$AM127*$AM$2+$AN127*$AN$2,0)</f>
      </c>
    </row>
    <row x14ac:dyDescent="0.25" r="128" customHeight="1" ht="17.25">
      <c r="A128" s="118" t="s">
        <v>324</v>
      </c>
      <c r="B128" s="119" t="s">
        <v>173</v>
      </c>
      <c r="C128" s="119" t="s">
        <v>268</v>
      </c>
      <c r="D128" s="120">
        <v>7</v>
      </c>
      <c r="E128" s="134" t="s">
        <v>176</v>
      </c>
      <c r="F128" s="122"/>
      <c r="G128" s="123">
        <v>115</v>
      </c>
      <c r="H128" s="124">
        <f>I128-G128</f>
      </c>
      <c r="I128" s="123">
        <v>115</v>
      </c>
      <c r="J128" s="177">
        <v>105</v>
      </c>
      <c r="K128" s="124">
        <f>L128-J128</f>
      </c>
      <c r="L128" s="136">
        <v>108</v>
      </c>
      <c r="M128" s="123">
        <v>109</v>
      </c>
      <c r="N128" s="124">
        <f>O128-M128</f>
      </c>
      <c r="O128" s="123">
        <v>111</v>
      </c>
      <c r="P128" s="135">
        <v>0.61</v>
      </c>
      <c r="Q128" s="126">
        <v>17</v>
      </c>
      <c r="R128" s="127"/>
      <c r="S128" s="128">
        <v>0</v>
      </c>
      <c r="T128" s="123">
        <v>0</v>
      </c>
      <c r="U128" s="123">
        <v>0</v>
      </c>
      <c r="V128" s="123">
        <v>0</v>
      </c>
      <c r="W128" s="123">
        <v>0</v>
      </c>
      <c r="X128" s="123">
        <v>0</v>
      </c>
      <c r="Y128" s="123">
        <v>0</v>
      </c>
      <c r="Z128" s="123">
        <v>0</v>
      </c>
      <c r="AA128" s="128">
        <v>0</v>
      </c>
      <c r="AB128" s="123">
        <v>0</v>
      </c>
      <c r="AC128" s="123">
        <v>0</v>
      </c>
      <c r="AD128" s="123">
        <v>0</v>
      </c>
      <c r="AE128" s="123">
        <v>116</v>
      </c>
      <c r="AF128" s="179">
        <v>74.9</v>
      </c>
      <c r="AG128" s="123">
        <v>964</v>
      </c>
      <c r="AH128" s="179">
        <v>7.6</v>
      </c>
      <c r="AI128" s="179">
        <v>45.6</v>
      </c>
      <c r="AJ128" s="128">
        <v>0</v>
      </c>
      <c r="AK128" s="123">
        <v>0</v>
      </c>
      <c r="AL128" s="180">
        <v>1.1</v>
      </c>
      <c r="AM128" s="179">
        <v>1.1</v>
      </c>
      <c r="AN128" s="181">
        <v>1.1</v>
      </c>
      <c r="AO128" s="132">
        <f>IFERROR($S128*$S$2+$T128*$T$2+IF($U$2=0,0,$U128/$U$2)+$V128*$V$2+$W128*$W$2+$X128*$X$2+$Y128*$Y$2+$Z128*$Z$2+$AA128*$AA$2+IF($AB$2=0,0,$AB128/$AB$2)+$AC$2*$AC128+$AD$2*$AD128+$AE$2*$AE128+$AF128*$AF$2+IF($AG$2=0,0,$AG128/$AG$2)+$AH128*$AH$2+$AI128*$AI$2+IF($AJ$2=0,0,$AJ128/$AJ$2)+$AK128*$AK$2+$AL128*$AL$2+$AM128*$AM$2+$AN128*$AN$2,0)</f>
      </c>
    </row>
    <row x14ac:dyDescent="0.25" r="129" customHeight="1" ht="17.25">
      <c r="A129" s="118" t="s">
        <v>328</v>
      </c>
      <c r="B129" s="119" t="s">
        <v>173</v>
      </c>
      <c r="C129" s="119" t="s">
        <v>37</v>
      </c>
      <c r="D129" s="120">
        <v>12</v>
      </c>
      <c r="E129" s="134"/>
      <c r="F129" s="122"/>
      <c r="G129" s="123">
        <v>135</v>
      </c>
      <c r="H129" s="124">
        <f>I129-G129</f>
      </c>
      <c r="I129" s="123">
        <v>129</v>
      </c>
      <c r="J129" s="177">
        <v>132</v>
      </c>
      <c r="K129" s="124">
        <f>L129-J129</f>
      </c>
      <c r="L129" s="136">
        <v>131</v>
      </c>
      <c r="M129" s="123">
        <v>137</v>
      </c>
      <c r="N129" s="124">
        <f>O129-M129</f>
      </c>
      <c r="O129" s="123">
        <v>135</v>
      </c>
      <c r="P129" s="135">
        <v>0.64</v>
      </c>
      <c r="Q129" s="126">
        <v>17</v>
      </c>
      <c r="R129" s="127"/>
      <c r="S129" s="128">
        <v>0</v>
      </c>
      <c r="T129" s="123">
        <v>0</v>
      </c>
      <c r="U129" s="123">
        <v>0</v>
      </c>
      <c r="V129" s="123">
        <v>0</v>
      </c>
      <c r="W129" s="123">
        <v>0</v>
      </c>
      <c r="X129" s="123">
        <v>0</v>
      </c>
      <c r="Y129" s="123">
        <v>0</v>
      </c>
      <c r="Z129" s="123">
        <v>0</v>
      </c>
      <c r="AA129" s="128">
        <v>0</v>
      </c>
      <c r="AB129" s="123">
        <v>0</v>
      </c>
      <c r="AC129" s="123">
        <v>0</v>
      </c>
      <c r="AD129" s="123">
        <v>0</v>
      </c>
      <c r="AE129" s="123">
        <v>106</v>
      </c>
      <c r="AF129" s="179">
        <v>76.7</v>
      </c>
      <c r="AG129" s="123">
        <v>1113</v>
      </c>
      <c r="AH129" s="179">
        <v>6.6</v>
      </c>
      <c r="AI129" s="179">
        <v>55.9</v>
      </c>
      <c r="AJ129" s="128">
        <v>812</v>
      </c>
      <c r="AK129" s="179">
        <v>1.1</v>
      </c>
      <c r="AL129" s="130">
        <v>0</v>
      </c>
      <c r="AM129" s="123">
        <v>1</v>
      </c>
      <c r="AN129" s="131">
        <v>1</v>
      </c>
      <c r="AO129" s="132">
        <f>IFERROR($S129*$S$2+$T129*$T$2+IF($U$2=0,0,$U129/$U$2)+$V129*$V$2+$W129*$W$2+$X129*$X$2+$Y129*$Y$2+$Z129*$Z$2+$AA129*$AA$2+IF($AB$2=0,0,$AB129/$AB$2)+$AC$2*$AC129+$AD$2*$AD129+$AE$2*$AE129+$AF129*$AF$2+IF($AG$2=0,0,$AG129/$AG$2)+$AH129*$AH$2+$AI129*$AI$2+IF($AJ$2=0,0,$AJ129/$AJ$2)+$AK129*$AK$2+$AL129*$AL$2+$AM129*$AM$2+$AN129*$AN$2,0)</f>
      </c>
    </row>
    <row x14ac:dyDescent="0.25" r="130" customHeight="1" ht="17.25">
      <c r="A130" s="118" t="s">
        <v>325</v>
      </c>
      <c r="B130" s="119" t="s">
        <v>192</v>
      </c>
      <c r="C130" s="119" t="s">
        <v>53</v>
      </c>
      <c r="D130" s="120">
        <v>10</v>
      </c>
      <c r="E130" s="134" t="s">
        <v>176</v>
      </c>
      <c r="F130" s="122"/>
      <c r="G130" s="123">
        <v>130</v>
      </c>
      <c r="H130" s="124">
        <f>I130-G130</f>
      </c>
      <c r="I130" s="123">
        <v>130</v>
      </c>
      <c r="J130" s="177">
        <v>130</v>
      </c>
      <c r="K130" s="124">
        <f>L130-J130</f>
      </c>
      <c r="L130" s="136">
        <v>128</v>
      </c>
      <c r="M130" s="123">
        <v>128</v>
      </c>
      <c r="N130" s="124">
        <f>O130-M130</f>
      </c>
      <c r="O130" s="123">
        <v>127</v>
      </c>
      <c r="P130" s="135">
        <v>0.5</v>
      </c>
      <c r="Q130" s="126">
        <v>17</v>
      </c>
      <c r="R130" s="127"/>
      <c r="S130" s="128">
        <v>0</v>
      </c>
      <c r="T130" s="123">
        <v>0</v>
      </c>
      <c r="U130" s="123">
        <v>0</v>
      </c>
      <c r="V130" s="123">
        <v>0</v>
      </c>
      <c r="W130" s="123">
        <v>0</v>
      </c>
      <c r="X130" s="123">
        <v>0</v>
      </c>
      <c r="Y130" s="123">
        <v>0</v>
      </c>
      <c r="Z130" s="123">
        <v>0</v>
      </c>
      <c r="AA130" s="128">
        <v>0</v>
      </c>
      <c r="AB130" s="123">
        <v>0</v>
      </c>
      <c r="AC130" s="123">
        <v>0</v>
      </c>
      <c r="AD130" s="123">
        <v>0</v>
      </c>
      <c r="AE130" s="123">
        <v>102</v>
      </c>
      <c r="AF130" s="179">
        <v>63.5</v>
      </c>
      <c r="AG130" s="123">
        <v>662</v>
      </c>
      <c r="AH130" s="179">
        <v>3.5</v>
      </c>
      <c r="AI130" s="179">
        <v>27.7</v>
      </c>
      <c r="AJ130" s="128">
        <v>0</v>
      </c>
      <c r="AK130" s="123">
        <v>0</v>
      </c>
      <c r="AL130" s="130">
        <v>0</v>
      </c>
      <c r="AM130" s="179">
        <v>1.2</v>
      </c>
      <c r="AN130" s="181">
        <v>1.2</v>
      </c>
      <c r="AO130" s="132">
        <f>IFERROR($S130*$S$2+$T130*$T$2+IF($U$2=0,0,$U130/$U$2)+$V130*$V$2+$W130*$W$2+$X130*$X$2+$Y130*$Y$2+$Z130*$Z$2+$AA130*$AA$2+IF($AB$2=0,0,$AB130/$AB$2)+$AC$2*$AC130+$AD$2*$AD130+$AE$2*$AE130+$AF130*$AF$2+IF($AG$2=0,0,$AG130/$AG$2)+$AH130*$AH$2+$AI130*$AI$2+IF($AJ$2=0,0,$AJ130/$AJ$2)+$AK130*$AK$2+$AL130*$AL$2+$AM130*$AM$2+$AN130*$AN$2,0)</f>
      </c>
    </row>
    <row x14ac:dyDescent="0.25" r="131" customHeight="1" ht="17.25">
      <c r="A131" s="118" t="s">
        <v>326</v>
      </c>
      <c r="B131" s="119" t="s">
        <v>181</v>
      </c>
      <c r="C131" s="119" t="s">
        <v>215</v>
      </c>
      <c r="D131" s="120">
        <v>7</v>
      </c>
      <c r="E131" s="134"/>
      <c r="F131" s="122"/>
      <c r="G131" s="123">
        <v>112</v>
      </c>
      <c r="H131" s="124">
        <f>I131-G131</f>
      </c>
      <c r="I131" s="123">
        <v>114</v>
      </c>
      <c r="J131" s="177">
        <v>118</v>
      </c>
      <c r="K131" s="124">
        <f>L131-J131</f>
      </c>
      <c r="L131" s="136">
        <v>124</v>
      </c>
      <c r="M131" s="123">
        <v>119</v>
      </c>
      <c r="N131" s="124">
        <f>O131-M131</f>
      </c>
      <c r="O131" s="123">
        <v>117</v>
      </c>
      <c r="P131" s="135">
        <v>0.57</v>
      </c>
      <c r="Q131" s="126">
        <v>17</v>
      </c>
      <c r="R131" s="127"/>
      <c r="S131" s="128">
        <v>0</v>
      </c>
      <c r="T131" s="123">
        <v>0</v>
      </c>
      <c r="U131" s="123">
        <v>0</v>
      </c>
      <c r="V131" s="123">
        <v>0</v>
      </c>
      <c r="W131" s="123">
        <v>0</v>
      </c>
      <c r="X131" s="123">
        <v>0</v>
      </c>
      <c r="Y131" s="123">
        <v>0</v>
      </c>
      <c r="Z131" s="123">
        <v>0</v>
      </c>
      <c r="AA131" s="178">
        <v>81.6</v>
      </c>
      <c r="AB131" s="123">
        <v>372</v>
      </c>
      <c r="AC131" s="179">
        <v>2.9</v>
      </c>
      <c r="AD131" s="179">
        <v>28.4</v>
      </c>
      <c r="AE131" s="179">
        <v>49.3</v>
      </c>
      <c r="AF131" s="179">
        <v>40.3</v>
      </c>
      <c r="AG131" s="123">
        <v>260</v>
      </c>
      <c r="AH131" s="179">
        <v>1.3</v>
      </c>
      <c r="AI131" s="179">
        <v>12.6</v>
      </c>
      <c r="AJ131" s="128">
        <v>538</v>
      </c>
      <c r="AK131" s="123">
        <v>0</v>
      </c>
      <c r="AL131" s="130">
        <v>0</v>
      </c>
      <c r="AM131" s="123">
        <v>1</v>
      </c>
      <c r="AN131" s="131">
        <v>0</v>
      </c>
      <c r="AO131" s="132">
        <f>IFERROR($S131*$S$2+$T131*$T$2+IF($U$2=0,0,$U131/$U$2)+$V131*$V$2+$W131*$W$2+$X131*$X$2+$Y131*$Y$2+$Z131*$Z$2+$AA131*$AA$2+IF($AB$2=0,0,$AB131/$AB$2)+$AC$2*$AC131+$AD$2*$AD131+$AE$2*$AE131+$AF131*$AF$2+IF($AG$2=0,0,$AG131/$AG$2)+$AH131*$AH$2+$AI131*$AI$2+IF($AJ$2=0,0,$AJ131/$AJ$2)+$AK131*$AK$2+$AL131*$AL$2+$AM131*$AM$2+$AN131*$AN$2,0)</f>
      </c>
    </row>
    <row x14ac:dyDescent="0.25" r="132" customHeight="1" ht="17.25">
      <c r="A132" s="118" t="s">
        <v>336</v>
      </c>
      <c r="B132" s="119" t="s">
        <v>173</v>
      </c>
      <c r="C132" s="119" t="s">
        <v>51</v>
      </c>
      <c r="D132" s="120">
        <v>6</v>
      </c>
      <c r="E132" s="134"/>
      <c r="F132" s="122"/>
      <c r="G132" s="123">
        <v>131</v>
      </c>
      <c r="H132" s="124">
        <f>I132-G132</f>
      </c>
      <c r="I132" s="123">
        <v>143</v>
      </c>
      <c r="J132" s="177">
        <v>115</v>
      </c>
      <c r="K132" s="124">
        <f>L132-J132</f>
      </c>
      <c r="L132" s="136">
        <v>186</v>
      </c>
      <c r="M132" s="123">
        <v>117</v>
      </c>
      <c r="N132" s="124">
        <f>O132-M132</f>
      </c>
      <c r="O132" s="123">
        <v>186</v>
      </c>
      <c r="P132" s="135">
        <v>0.66</v>
      </c>
      <c r="Q132" s="126">
        <v>17</v>
      </c>
      <c r="R132" s="127"/>
      <c r="S132" s="128">
        <v>0</v>
      </c>
      <c r="T132" s="123">
        <v>0</v>
      </c>
      <c r="U132" s="123">
        <v>0</v>
      </c>
      <c r="V132" s="123">
        <v>0</v>
      </c>
      <c r="W132" s="123">
        <v>0</v>
      </c>
      <c r="X132" s="123">
        <v>0</v>
      </c>
      <c r="Y132" s="123">
        <v>0</v>
      </c>
      <c r="Z132" s="123">
        <v>0</v>
      </c>
      <c r="AA132" s="128">
        <v>0</v>
      </c>
      <c r="AB132" s="123">
        <v>0</v>
      </c>
      <c r="AC132" s="123">
        <v>0</v>
      </c>
      <c r="AD132" s="123">
        <v>0</v>
      </c>
      <c r="AE132" s="123">
        <v>126</v>
      </c>
      <c r="AF132" s="179">
        <v>81.8</v>
      </c>
      <c r="AG132" s="123">
        <v>967</v>
      </c>
      <c r="AH132" s="179">
        <v>4.8</v>
      </c>
      <c r="AI132" s="179">
        <v>36.8</v>
      </c>
      <c r="AJ132" s="128">
        <v>0</v>
      </c>
      <c r="AK132" s="123">
        <v>0</v>
      </c>
      <c r="AL132" s="130">
        <v>0</v>
      </c>
      <c r="AM132" s="123">
        <v>0</v>
      </c>
      <c r="AN132" s="131">
        <v>0</v>
      </c>
      <c r="AO132" s="132">
        <f>IFERROR($S132*$S$2+$T132*$T$2+IF($U$2=0,0,$U132/$U$2)+$V132*$V$2+$W132*$W$2+$X132*$X$2+$Y132*$Y$2+$Z132*$Z$2+$AA132*$AA$2+IF($AB$2=0,0,$AB132/$AB$2)+$AC$2*$AC132+$AD$2*$AD132+$AE$2*$AE132+$AF132*$AF$2+IF($AG$2=0,0,$AG132/$AG$2)+$AH132*$AH$2+$AI132*$AI$2+IF($AJ$2=0,0,$AJ132/$AJ$2)+$AK132*$AK$2+$AL132*$AL$2+$AM132*$AM$2+$AN132*$AN$2,0)</f>
      </c>
    </row>
    <row x14ac:dyDescent="0.25" r="133" customHeight="1" ht="17.25">
      <c r="A133" s="118" t="s">
        <v>331</v>
      </c>
      <c r="B133" s="119" t="s">
        <v>173</v>
      </c>
      <c r="C133" s="119" t="s">
        <v>188</v>
      </c>
      <c r="D133" s="120">
        <v>14</v>
      </c>
      <c r="E133" s="134"/>
      <c r="F133" s="122"/>
      <c r="G133" s="123">
        <v>116</v>
      </c>
      <c r="H133" s="124">
        <f>I133-G133</f>
      </c>
      <c r="I133" s="123">
        <v>136</v>
      </c>
      <c r="J133" s="177">
        <v>110</v>
      </c>
      <c r="K133" s="124">
        <f>L133-J133</f>
      </c>
      <c r="L133" s="136">
        <v>119</v>
      </c>
      <c r="M133" s="123">
        <v>111</v>
      </c>
      <c r="N133" s="124">
        <f>O133-M133</f>
      </c>
      <c r="O133" s="123">
        <v>116</v>
      </c>
      <c r="P133" s="135">
        <v>0.65</v>
      </c>
      <c r="Q133" s="126">
        <v>17</v>
      </c>
      <c r="R133" s="127"/>
      <c r="S133" s="128">
        <v>0</v>
      </c>
      <c r="T133" s="123">
        <v>0</v>
      </c>
      <c r="U133" s="123">
        <v>0</v>
      </c>
      <c r="V133" s="123">
        <v>0</v>
      </c>
      <c r="W133" s="123">
        <v>0</v>
      </c>
      <c r="X133" s="123">
        <v>0</v>
      </c>
      <c r="Y133" s="123">
        <v>0</v>
      </c>
      <c r="Z133" s="123">
        <v>0</v>
      </c>
      <c r="AA133" s="178">
        <v>6.3</v>
      </c>
      <c r="AB133" s="179">
        <v>45.4</v>
      </c>
      <c r="AC133" s="123">
        <v>0</v>
      </c>
      <c r="AD133" s="179">
        <v>2.1</v>
      </c>
      <c r="AE133" s="123">
        <v>113</v>
      </c>
      <c r="AF133" s="123">
        <v>79</v>
      </c>
      <c r="AG133" s="123">
        <v>1069</v>
      </c>
      <c r="AH133" s="179">
        <v>6.4</v>
      </c>
      <c r="AI133" s="179">
        <v>48.5</v>
      </c>
      <c r="AJ133" s="128">
        <v>0</v>
      </c>
      <c r="AK133" s="123">
        <v>0</v>
      </c>
      <c r="AL133" s="130">
        <v>1</v>
      </c>
      <c r="AM133" s="123">
        <v>1</v>
      </c>
      <c r="AN133" s="131">
        <v>1</v>
      </c>
      <c r="AO133" s="132">
        <f>IFERROR($S133*$S$2+$T133*$T$2+IF($U$2=0,0,$U133/$U$2)+$V133*$V$2+$W133*$W$2+$X133*$X$2+$Y133*$Y$2+$Z133*$Z$2+$AA133*$AA$2+IF($AB$2=0,0,$AB133/$AB$2)+$AC$2*$AC133+$AD$2*$AD133+$AE$2*$AE133+$AF133*$AF$2+IF($AG$2=0,0,$AG133/$AG$2)+$AH133*$AH$2+$AI133*$AI$2+IF($AJ$2=0,0,$AJ133/$AJ$2)+$AK133*$AK$2+$AL133*$AL$2+$AM133*$AM$2+$AN133*$AN$2,0)</f>
      </c>
    </row>
    <row x14ac:dyDescent="0.25" r="134" customHeight="1" ht="17.25">
      <c r="A134" s="118" t="s">
        <v>329</v>
      </c>
      <c r="B134" s="119" t="s">
        <v>192</v>
      </c>
      <c r="C134" s="119" t="s">
        <v>182</v>
      </c>
      <c r="D134" s="120">
        <v>13</v>
      </c>
      <c r="E134" s="134"/>
      <c r="F134" s="122"/>
      <c r="G134" s="123">
        <v>134</v>
      </c>
      <c r="H134" s="124">
        <f>I134-G134</f>
      </c>
      <c r="I134" s="123">
        <v>134</v>
      </c>
      <c r="J134" s="177">
        <v>150</v>
      </c>
      <c r="K134" s="124">
        <f>L134-J134</f>
      </c>
      <c r="L134" s="136">
        <v>156</v>
      </c>
      <c r="M134" s="123">
        <v>148</v>
      </c>
      <c r="N134" s="124">
        <f>O134-M134</f>
      </c>
      <c r="O134" s="123">
        <v>153</v>
      </c>
      <c r="P134" s="135">
        <v>0.48</v>
      </c>
      <c r="Q134" s="126">
        <v>17</v>
      </c>
      <c r="R134" s="127"/>
      <c r="S134" s="128">
        <v>0</v>
      </c>
      <c r="T134" s="123">
        <v>0</v>
      </c>
      <c r="U134" s="123">
        <v>0</v>
      </c>
      <c r="V134" s="123">
        <v>0</v>
      </c>
      <c r="W134" s="123">
        <v>0</v>
      </c>
      <c r="X134" s="123">
        <v>0</v>
      </c>
      <c r="Y134" s="123">
        <v>0</v>
      </c>
      <c r="Z134" s="123">
        <v>0</v>
      </c>
      <c r="AA134" s="128">
        <v>0</v>
      </c>
      <c r="AB134" s="123">
        <v>0</v>
      </c>
      <c r="AC134" s="123">
        <v>0</v>
      </c>
      <c r="AD134" s="123">
        <v>0</v>
      </c>
      <c r="AE134" s="179">
        <v>91.8</v>
      </c>
      <c r="AF134" s="179">
        <v>64.2</v>
      </c>
      <c r="AG134" s="123">
        <v>653</v>
      </c>
      <c r="AH134" s="179">
        <v>4.9</v>
      </c>
      <c r="AI134" s="179">
        <v>27.7</v>
      </c>
      <c r="AJ134" s="128">
        <v>0</v>
      </c>
      <c r="AK134" s="123">
        <v>0</v>
      </c>
      <c r="AL134" s="130">
        <v>0</v>
      </c>
      <c r="AM134" s="123">
        <v>1</v>
      </c>
      <c r="AN134" s="181">
        <v>0.9</v>
      </c>
      <c r="AO134" s="132">
        <f>IFERROR($S134*$S$2+$T134*$T$2+IF($U$2=0,0,$U134/$U$2)+$V134*$V$2+$W134*$W$2+$X134*$X$2+$Y134*$Y$2+$Z134*$Z$2+$AA134*$AA$2+IF($AB$2=0,0,$AB134/$AB$2)+$AC$2*$AC134+$AD$2*$AD134+$AE$2*$AE134+$AF134*$AF$2+IF($AG$2=0,0,$AG134/$AG$2)+$AH134*$AH$2+$AI134*$AI$2+IF($AJ$2=0,0,$AJ134/$AJ$2)+$AK134*$AK$2+$AL134*$AL$2+$AM134*$AM$2+$AN134*$AN$2,0)</f>
      </c>
    </row>
    <row x14ac:dyDescent="0.25" r="135" customHeight="1" ht="17.25">
      <c r="A135" s="118" t="s">
        <v>334</v>
      </c>
      <c r="B135" s="119" t="s">
        <v>173</v>
      </c>
      <c r="C135" s="119" t="s">
        <v>220</v>
      </c>
      <c r="D135" s="120">
        <v>10</v>
      </c>
      <c r="E135" s="134"/>
      <c r="F135" s="122"/>
      <c r="G135" s="123">
        <v>129</v>
      </c>
      <c r="H135" s="124">
        <f>I135-G135</f>
      </c>
      <c r="I135" s="123">
        <v>125</v>
      </c>
      <c r="J135" s="177">
        <v>126</v>
      </c>
      <c r="K135" s="124">
        <f>L135-J135</f>
      </c>
      <c r="L135" s="136">
        <v>127</v>
      </c>
      <c r="M135" s="123">
        <v>122</v>
      </c>
      <c r="N135" s="124">
        <f>O135-M135</f>
      </c>
      <c r="O135" s="123">
        <v>122</v>
      </c>
      <c r="P135" s="135">
        <v>0.54</v>
      </c>
      <c r="Q135" s="126">
        <v>17</v>
      </c>
      <c r="R135" s="127"/>
      <c r="S135" s="128">
        <v>0</v>
      </c>
      <c r="T135" s="123">
        <v>0</v>
      </c>
      <c r="U135" s="123">
        <v>0</v>
      </c>
      <c r="V135" s="123">
        <v>0</v>
      </c>
      <c r="W135" s="123">
        <v>0</v>
      </c>
      <c r="X135" s="123">
        <v>0</v>
      </c>
      <c r="Y135" s="123">
        <v>0</v>
      </c>
      <c r="Z135" s="123">
        <v>0</v>
      </c>
      <c r="AA135" s="178">
        <v>5.6</v>
      </c>
      <c r="AB135" s="179">
        <v>37.9</v>
      </c>
      <c r="AC135" s="123">
        <v>0</v>
      </c>
      <c r="AD135" s="179">
        <v>2.2</v>
      </c>
      <c r="AE135" s="123">
        <v>131</v>
      </c>
      <c r="AF135" s="179">
        <v>80.4</v>
      </c>
      <c r="AG135" s="123">
        <v>903</v>
      </c>
      <c r="AH135" s="179">
        <v>5.6</v>
      </c>
      <c r="AI135" s="179">
        <v>49.1</v>
      </c>
      <c r="AJ135" s="128">
        <v>697</v>
      </c>
      <c r="AK135" s="179">
        <v>1.1</v>
      </c>
      <c r="AL135" s="130">
        <v>0</v>
      </c>
      <c r="AM135" s="179">
        <v>1.2</v>
      </c>
      <c r="AN135" s="181">
        <v>1.2</v>
      </c>
      <c r="AO135" s="132">
        <f>IFERROR($S135*$S$2+$T135*$T$2+IF($U$2=0,0,$U135/$U$2)+$V135*$V$2+$W135*$W$2+$X135*$X$2+$Y135*$Y$2+$Z135*$Z$2+$AA135*$AA$2+IF($AB$2=0,0,$AB135/$AB$2)+$AC$2*$AC135+$AD$2*$AD135+$AE$2*$AE135+$AF135*$AF$2+IF($AG$2=0,0,$AG135/$AG$2)+$AH135*$AH$2+$AI135*$AI$2+IF($AJ$2=0,0,$AJ135/$AJ$2)+$AK135*$AK$2+$AL135*$AL$2+$AM135*$AM$2+$AN135*$AN$2,0)</f>
      </c>
    </row>
    <row x14ac:dyDescent="0.25" r="136" customHeight="1" ht="17.25">
      <c r="A136" s="118" t="s">
        <v>332</v>
      </c>
      <c r="B136" s="119" t="s">
        <v>185</v>
      </c>
      <c r="C136" s="119" t="s">
        <v>63</v>
      </c>
      <c r="D136" s="120">
        <v>6</v>
      </c>
      <c r="E136" s="134" t="s">
        <v>176</v>
      </c>
      <c r="F136" s="122"/>
      <c r="G136" s="123">
        <v>132</v>
      </c>
      <c r="H136" s="124">
        <f>I136-G136</f>
      </c>
      <c r="I136" s="123">
        <v>132</v>
      </c>
      <c r="J136" s="177">
        <v>156</v>
      </c>
      <c r="K136" s="124">
        <f>L136-J136</f>
      </c>
      <c r="L136" s="136">
        <v>160</v>
      </c>
      <c r="M136" s="123">
        <v>159</v>
      </c>
      <c r="N136" s="124">
        <f>O136-M136</f>
      </c>
      <c r="O136" s="123">
        <v>163</v>
      </c>
      <c r="P136" s="135">
        <v>0.5</v>
      </c>
      <c r="Q136" s="126">
        <v>17</v>
      </c>
      <c r="R136" s="127"/>
      <c r="S136" s="178">
        <v>20.3</v>
      </c>
      <c r="T136" s="179">
        <v>13.7</v>
      </c>
      <c r="U136" s="123">
        <v>236</v>
      </c>
      <c r="V136" s="179">
        <v>1.2</v>
      </c>
      <c r="W136" s="179">
        <v>0.9</v>
      </c>
      <c r="X136" s="123">
        <v>0</v>
      </c>
      <c r="Y136" s="179">
        <v>2.2</v>
      </c>
      <c r="Z136" s="179">
        <v>14.1</v>
      </c>
      <c r="AA136" s="178">
        <v>25.5</v>
      </c>
      <c r="AB136" s="123">
        <v>145</v>
      </c>
      <c r="AC136" s="179">
        <v>1.7</v>
      </c>
      <c r="AD136" s="179">
        <v>4.5</v>
      </c>
      <c r="AE136" s="123">
        <v>0</v>
      </c>
      <c r="AF136" s="123">
        <v>0</v>
      </c>
      <c r="AG136" s="123">
        <v>0</v>
      </c>
      <c r="AH136" s="123">
        <v>0</v>
      </c>
      <c r="AI136" s="123">
        <v>0</v>
      </c>
      <c r="AJ136" s="128">
        <v>0</v>
      </c>
      <c r="AK136" s="123">
        <v>0</v>
      </c>
      <c r="AL136" s="130">
        <v>0</v>
      </c>
      <c r="AM136" s="123">
        <v>0</v>
      </c>
      <c r="AN136" s="131">
        <v>0</v>
      </c>
      <c r="AO136" s="132">
        <f>IFERROR($S136*$S$2+$T136*$T$2+IF($U$2=0,0,$U136/$U$2)+$V136*$V$2+$W136*$W$2+$X136*$X$2+$Y136*$Y$2+$Z136*$Z$2+$AA136*$AA$2+IF($AB$2=0,0,$AB136/$AB$2)+$AC$2*$AC136+$AD$2*$AD136+$AE$2*$AE136+$AF136*$AF$2+IF($AG$2=0,0,$AG136/$AG$2)+$AH136*$AH$2+$AI136*$AI$2+IF($AJ$2=0,0,$AJ136/$AJ$2)+$AK136*$AK$2+$AL136*$AL$2+$AM136*$AM$2+$AN136*$AN$2,0)</f>
      </c>
    </row>
    <row x14ac:dyDescent="0.25" r="137" customHeight="1" ht="17.25">
      <c r="A137" s="118" t="s">
        <v>330</v>
      </c>
      <c r="B137" s="119" t="s">
        <v>185</v>
      </c>
      <c r="C137" s="119" t="s">
        <v>203</v>
      </c>
      <c r="D137" s="120">
        <v>9</v>
      </c>
      <c r="E137" s="134"/>
      <c r="F137" s="122"/>
      <c r="G137" s="123">
        <v>126</v>
      </c>
      <c r="H137" s="124">
        <f>I137-G137</f>
      </c>
      <c r="I137" s="123">
        <v>127</v>
      </c>
      <c r="J137" s="177">
        <v>137</v>
      </c>
      <c r="K137" s="124">
        <f>L137-J137</f>
      </c>
      <c r="L137" s="136">
        <v>138</v>
      </c>
      <c r="M137" s="123">
        <v>141</v>
      </c>
      <c r="N137" s="124">
        <f>O137-M137</f>
      </c>
      <c r="O137" s="123">
        <v>141</v>
      </c>
      <c r="P137" s="135">
        <v>0.48</v>
      </c>
      <c r="Q137" s="126">
        <v>17</v>
      </c>
      <c r="R137" s="127"/>
      <c r="S137" s="128">
        <v>426</v>
      </c>
      <c r="T137" s="123">
        <v>235</v>
      </c>
      <c r="U137" s="123">
        <v>4610</v>
      </c>
      <c r="V137" s="179">
        <v>31.7</v>
      </c>
      <c r="W137" s="179">
        <v>22.1</v>
      </c>
      <c r="X137" s="123">
        <v>0</v>
      </c>
      <c r="Y137" s="179">
        <v>43.1</v>
      </c>
      <c r="Z137" s="123">
        <v>270</v>
      </c>
      <c r="AA137" s="178">
        <v>51.4</v>
      </c>
      <c r="AB137" s="123">
        <v>212</v>
      </c>
      <c r="AC137" s="179">
        <v>2.9</v>
      </c>
      <c r="AD137" s="179">
        <v>14.6</v>
      </c>
      <c r="AE137" s="123">
        <v>0</v>
      </c>
      <c r="AF137" s="123">
        <v>0</v>
      </c>
      <c r="AG137" s="123">
        <v>0</v>
      </c>
      <c r="AH137" s="123">
        <v>0</v>
      </c>
      <c r="AI137" s="123">
        <v>0</v>
      </c>
      <c r="AJ137" s="128">
        <v>0</v>
      </c>
      <c r="AK137" s="123">
        <v>0</v>
      </c>
      <c r="AL137" s="180">
        <v>3.3</v>
      </c>
      <c r="AM137" s="179">
        <v>5.5</v>
      </c>
      <c r="AN137" s="181">
        <v>3.4</v>
      </c>
      <c r="AO137" s="132">
        <f>IFERROR($S137*$S$2+$T137*$T$2+IF($U$2=0,0,$U137/$U$2)+$V137*$V$2+$W137*$W$2+$X137*$X$2+$Y137*$Y$2+$Z137*$Z$2+$AA137*$AA$2+IF($AB$2=0,0,$AB137/$AB$2)+$AC$2*$AC137+$AD$2*$AD137+$AE$2*$AE137+$AF137*$AF$2+IF($AG$2=0,0,$AG137/$AG$2)+$AH137*$AH$2+$AI137*$AI$2+IF($AJ$2=0,0,$AJ137/$AJ$2)+$AK137*$AK$2+$AL137*$AL$2+$AM137*$AM$2+$AN137*$AN$2,0)</f>
      </c>
    </row>
    <row x14ac:dyDescent="0.25" r="138" customHeight="1" ht="17.25">
      <c r="A138" s="118" t="s">
        <v>335</v>
      </c>
      <c r="B138" s="119" t="s">
        <v>173</v>
      </c>
      <c r="C138" s="119" t="s">
        <v>186</v>
      </c>
      <c r="D138" s="120">
        <v>8</v>
      </c>
      <c r="E138" s="134"/>
      <c r="F138" s="122"/>
      <c r="G138" s="123">
        <v>125</v>
      </c>
      <c r="H138" s="124">
        <f>I138-G138</f>
      </c>
      <c r="I138" s="123">
        <v>126</v>
      </c>
      <c r="J138" s="177">
        <v>116</v>
      </c>
      <c r="K138" s="124">
        <f>L138-J138</f>
      </c>
      <c r="L138" s="136">
        <v>113</v>
      </c>
      <c r="M138" s="123">
        <v>127</v>
      </c>
      <c r="N138" s="124">
        <f>O138-M138</f>
      </c>
      <c r="O138" s="123">
        <v>126</v>
      </c>
      <c r="P138" s="135">
        <v>0.52</v>
      </c>
      <c r="Q138" s="126">
        <v>17</v>
      </c>
      <c r="R138" s="127"/>
      <c r="S138" s="128">
        <v>0</v>
      </c>
      <c r="T138" s="123">
        <v>0</v>
      </c>
      <c r="U138" s="123">
        <v>0</v>
      </c>
      <c r="V138" s="123">
        <v>0</v>
      </c>
      <c r="W138" s="123">
        <v>0</v>
      </c>
      <c r="X138" s="123">
        <v>0</v>
      </c>
      <c r="Y138" s="123">
        <v>0</v>
      </c>
      <c r="Z138" s="123">
        <v>0</v>
      </c>
      <c r="AA138" s="128">
        <v>0</v>
      </c>
      <c r="AB138" s="123">
        <v>0</v>
      </c>
      <c r="AC138" s="123">
        <v>0</v>
      </c>
      <c r="AD138" s="123">
        <v>0</v>
      </c>
      <c r="AE138" s="123">
        <v>102</v>
      </c>
      <c r="AF138" s="179">
        <v>61.5</v>
      </c>
      <c r="AG138" s="123">
        <v>925</v>
      </c>
      <c r="AH138" s="179">
        <v>6.8</v>
      </c>
      <c r="AI138" s="179">
        <v>43.9</v>
      </c>
      <c r="AJ138" s="128">
        <v>0</v>
      </c>
      <c r="AK138" s="123">
        <v>0</v>
      </c>
      <c r="AL138" s="130">
        <v>0</v>
      </c>
      <c r="AM138" s="179">
        <v>0.9</v>
      </c>
      <c r="AN138" s="181">
        <v>0.9</v>
      </c>
      <c r="AO138" s="132">
        <f>IFERROR($S138*$S$2+$T138*$T$2+IF($U$2=0,0,$U138/$U$2)+$V138*$V$2+$W138*$W$2+$X138*$X$2+$Y138*$Y$2+$Z138*$Z$2+$AA138*$AA$2+IF($AB$2=0,0,$AB138/$AB$2)+$AC$2*$AC138+$AD$2*$AD138+$AE$2*$AE138+$AF138*$AF$2+IF($AG$2=0,0,$AG138/$AG$2)+$AH138*$AH$2+$AI138*$AI$2+IF($AJ$2=0,0,$AJ138/$AJ$2)+$AK138*$AK$2+$AL138*$AL$2+$AM138*$AM$2+$AN138*$AN$2,0)</f>
      </c>
    </row>
    <row x14ac:dyDescent="0.25" r="139" customHeight="1" ht="17.25">
      <c r="A139" s="118" t="s">
        <v>333</v>
      </c>
      <c r="B139" s="119" t="s">
        <v>185</v>
      </c>
      <c r="C139" s="119" t="s">
        <v>220</v>
      </c>
      <c r="D139" s="120">
        <v>10</v>
      </c>
      <c r="E139" s="134"/>
      <c r="F139" s="122"/>
      <c r="G139" s="123">
        <v>138</v>
      </c>
      <c r="H139" s="124">
        <f>I139-G139</f>
      </c>
      <c r="I139" s="123">
        <v>138</v>
      </c>
      <c r="J139" s="177">
        <v>140</v>
      </c>
      <c r="K139" s="124">
        <f>L139-J139</f>
      </c>
      <c r="L139" s="136">
        <v>143</v>
      </c>
      <c r="M139" s="123">
        <v>147</v>
      </c>
      <c r="N139" s="124">
        <f>O139-M139</f>
      </c>
      <c r="O139" s="123">
        <v>149</v>
      </c>
      <c r="P139" s="135">
        <v>0.54</v>
      </c>
      <c r="Q139" s="126">
        <v>17</v>
      </c>
      <c r="R139" s="127"/>
      <c r="S139" s="128">
        <v>256</v>
      </c>
      <c r="T139" s="123">
        <v>167</v>
      </c>
      <c r="U139" s="123">
        <v>2686</v>
      </c>
      <c r="V139" s="179">
        <v>20.8</v>
      </c>
      <c r="W139" s="179">
        <v>9.4</v>
      </c>
      <c r="X139" s="123">
        <v>0</v>
      </c>
      <c r="Y139" s="123">
        <v>30</v>
      </c>
      <c r="Z139" s="123">
        <v>170</v>
      </c>
      <c r="AA139" s="128">
        <v>65</v>
      </c>
      <c r="AB139" s="123">
        <v>331</v>
      </c>
      <c r="AC139" s="179">
        <v>2.8</v>
      </c>
      <c r="AD139" s="179">
        <v>17.3</v>
      </c>
      <c r="AE139" s="123">
        <v>0</v>
      </c>
      <c r="AF139" s="123">
        <v>0</v>
      </c>
      <c r="AG139" s="123">
        <v>0</v>
      </c>
      <c r="AH139" s="123">
        <v>0</v>
      </c>
      <c r="AI139" s="123">
        <v>0</v>
      </c>
      <c r="AJ139" s="128">
        <v>0</v>
      </c>
      <c r="AK139" s="123">
        <v>0</v>
      </c>
      <c r="AL139" s="130">
        <v>0</v>
      </c>
      <c r="AM139" s="123">
        <v>0</v>
      </c>
      <c r="AN139" s="131">
        <v>0</v>
      </c>
      <c r="AO139" s="132">
        <f>IFERROR($S139*$S$2+$T139*$T$2+IF($U$2=0,0,$U139/$U$2)+$V139*$V$2+$W139*$W$2+$X139*$X$2+$Y139*$Y$2+$Z139*$Z$2+$AA139*$AA$2+IF($AB$2=0,0,$AB139/$AB$2)+$AC$2*$AC139+$AD$2*$AD139+$AE$2*$AE139+$AF139*$AF$2+IF($AG$2=0,0,$AG139/$AG$2)+$AH139*$AH$2+$AI139*$AI$2+IF($AJ$2=0,0,$AJ139/$AJ$2)+$AK139*$AK$2+$AL139*$AL$2+$AM139*$AM$2+$AN139*$AN$2,0)</f>
      </c>
    </row>
    <row x14ac:dyDescent="0.25" r="140" customHeight="1" ht="17.25">
      <c r="A140" s="118" t="s">
        <v>327</v>
      </c>
      <c r="B140" s="119" t="s">
        <v>185</v>
      </c>
      <c r="C140" s="119" t="s">
        <v>293</v>
      </c>
      <c r="D140" s="120">
        <v>10</v>
      </c>
      <c r="E140" s="134"/>
      <c r="F140" s="122"/>
      <c r="G140" s="123">
        <v>300</v>
      </c>
      <c r="H140" s="124">
        <f>I140-G140</f>
      </c>
      <c r="I140" s="123">
        <v>300</v>
      </c>
      <c r="J140" s="177">
        <v>255</v>
      </c>
      <c r="K140" s="124">
        <f>L140-J140</f>
      </c>
      <c r="L140" s="136">
        <v>244</v>
      </c>
      <c r="M140" s="123">
        <v>258</v>
      </c>
      <c r="N140" s="124">
        <f>O140-M140</f>
      </c>
      <c r="O140" s="123">
        <v>248</v>
      </c>
      <c r="P140" s="135">
        <v>0.31</v>
      </c>
      <c r="Q140" s="126">
        <v>17</v>
      </c>
      <c r="R140" s="127"/>
      <c r="S140" s="128">
        <v>0</v>
      </c>
      <c r="T140" s="123">
        <v>0</v>
      </c>
      <c r="U140" s="123">
        <v>0</v>
      </c>
      <c r="V140" s="123">
        <v>0</v>
      </c>
      <c r="W140" s="123">
        <v>0</v>
      </c>
      <c r="X140" s="123">
        <v>0</v>
      </c>
      <c r="Y140" s="123">
        <v>0</v>
      </c>
      <c r="Z140" s="123">
        <v>0</v>
      </c>
      <c r="AA140" s="128">
        <v>0</v>
      </c>
      <c r="AB140" s="123">
        <v>0</v>
      </c>
      <c r="AC140" s="123">
        <v>0</v>
      </c>
      <c r="AD140" s="123">
        <v>0</v>
      </c>
      <c r="AE140" s="123">
        <v>0</v>
      </c>
      <c r="AF140" s="123">
        <v>0</v>
      </c>
      <c r="AG140" s="123">
        <v>0</v>
      </c>
      <c r="AH140" s="123">
        <v>0</v>
      </c>
      <c r="AI140" s="123">
        <v>0</v>
      </c>
      <c r="AJ140" s="128">
        <v>0</v>
      </c>
      <c r="AK140" s="123">
        <v>0</v>
      </c>
      <c r="AL140" s="130">
        <v>0</v>
      </c>
      <c r="AM140" s="123">
        <v>0</v>
      </c>
      <c r="AN140" s="131">
        <v>0</v>
      </c>
      <c r="AO140" s="132">
        <f>IFERROR($S140*$S$2+$T140*$T$2+IF($U$2=0,0,$U140/$U$2)+$V140*$V$2+$W140*$W$2+$X140*$X$2+$Y140*$Y$2+$Z140*$Z$2+$AA140*$AA$2+IF($AB$2=0,0,$AB140/$AB$2)+$AC$2*$AC140+$AD$2*$AD140+$AE$2*$AE140+$AF140*$AF$2+IF($AG$2=0,0,$AG140/$AG$2)+$AH140*$AH$2+$AI140*$AI$2+IF($AJ$2=0,0,$AJ140/$AJ$2)+$AK140*$AK$2+$AL140*$AL$2+$AM140*$AM$2+$AN140*$AN$2,0)</f>
      </c>
    </row>
    <row x14ac:dyDescent="0.25" r="141" customHeight="1" ht="17.25">
      <c r="A141" s="118" t="s">
        <v>323</v>
      </c>
      <c r="B141" s="119" t="s">
        <v>181</v>
      </c>
      <c r="C141" s="119" t="s">
        <v>268</v>
      </c>
      <c r="D141" s="120">
        <v>7</v>
      </c>
      <c r="E141" s="134" t="s">
        <v>230</v>
      </c>
      <c r="F141" s="122"/>
      <c r="G141" s="123">
        <v>300</v>
      </c>
      <c r="H141" s="124">
        <f>I141-G141</f>
      </c>
      <c r="I141" s="123">
        <v>300</v>
      </c>
      <c r="J141" s="177">
        <v>500</v>
      </c>
      <c r="K141" s="124">
        <f>L141-J141</f>
      </c>
      <c r="L141" s="136">
        <v>500</v>
      </c>
      <c r="M141" s="123">
        <v>500</v>
      </c>
      <c r="N141" s="124">
        <f>O141-M141</f>
      </c>
      <c r="O141" s="123">
        <v>500</v>
      </c>
      <c r="P141" s="135">
        <v>0.21</v>
      </c>
      <c r="Q141" s="126">
        <v>17</v>
      </c>
      <c r="R141" s="127"/>
      <c r="S141" s="128">
        <v>0</v>
      </c>
      <c r="T141" s="123">
        <v>0</v>
      </c>
      <c r="U141" s="123">
        <v>0</v>
      </c>
      <c r="V141" s="123">
        <v>0</v>
      </c>
      <c r="W141" s="123">
        <v>0</v>
      </c>
      <c r="X141" s="123">
        <v>0</v>
      </c>
      <c r="Y141" s="123">
        <v>0</v>
      </c>
      <c r="Z141" s="123">
        <v>0</v>
      </c>
      <c r="AA141" s="128">
        <v>0</v>
      </c>
      <c r="AB141" s="123">
        <v>0</v>
      </c>
      <c r="AC141" s="123">
        <v>0</v>
      </c>
      <c r="AD141" s="123">
        <v>0</v>
      </c>
      <c r="AE141" s="123">
        <v>0</v>
      </c>
      <c r="AF141" s="123">
        <v>0</v>
      </c>
      <c r="AG141" s="123">
        <v>0</v>
      </c>
      <c r="AH141" s="123">
        <v>0</v>
      </c>
      <c r="AI141" s="123">
        <v>0</v>
      </c>
      <c r="AJ141" s="128">
        <v>0</v>
      </c>
      <c r="AK141" s="123">
        <v>0</v>
      </c>
      <c r="AL141" s="130">
        <v>0</v>
      </c>
      <c r="AM141" s="123">
        <v>0</v>
      </c>
      <c r="AN141" s="131">
        <v>0</v>
      </c>
      <c r="AO141" s="132">
        <f>IFERROR($S141*$S$2+$T141*$T$2+IF($U$2=0,0,$U141/$U$2)+$V141*$V$2+$W141*$W$2+$X141*$X$2+$Y141*$Y$2+$Z141*$Z$2+$AA141*$AA$2+IF($AB$2=0,0,$AB141/$AB$2)+$AC$2*$AC141+$AD$2*$AD141+$AE$2*$AE141+$AF141*$AF$2+IF($AG$2=0,0,$AG141/$AG$2)+$AH141*$AH$2+$AI141*$AI$2+IF($AJ$2=0,0,$AJ141/$AJ$2)+$AK141*$AK$2+$AL141*$AL$2+$AM141*$AM$2+$AN141*$AN$2,0)</f>
      </c>
    </row>
    <row x14ac:dyDescent="0.25" r="142" customHeight="1" ht="17.25">
      <c r="A142" s="118" t="s">
        <v>343</v>
      </c>
      <c r="B142" s="119" t="s">
        <v>181</v>
      </c>
      <c r="C142" s="119" t="s">
        <v>43</v>
      </c>
      <c r="D142" s="120">
        <v>11</v>
      </c>
      <c r="E142" s="134"/>
      <c r="F142" s="122"/>
      <c r="G142" s="123">
        <v>95</v>
      </c>
      <c r="H142" s="124">
        <f>I142-G142</f>
      </c>
      <c r="I142" s="123">
        <v>96</v>
      </c>
      <c r="J142" s="177">
        <v>128</v>
      </c>
      <c r="K142" s="124">
        <f>L142-J142</f>
      </c>
      <c r="L142" s="136">
        <v>139</v>
      </c>
      <c r="M142" s="123">
        <v>139</v>
      </c>
      <c r="N142" s="124">
        <f>O142-M142</f>
      </c>
      <c r="O142" s="123">
        <v>151</v>
      </c>
      <c r="P142" s="135">
        <v>0.67</v>
      </c>
      <c r="Q142" s="126">
        <v>17</v>
      </c>
      <c r="R142" s="127"/>
      <c r="S142" s="128">
        <v>0</v>
      </c>
      <c r="T142" s="123">
        <v>0</v>
      </c>
      <c r="U142" s="123">
        <v>0</v>
      </c>
      <c r="V142" s="123">
        <v>0</v>
      </c>
      <c r="W142" s="123">
        <v>0</v>
      </c>
      <c r="X142" s="123">
        <v>0</v>
      </c>
      <c r="Y142" s="123">
        <v>0</v>
      </c>
      <c r="Z142" s="123">
        <v>0</v>
      </c>
      <c r="AA142" s="128">
        <v>163</v>
      </c>
      <c r="AB142" s="123">
        <v>719</v>
      </c>
      <c r="AC142" s="179">
        <v>2.9</v>
      </c>
      <c r="AD142" s="179">
        <v>57.4</v>
      </c>
      <c r="AE142" s="179">
        <v>15.3</v>
      </c>
      <c r="AF142" s="123">
        <v>11</v>
      </c>
      <c r="AG142" s="179">
        <v>75.5</v>
      </c>
      <c r="AH142" s="123">
        <v>0</v>
      </c>
      <c r="AI142" s="179">
        <v>2.5</v>
      </c>
      <c r="AJ142" s="128">
        <v>0</v>
      </c>
      <c r="AK142" s="123">
        <v>0</v>
      </c>
      <c r="AL142" s="130">
        <v>0</v>
      </c>
      <c r="AM142" s="179">
        <v>0.9</v>
      </c>
      <c r="AN142" s="181">
        <v>0.9</v>
      </c>
      <c r="AO142" s="132">
        <f>IFERROR($S142*$S$2+$T142*$T$2+IF($U$2=0,0,$U142/$U$2)+$V142*$V$2+$W142*$W$2+$X142*$X$2+$Y142*$Y$2+$Z142*$Z$2+$AA142*$AA$2+IF($AB$2=0,0,$AB142/$AB$2)+$AC$2*$AC142+$AD$2*$AD142+$AE$2*$AE142+$AF142*$AF$2+IF($AG$2=0,0,$AG142/$AG$2)+$AH142*$AH$2+$AI142*$AI$2+IF($AJ$2=0,0,$AJ142/$AJ$2)+$AK142*$AK$2+$AL142*$AL$2+$AM142*$AM$2+$AN142*$AN$2,0)</f>
      </c>
    </row>
    <row x14ac:dyDescent="0.25" r="143" customHeight="1" ht="17.25">
      <c r="A143" s="118" t="s">
        <v>338</v>
      </c>
      <c r="B143" s="119" t="s">
        <v>181</v>
      </c>
      <c r="C143" s="119" t="s">
        <v>293</v>
      </c>
      <c r="D143" s="120">
        <v>10</v>
      </c>
      <c r="E143" s="134"/>
      <c r="F143" s="122"/>
      <c r="G143" s="123">
        <v>114</v>
      </c>
      <c r="H143" s="124">
        <f>I143-G143</f>
      </c>
      <c r="I143" s="123">
        <v>113</v>
      </c>
      <c r="J143" s="177">
        <v>124</v>
      </c>
      <c r="K143" s="124">
        <f>L143-J143</f>
      </c>
      <c r="L143" s="136">
        <v>125</v>
      </c>
      <c r="M143" s="123">
        <v>131</v>
      </c>
      <c r="N143" s="124">
        <f>O143-M143</f>
      </c>
      <c r="O143" s="123">
        <v>130</v>
      </c>
      <c r="P143" s="135">
        <v>0.5</v>
      </c>
      <c r="Q143" s="126">
        <v>17</v>
      </c>
      <c r="R143" s="127"/>
      <c r="S143" s="128">
        <v>0</v>
      </c>
      <c r="T143" s="123">
        <v>0</v>
      </c>
      <c r="U143" s="123">
        <v>0</v>
      </c>
      <c r="V143" s="123">
        <v>0</v>
      </c>
      <c r="W143" s="123">
        <v>0</v>
      </c>
      <c r="X143" s="123">
        <v>0</v>
      </c>
      <c r="Y143" s="123">
        <v>0</v>
      </c>
      <c r="Z143" s="123">
        <v>0</v>
      </c>
      <c r="AA143" s="128">
        <v>190</v>
      </c>
      <c r="AB143" s="123">
        <v>787</v>
      </c>
      <c r="AC143" s="179">
        <v>2.9</v>
      </c>
      <c r="AD143" s="179">
        <v>60.5</v>
      </c>
      <c r="AE143" s="123">
        <v>17</v>
      </c>
      <c r="AF143" s="179">
        <v>12.3</v>
      </c>
      <c r="AG143" s="179">
        <v>86.7</v>
      </c>
      <c r="AH143" s="123">
        <v>0</v>
      </c>
      <c r="AI143" s="179">
        <v>3.1</v>
      </c>
      <c r="AJ143" s="128">
        <v>0</v>
      </c>
      <c r="AK143" s="123">
        <v>0</v>
      </c>
      <c r="AL143" s="130">
        <v>0</v>
      </c>
      <c r="AM143" s="123">
        <v>1</v>
      </c>
      <c r="AN143" s="131">
        <v>1</v>
      </c>
      <c r="AO143" s="132">
        <f>IFERROR($S143*$S$2+$T143*$T$2+IF($U$2=0,0,$U143/$U$2)+$V143*$V$2+$W143*$W$2+$X143*$X$2+$Y143*$Y$2+$Z143*$Z$2+$AA143*$AA$2+IF($AB$2=0,0,$AB143/$AB$2)+$AC$2*$AC143+$AD$2*$AD143+$AE$2*$AE143+$AF143*$AF$2+IF($AG$2=0,0,$AG143/$AG$2)+$AH143*$AH$2+$AI143*$AI$2+IF($AJ$2=0,0,$AJ143/$AJ$2)+$AK143*$AK$2+$AL143*$AL$2+$AM143*$AM$2+$AN143*$AN$2,0)</f>
      </c>
    </row>
    <row x14ac:dyDescent="0.25" r="144" customHeight="1" ht="17.25">
      <c r="A144" s="118" t="s">
        <v>339</v>
      </c>
      <c r="B144" s="119" t="s">
        <v>173</v>
      </c>
      <c r="C144" s="119" t="s">
        <v>265</v>
      </c>
      <c r="D144" s="120">
        <v>14</v>
      </c>
      <c r="E144" s="134"/>
      <c r="F144" s="122"/>
      <c r="G144" s="123">
        <v>154</v>
      </c>
      <c r="H144" s="124">
        <f>I144-G144</f>
      </c>
      <c r="I144" s="123">
        <v>154</v>
      </c>
      <c r="J144" s="177">
        <v>123</v>
      </c>
      <c r="K144" s="124">
        <f>L144-J144</f>
      </c>
      <c r="L144" s="136">
        <v>120</v>
      </c>
      <c r="M144" s="123">
        <v>125</v>
      </c>
      <c r="N144" s="124">
        <f>O144-M144</f>
      </c>
      <c r="O144" s="123">
        <v>120</v>
      </c>
      <c r="P144" s="135">
        <v>0.41</v>
      </c>
      <c r="Q144" s="126">
        <v>17</v>
      </c>
      <c r="R144" s="127"/>
      <c r="S144" s="128">
        <v>0</v>
      </c>
      <c r="T144" s="123">
        <v>0</v>
      </c>
      <c r="U144" s="123">
        <v>0</v>
      </c>
      <c r="V144" s="123">
        <v>0</v>
      </c>
      <c r="W144" s="123">
        <v>0</v>
      </c>
      <c r="X144" s="123">
        <v>0</v>
      </c>
      <c r="Y144" s="123">
        <v>0</v>
      </c>
      <c r="Z144" s="123">
        <v>0</v>
      </c>
      <c r="AA144" s="128">
        <v>0</v>
      </c>
      <c r="AB144" s="123">
        <v>0</v>
      </c>
      <c r="AC144" s="123">
        <v>0</v>
      </c>
      <c r="AD144" s="123">
        <v>0</v>
      </c>
      <c r="AE144" s="123">
        <v>122</v>
      </c>
      <c r="AF144" s="179">
        <v>77.1</v>
      </c>
      <c r="AG144" s="123">
        <v>991</v>
      </c>
      <c r="AH144" s="179">
        <v>8.5</v>
      </c>
      <c r="AI144" s="179">
        <v>45.3</v>
      </c>
      <c r="AJ144" s="128">
        <v>0</v>
      </c>
      <c r="AK144" s="123">
        <v>0</v>
      </c>
      <c r="AL144" s="130">
        <v>0</v>
      </c>
      <c r="AM144" s="179">
        <v>1.2</v>
      </c>
      <c r="AN144" s="181">
        <v>1.2</v>
      </c>
      <c r="AO144" s="132">
        <f>IFERROR($S144*$S$2+$T144*$T$2+IF($U$2=0,0,$U144/$U$2)+$V144*$V$2+$W144*$W$2+$X144*$X$2+$Y144*$Y$2+$Z144*$Z$2+$AA144*$AA$2+IF($AB$2=0,0,$AB144/$AB$2)+$AC$2*$AC144+$AD$2*$AD144+$AE$2*$AE144+$AF144*$AF$2+IF($AG$2=0,0,$AG144/$AG$2)+$AH144*$AH$2+$AI144*$AI$2+IF($AJ$2=0,0,$AJ144/$AJ$2)+$AK144*$AK$2+$AL144*$AL$2+$AM144*$AM$2+$AN144*$AN$2,0)</f>
      </c>
    </row>
    <row x14ac:dyDescent="0.25" r="145" customHeight="1" ht="17.25">
      <c r="A145" s="118" t="s">
        <v>341</v>
      </c>
      <c r="B145" s="119" t="s">
        <v>173</v>
      </c>
      <c r="C145" s="119" t="s">
        <v>39</v>
      </c>
      <c r="D145" s="120">
        <v>8</v>
      </c>
      <c r="E145" s="134"/>
      <c r="F145" s="122"/>
      <c r="G145" s="123">
        <v>161</v>
      </c>
      <c r="H145" s="124">
        <f>I145-G145</f>
      </c>
      <c r="I145" s="123">
        <v>163</v>
      </c>
      <c r="J145" s="177">
        <v>134</v>
      </c>
      <c r="K145" s="124">
        <f>L145-J145</f>
      </c>
      <c r="L145" s="136">
        <v>135</v>
      </c>
      <c r="M145" s="123">
        <v>145</v>
      </c>
      <c r="N145" s="124">
        <f>O145-M145</f>
      </c>
      <c r="O145" s="123">
        <v>147</v>
      </c>
      <c r="P145" s="135">
        <v>0.44</v>
      </c>
      <c r="Q145" s="126">
        <v>17</v>
      </c>
      <c r="R145" s="127"/>
      <c r="S145" s="128">
        <v>0</v>
      </c>
      <c r="T145" s="123">
        <v>0</v>
      </c>
      <c r="U145" s="123">
        <v>0</v>
      </c>
      <c r="V145" s="123">
        <v>0</v>
      </c>
      <c r="W145" s="123">
        <v>0</v>
      </c>
      <c r="X145" s="123">
        <v>0</v>
      </c>
      <c r="Y145" s="123">
        <v>0</v>
      </c>
      <c r="Z145" s="123">
        <v>0</v>
      </c>
      <c r="AA145" s="178">
        <v>10.8</v>
      </c>
      <c r="AB145" s="179">
        <v>67.2</v>
      </c>
      <c r="AC145" s="123">
        <v>0</v>
      </c>
      <c r="AD145" s="179">
        <v>4.3</v>
      </c>
      <c r="AE145" s="179">
        <v>95.2</v>
      </c>
      <c r="AF145" s="179">
        <v>54.2</v>
      </c>
      <c r="AG145" s="123">
        <v>936</v>
      </c>
      <c r="AH145" s="179">
        <v>5.4</v>
      </c>
      <c r="AI145" s="123">
        <v>39</v>
      </c>
      <c r="AJ145" s="128">
        <v>0</v>
      </c>
      <c r="AK145" s="123">
        <v>0</v>
      </c>
      <c r="AL145" s="130">
        <v>0</v>
      </c>
      <c r="AM145" s="179">
        <v>1.1</v>
      </c>
      <c r="AN145" s="131">
        <v>0</v>
      </c>
      <c r="AO145" s="132">
        <f>IFERROR($S145*$S$2+$T145*$T$2+IF($U$2=0,0,$U145/$U$2)+$V145*$V$2+$W145*$W$2+$X145*$X$2+$Y145*$Y$2+$Z145*$Z$2+$AA145*$AA$2+IF($AB$2=0,0,$AB145/$AB$2)+$AC$2*$AC145+$AD$2*$AD145+$AE$2*$AE145+$AF145*$AF$2+IF($AG$2=0,0,$AG145/$AG$2)+$AH145*$AH$2+$AI145*$AI$2+IF($AJ$2=0,0,$AJ145/$AJ$2)+$AK145*$AK$2+$AL145*$AL$2+$AM145*$AM$2+$AN145*$AN$2,0)</f>
      </c>
    </row>
    <row x14ac:dyDescent="0.25" r="146" customHeight="1" ht="17.25">
      <c r="A146" s="118" t="s">
        <v>337</v>
      </c>
      <c r="B146" s="119" t="s">
        <v>192</v>
      </c>
      <c r="C146" s="119" t="s">
        <v>51</v>
      </c>
      <c r="D146" s="120">
        <v>6</v>
      </c>
      <c r="E146" s="134" t="s">
        <v>176</v>
      </c>
      <c r="F146" s="122"/>
      <c r="G146" s="123">
        <v>211</v>
      </c>
      <c r="H146" s="124">
        <f>I146-G146</f>
      </c>
      <c r="I146" s="123">
        <v>198</v>
      </c>
      <c r="J146" s="177">
        <v>166</v>
      </c>
      <c r="K146" s="124">
        <f>L146-J146</f>
      </c>
      <c r="L146" s="136">
        <v>161</v>
      </c>
      <c r="M146" s="123">
        <v>171</v>
      </c>
      <c r="N146" s="124">
        <f>O146-M146</f>
      </c>
      <c r="O146" s="123">
        <v>161</v>
      </c>
      <c r="P146" s="135">
        <v>0.21</v>
      </c>
      <c r="Q146" s="126">
        <v>17</v>
      </c>
      <c r="R146" s="127"/>
      <c r="S146" s="128">
        <v>0</v>
      </c>
      <c r="T146" s="123">
        <v>0</v>
      </c>
      <c r="U146" s="123">
        <v>0</v>
      </c>
      <c r="V146" s="123">
        <v>0</v>
      </c>
      <c r="W146" s="123">
        <v>0</v>
      </c>
      <c r="X146" s="123">
        <v>0</v>
      </c>
      <c r="Y146" s="123">
        <v>0</v>
      </c>
      <c r="Z146" s="123">
        <v>0</v>
      </c>
      <c r="AA146" s="128">
        <v>0</v>
      </c>
      <c r="AB146" s="123">
        <v>0</v>
      </c>
      <c r="AC146" s="123">
        <v>0</v>
      </c>
      <c r="AD146" s="123">
        <v>0</v>
      </c>
      <c r="AE146" s="179">
        <v>71.4</v>
      </c>
      <c r="AF146" s="179">
        <v>52.6</v>
      </c>
      <c r="AG146" s="123">
        <v>572</v>
      </c>
      <c r="AH146" s="179">
        <v>5.1</v>
      </c>
      <c r="AI146" s="179">
        <v>22.2</v>
      </c>
      <c r="AJ146" s="128">
        <v>0</v>
      </c>
      <c r="AK146" s="123">
        <v>0</v>
      </c>
      <c r="AL146" s="130">
        <v>0</v>
      </c>
      <c r="AM146" s="123">
        <v>0</v>
      </c>
      <c r="AN146" s="131">
        <v>0</v>
      </c>
      <c r="AO146" s="132">
        <f>IFERROR($S146*$S$2+$T146*$T$2+IF($U$2=0,0,$U146/$U$2)+$V146*$V$2+$W146*$W$2+$X146*$X$2+$Y146*$Y$2+$Z146*$Z$2+$AA146*$AA$2+IF($AB$2=0,0,$AB146/$AB$2)+$AC$2*$AC146+$AD$2*$AD146+$AE$2*$AE146+$AF146*$AF$2+IF($AG$2=0,0,$AG146/$AG$2)+$AH146*$AH$2+$AI146*$AI$2+IF($AJ$2=0,0,$AJ146/$AJ$2)+$AK146*$AK$2+$AL146*$AL$2+$AM146*$AM$2+$AN146*$AN$2,0)</f>
      </c>
    </row>
    <row x14ac:dyDescent="0.25" r="147" customHeight="1" ht="17.25">
      <c r="A147" s="118" t="s">
        <v>345</v>
      </c>
      <c r="B147" s="119" t="s">
        <v>173</v>
      </c>
      <c r="C147" s="119" t="s">
        <v>55</v>
      </c>
      <c r="D147" s="120">
        <v>6</v>
      </c>
      <c r="E147" s="134" t="s">
        <v>176</v>
      </c>
      <c r="F147" s="122"/>
      <c r="G147" s="123">
        <v>181</v>
      </c>
      <c r="H147" s="124">
        <f>I147-G147</f>
      </c>
      <c r="I147" s="123">
        <v>185</v>
      </c>
      <c r="J147" s="177">
        <v>174</v>
      </c>
      <c r="K147" s="124">
        <f>L147-J147</f>
      </c>
      <c r="L147" s="136">
        <v>171</v>
      </c>
      <c r="M147" s="123">
        <v>163</v>
      </c>
      <c r="N147" s="124">
        <f>O147-M147</f>
      </c>
      <c r="O147" s="123">
        <v>165</v>
      </c>
      <c r="P147" s="135">
        <v>0.41</v>
      </c>
      <c r="Q147" s="126">
        <v>17</v>
      </c>
      <c r="R147" s="127"/>
      <c r="S147" s="128">
        <v>0</v>
      </c>
      <c r="T147" s="123">
        <v>0</v>
      </c>
      <c r="U147" s="123">
        <v>0</v>
      </c>
      <c r="V147" s="123">
        <v>0</v>
      </c>
      <c r="W147" s="123">
        <v>0</v>
      </c>
      <c r="X147" s="123">
        <v>0</v>
      </c>
      <c r="Y147" s="123">
        <v>0</v>
      </c>
      <c r="Z147" s="123">
        <v>0</v>
      </c>
      <c r="AA147" s="178">
        <v>3.3</v>
      </c>
      <c r="AB147" s="123">
        <v>15</v>
      </c>
      <c r="AC147" s="123">
        <v>0</v>
      </c>
      <c r="AD147" s="179">
        <v>1.7</v>
      </c>
      <c r="AE147" s="123">
        <v>145</v>
      </c>
      <c r="AF147" s="179">
        <v>99.9</v>
      </c>
      <c r="AG147" s="123">
        <v>1089</v>
      </c>
      <c r="AH147" s="179">
        <v>6.7</v>
      </c>
      <c r="AI147" s="123">
        <v>60</v>
      </c>
      <c r="AJ147" s="128">
        <v>0</v>
      </c>
      <c r="AK147" s="123">
        <v>0</v>
      </c>
      <c r="AL147" s="130">
        <v>0</v>
      </c>
      <c r="AM147" s="179">
        <v>1.7</v>
      </c>
      <c r="AN147" s="181">
        <v>1.7</v>
      </c>
      <c r="AO147" s="132">
        <f>IFERROR($S147*$S$2+$T147*$T$2+IF($U$2=0,0,$U147/$U$2)+$V147*$V$2+$W147*$W$2+$X147*$X$2+$Y147*$Y$2+$Z147*$Z$2+$AA147*$AA$2+IF($AB$2=0,0,$AB147/$AB$2)+$AC$2*$AC147+$AD$2*$AD147+$AE$2*$AE147+$AF147*$AF$2+IF($AG$2=0,0,$AG147/$AG$2)+$AH147*$AH$2+$AI147*$AI$2+IF($AJ$2=0,0,$AJ147/$AJ$2)+$AK147*$AK$2+$AL147*$AL$2+$AM147*$AM$2+$AN147*$AN$2,0)</f>
      </c>
    </row>
    <row x14ac:dyDescent="0.25" r="148" customHeight="1" ht="17.25">
      <c r="A148" s="118" t="s">
        <v>346</v>
      </c>
      <c r="B148" s="119" t="s">
        <v>185</v>
      </c>
      <c r="C148" s="119" t="s">
        <v>238</v>
      </c>
      <c r="D148" s="120">
        <v>7</v>
      </c>
      <c r="E148" s="134"/>
      <c r="F148" s="122"/>
      <c r="G148" s="123">
        <v>141</v>
      </c>
      <c r="H148" s="124">
        <f>I148-G148</f>
      </c>
      <c r="I148" s="123">
        <v>144</v>
      </c>
      <c r="J148" s="177">
        <v>138</v>
      </c>
      <c r="K148" s="124">
        <f>L148-J148</f>
      </c>
      <c r="L148" s="136">
        <v>140</v>
      </c>
      <c r="M148" s="123">
        <v>142</v>
      </c>
      <c r="N148" s="124">
        <f>O148-M148</f>
      </c>
      <c r="O148" s="123">
        <v>143</v>
      </c>
      <c r="P148" s="135">
        <v>0.41</v>
      </c>
      <c r="Q148" s="126">
        <v>17</v>
      </c>
      <c r="R148" s="127"/>
      <c r="S148" s="128">
        <v>433</v>
      </c>
      <c r="T148" s="123">
        <v>221</v>
      </c>
      <c r="U148" s="123">
        <v>4672</v>
      </c>
      <c r="V148" s="123">
        <v>35</v>
      </c>
      <c r="W148" s="179">
        <v>13.6</v>
      </c>
      <c r="X148" s="123">
        <v>0</v>
      </c>
      <c r="Y148" s="179">
        <v>39.5</v>
      </c>
      <c r="Z148" s="123">
        <v>275</v>
      </c>
      <c r="AA148" s="128">
        <v>0</v>
      </c>
      <c r="AB148" s="123">
        <v>0</v>
      </c>
      <c r="AC148" s="123">
        <v>0</v>
      </c>
      <c r="AD148" s="123">
        <v>0</v>
      </c>
      <c r="AE148" s="123">
        <v>0</v>
      </c>
      <c r="AF148" s="123">
        <v>0</v>
      </c>
      <c r="AG148" s="123">
        <v>0</v>
      </c>
      <c r="AH148" s="123">
        <v>0</v>
      </c>
      <c r="AI148" s="123">
        <v>0</v>
      </c>
      <c r="AJ148" s="128">
        <v>0</v>
      </c>
      <c r="AK148" s="123">
        <v>0</v>
      </c>
      <c r="AL148" s="180">
        <v>1.2</v>
      </c>
      <c r="AM148" s="179">
        <v>6.2</v>
      </c>
      <c r="AN148" s="181">
        <v>3.7</v>
      </c>
      <c r="AO148" s="132">
        <f>IFERROR($S148*$S$2+$T148*$T$2+IF($U$2=0,0,$U148/$U$2)+$V148*$V$2+$W148*$W$2+$X148*$X$2+$Y148*$Y$2+$Z148*$Z$2+$AA148*$AA$2+IF($AB$2=0,0,$AB148/$AB$2)+$AC$2*$AC148+$AD$2*$AD148+$AE$2*$AE148+$AF148*$AF$2+IF($AG$2=0,0,$AG148/$AG$2)+$AH148*$AH$2+$AI148*$AI$2+IF($AJ$2=0,0,$AJ148/$AJ$2)+$AK148*$AK$2+$AL148*$AL$2+$AM148*$AM$2+$AN148*$AN$2,0)</f>
      </c>
    </row>
    <row x14ac:dyDescent="0.25" r="149" customHeight="1" ht="17.25">
      <c r="A149" s="118" t="s">
        <v>342</v>
      </c>
      <c r="B149" s="119" t="s">
        <v>173</v>
      </c>
      <c r="C149" s="119" t="s">
        <v>188</v>
      </c>
      <c r="D149" s="120">
        <v>14</v>
      </c>
      <c r="E149" s="134" t="s">
        <v>230</v>
      </c>
      <c r="F149" s="122"/>
      <c r="G149" s="123">
        <v>208</v>
      </c>
      <c r="H149" s="124">
        <f>I149-G149</f>
      </c>
      <c r="I149" s="123">
        <v>168</v>
      </c>
      <c r="J149" s="177">
        <v>173</v>
      </c>
      <c r="K149" s="124">
        <f>L149-J149</f>
      </c>
      <c r="L149" s="136">
        <v>136</v>
      </c>
      <c r="M149" s="123">
        <v>177</v>
      </c>
      <c r="N149" s="124">
        <f>O149-M149</f>
      </c>
      <c r="O149" s="123">
        <v>138</v>
      </c>
      <c r="P149" s="135">
        <v>0.25</v>
      </c>
      <c r="Q149" s="126">
        <v>17</v>
      </c>
      <c r="R149" s="127"/>
      <c r="S149" s="128">
        <v>0</v>
      </c>
      <c r="T149" s="123">
        <v>0</v>
      </c>
      <c r="U149" s="123">
        <v>0</v>
      </c>
      <c r="V149" s="123">
        <v>0</v>
      </c>
      <c r="W149" s="123">
        <v>0</v>
      </c>
      <c r="X149" s="123">
        <v>0</v>
      </c>
      <c r="Y149" s="123">
        <v>0</v>
      </c>
      <c r="Z149" s="123">
        <v>0</v>
      </c>
      <c r="AA149" s="128">
        <v>0</v>
      </c>
      <c r="AB149" s="123">
        <v>0</v>
      </c>
      <c r="AC149" s="123">
        <v>0</v>
      </c>
      <c r="AD149" s="123">
        <v>0</v>
      </c>
      <c r="AE149" s="179">
        <v>99.4</v>
      </c>
      <c r="AF149" s="179">
        <v>71.2</v>
      </c>
      <c r="AG149" s="123">
        <v>897</v>
      </c>
      <c r="AH149" s="123">
        <v>5</v>
      </c>
      <c r="AI149" s="179">
        <v>41.2</v>
      </c>
      <c r="AJ149" s="128">
        <v>0</v>
      </c>
      <c r="AK149" s="123">
        <v>0</v>
      </c>
      <c r="AL149" s="130">
        <v>0</v>
      </c>
      <c r="AM149" s="179">
        <v>1.2</v>
      </c>
      <c r="AN149" s="181">
        <v>1.2</v>
      </c>
      <c r="AO149" s="132">
        <f>IFERROR($S149*$S$2+$T149*$T$2+IF($U$2=0,0,$U149/$U$2)+$V149*$V$2+$W149*$W$2+$X149*$X$2+$Y149*$Y$2+$Z149*$Z$2+$AA149*$AA$2+IF($AB$2=0,0,$AB149/$AB$2)+$AC$2*$AC149+$AD$2*$AD149+$AE$2*$AE149+$AF149*$AF$2+IF($AG$2=0,0,$AG149/$AG$2)+$AH149*$AH$2+$AI149*$AI$2+IF($AJ$2=0,0,$AJ149/$AJ$2)+$AK149*$AK$2+$AL149*$AL$2+$AM149*$AM$2+$AN149*$AN$2,0)</f>
      </c>
    </row>
    <row x14ac:dyDescent="0.25" r="150" customHeight="1" ht="17.25">
      <c r="A150" s="118" t="s">
        <v>340</v>
      </c>
      <c r="B150" s="119" t="s">
        <v>173</v>
      </c>
      <c r="C150" s="119" t="s">
        <v>196</v>
      </c>
      <c r="D150" s="120">
        <v>7</v>
      </c>
      <c r="E150" s="134"/>
      <c r="F150" s="122"/>
      <c r="G150" s="123">
        <v>157</v>
      </c>
      <c r="H150" s="124">
        <f>I150-G150</f>
      </c>
      <c r="I150" s="123">
        <v>156</v>
      </c>
      <c r="J150" s="177">
        <v>142</v>
      </c>
      <c r="K150" s="124">
        <f>L150-J150</f>
      </c>
      <c r="L150" s="136">
        <v>146</v>
      </c>
      <c r="M150" s="123">
        <v>140</v>
      </c>
      <c r="N150" s="124">
        <f>O150-M150</f>
      </c>
      <c r="O150" s="123">
        <v>139</v>
      </c>
      <c r="P150" s="135">
        <v>0.44</v>
      </c>
      <c r="Q150" s="126">
        <v>17</v>
      </c>
      <c r="R150" s="127"/>
      <c r="S150" s="128">
        <v>0</v>
      </c>
      <c r="T150" s="123">
        <v>0</v>
      </c>
      <c r="U150" s="123">
        <v>0</v>
      </c>
      <c r="V150" s="123">
        <v>0</v>
      </c>
      <c r="W150" s="123">
        <v>0</v>
      </c>
      <c r="X150" s="123">
        <v>0</v>
      </c>
      <c r="Y150" s="123">
        <v>0</v>
      </c>
      <c r="Z150" s="123">
        <v>0</v>
      </c>
      <c r="AA150" s="128">
        <v>0</v>
      </c>
      <c r="AB150" s="123">
        <v>0</v>
      </c>
      <c r="AC150" s="123">
        <v>0</v>
      </c>
      <c r="AD150" s="123">
        <v>0</v>
      </c>
      <c r="AE150" s="123">
        <v>102</v>
      </c>
      <c r="AF150" s="179">
        <v>78.4</v>
      </c>
      <c r="AG150" s="123">
        <v>952</v>
      </c>
      <c r="AH150" s="179">
        <v>5.3</v>
      </c>
      <c r="AI150" s="179">
        <v>46.5</v>
      </c>
      <c r="AJ150" s="128">
        <v>0</v>
      </c>
      <c r="AK150" s="123">
        <v>0</v>
      </c>
      <c r="AL150" s="130">
        <v>0</v>
      </c>
      <c r="AM150" s="179">
        <v>1.2</v>
      </c>
      <c r="AN150" s="181">
        <v>1.2</v>
      </c>
      <c r="AO150" s="132">
        <f>IFERROR($S150*$S$2+$T150*$T$2+IF($U$2=0,0,$U150/$U$2)+$V150*$V$2+$W150*$W$2+$X150*$X$2+$Y150*$Y$2+$Z150*$Z$2+$AA150*$AA$2+IF($AB$2=0,0,$AB150/$AB$2)+$AC$2*$AC150+$AD$2*$AD150+$AE$2*$AE150+$AF150*$AF$2+IF($AG$2=0,0,$AG150/$AG$2)+$AH150*$AH$2+$AI150*$AI$2+IF($AJ$2=0,0,$AJ150/$AJ$2)+$AK150*$AK$2+$AL150*$AL$2+$AM150*$AM$2+$AN150*$AN$2,0)</f>
      </c>
    </row>
    <row x14ac:dyDescent="0.25" r="151" customHeight="1" ht="17.25">
      <c r="A151" s="118" t="s">
        <v>349</v>
      </c>
      <c r="B151" s="119" t="s">
        <v>181</v>
      </c>
      <c r="C151" s="119" t="s">
        <v>175</v>
      </c>
      <c r="D151" s="120">
        <v>7</v>
      </c>
      <c r="E151" s="134" t="s">
        <v>176</v>
      </c>
      <c r="F151" s="122"/>
      <c r="G151" s="123">
        <v>120</v>
      </c>
      <c r="H151" s="124">
        <f>I151-G151</f>
      </c>
      <c r="I151" s="123">
        <v>121</v>
      </c>
      <c r="J151" s="177">
        <v>136</v>
      </c>
      <c r="K151" s="124">
        <f>L151-J151</f>
      </c>
      <c r="L151" s="136">
        <v>137</v>
      </c>
      <c r="M151" s="123">
        <v>146</v>
      </c>
      <c r="N151" s="124">
        <f>O151-M151</f>
      </c>
      <c r="O151" s="123">
        <v>146</v>
      </c>
      <c r="P151" s="135">
        <v>0.4</v>
      </c>
      <c r="Q151" s="126">
        <v>17</v>
      </c>
      <c r="R151" s="127"/>
      <c r="S151" s="128">
        <v>0</v>
      </c>
      <c r="T151" s="123">
        <v>0</v>
      </c>
      <c r="U151" s="123">
        <v>0</v>
      </c>
      <c r="V151" s="123">
        <v>0</v>
      </c>
      <c r="W151" s="123">
        <v>0</v>
      </c>
      <c r="X151" s="123">
        <v>0</v>
      </c>
      <c r="Y151" s="123">
        <v>0</v>
      </c>
      <c r="Z151" s="123">
        <v>0</v>
      </c>
      <c r="AA151" s="128">
        <v>105</v>
      </c>
      <c r="AB151" s="123">
        <v>449</v>
      </c>
      <c r="AC151" s="123">
        <v>1</v>
      </c>
      <c r="AD151" s="179">
        <v>37.3</v>
      </c>
      <c r="AE151" s="179">
        <v>27.2</v>
      </c>
      <c r="AF151" s="179">
        <v>21.7</v>
      </c>
      <c r="AG151" s="123">
        <v>140</v>
      </c>
      <c r="AH151" s="179">
        <v>0.8</v>
      </c>
      <c r="AI151" s="179">
        <v>5.9</v>
      </c>
      <c r="AJ151" s="128">
        <v>0</v>
      </c>
      <c r="AK151" s="123">
        <v>0</v>
      </c>
      <c r="AL151" s="130">
        <v>0</v>
      </c>
      <c r="AM151" s="123">
        <v>1</v>
      </c>
      <c r="AN151" s="131">
        <v>0</v>
      </c>
      <c r="AO151" s="132">
        <f>IFERROR($S151*$S$2+$T151*$T$2+IF($U$2=0,0,$U151/$U$2)+$V151*$V$2+$W151*$W$2+$X151*$X$2+$Y151*$Y$2+$Z151*$Z$2+$AA151*$AA$2+IF($AB$2=0,0,$AB151/$AB$2)+$AC$2*$AC151+$AD$2*$AD151+$AE$2*$AE151+$AF151*$AF$2+IF($AG$2=0,0,$AG151/$AG$2)+$AH151*$AH$2+$AI151*$AI$2+IF($AJ$2=0,0,$AJ151/$AJ$2)+$AK151*$AK$2+$AL151*$AL$2+$AM151*$AM$2+$AN151*$AN$2,0)</f>
      </c>
    </row>
    <row x14ac:dyDescent="0.25" r="152" customHeight="1" ht="17.25">
      <c r="A152" s="118" t="s">
        <v>344</v>
      </c>
      <c r="B152" s="119" t="s">
        <v>173</v>
      </c>
      <c r="C152" s="119" t="s">
        <v>49</v>
      </c>
      <c r="D152" s="120">
        <v>14</v>
      </c>
      <c r="E152" s="134"/>
      <c r="F152" s="122"/>
      <c r="G152" s="123">
        <v>179</v>
      </c>
      <c r="H152" s="124">
        <f>I152-G152</f>
      </c>
      <c r="I152" s="123">
        <v>183</v>
      </c>
      <c r="J152" s="177">
        <v>143</v>
      </c>
      <c r="K152" s="124">
        <f>L152-J152</f>
      </c>
      <c r="L152" s="136">
        <v>151</v>
      </c>
      <c r="M152" s="123">
        <v>151</v>
      </c>
      <c r="N152" s="124">
        <f>O152-M152</f>
      </c>
      <c r="O152" s="123">
        <v>158</v>
      </c>
      <c r="P152" s="135">
        <v>0.36</v>
      </c>
      <c r="Q152" s="126">
        <v>17</v>
      </c>
      <c r="R152" s="127"/>
      <c r="S152" s="128">
        <v>0</v>
      </c>
      <c r="T152" s="123">
        <v>0</v>
      </c>
      <c r="U152" s="123">
        <v>0</v>
      </c>
      <c r="V152" s="123">
        <v>0</v>
      </c>
      <c r="W152" s="123">
        <v>0</v>
      </c>
      <c r="X152" s="123">
        <v>0</v>
      </c>
      <c r="Y152" s="123">
        <v>0</v>
      </c>
      <c r="Z152" s="123">
        <v>0</v>
      </c>
      <c r="AA152" s="128">
        <v>0</v>
      </c>
      <c r="AB152" s="123">
        <v>0</v>
      </c>
      <c r="AC152" s="123">
        <v>0</v>
      </c>
      <c r="AD152" s="123">
        <v>0</v>
      </c>
      <c r="AE152" s="123">
        <v>119</v>
      </c>
      <c r="AF152" s="179">
        <v>68.5</v>
      </c>
      <c r="AG152" s="123">
        <v>1032</v>
      </c>
      <c r="AH152" s="179">
        <v>8.8</v>
      </c>
      <c r="AI152" s="123">
        <v>51</v>
      </c>
      <c r="AJ152" s="128">
        <v>0</v>
      </c>
      <c r="AK152" s="123">
        <v>0</v>
      </c>
      <c r="AL152" s="130">
        <v>0</v>
      </c>
      <c r="AM152" s="179">
        <v>1.3</v>
      </c>
      <c r="AN152" s="181">
        <v>1.3</v>
      </c>
      <c r="AO152" s="132">
        <f>IFERROR($S152*$S$2+$T152*$T$2+IF($U$2=0,0,$U152/$U$2)+$V152*$V$2+$W152*$W$2+$X152*$X$2+$Y152*$Y$2+$Z152*$Z$2+$AA152*$AA$2+IF($AB$2=0,0,$AB152/$AB$2)+$AC$2*$AC152+$AD$2*$AD152+$AE$2*$AE152+$AF152*$AF$2+IF($AG$2=0,0,$AG152/$AG$2)+$AH152*$AH$2+$AI152*$AI$2+IF($AJ$2=0,0,$AJ152/$AJ$2)+$AK152*$AK$2+$AL152*$AL$2+$AM152*$AM$2+$AN152*$AN$2,0)</f>
      </c>
    </row>
    <row x14ac:dyDescent="0.25" r="153" customHeight="1" ht="17.25">
      <c r="A153" s="118" t="s">
        <v>348</v>
      </c>
      <c r="B153" s="119" t="s">
        <v>185</v>
      </c>
      <c r="C153" s="119" t="s">
        <v>53</v>
      </c>
      <c r="D153" s="120">
        <v>10</v>
      </c>
      <c r="E153" s="134"/>
      <c r="F153" s="122"/>
      <c r="G153" s="123">
        <v>145</v>
      </c>
      <c r="H153" s="124">
        <f>I153-G153</f>
      </c>
      <c r="I153" s="123">
        <v>149</v>
      </c>
      <c r="J153" s="177">
        <v>159</v>
      </c>
      <c r="K153" s="124">
        <f>L153-J153</f>
      </c>
      <c r="L153" s="136">
        <v>154</v>
      </c>
      <c r="M153" s="123">
        <v>160</v>
      </c>
      <c r="N153" s="124">
        <f>O153-M153</f>
      </c>
      <c r="O153" s="123">
        <v>155</v>
      </c>
      <c r="P153" s="135">
        <v>0.27</v>
      </c>
      <c r="Q153" s="126">
        <v>17</v>
      </c>
      <c r="R153" s="127"/>
      <c r="S153" s="128">
        <v>356</v>
      </c>
      <c r="T153" s="123">
        <v>203</v>
      </c>
      <c r="U153" s="123">
        <v>4128</v>
      </c>
      <c r="V153" s="179">
        <v>25.8</v>
      </c>
      <c r="W153" s="179">
        <v>14.7</v>
      </c>
      <c r="X153" s="123">
        <v>0</v>
      </c>
      <c r="Y153" s="123">
        <v>43</v>
      </c>
      <c r="Z153" s="123">
        <v>226</v>
      </c>
      <c r="AA153" s="128">
        <v>101</v>
      </c>
      <c r="AB153" s="123">
        <v>530</v>
      </c>
      <c r="AC153" s="179">
        <v>3.1</v>
      </c>
      <c r="AD153" s="179">
        <v>25.9</v>
      </c>
      <c r="AE153" s="123">
        <v>0</v>
      </c>
      <c r="AF153" s="123">
        <v>0</v>
      </c>
      <c r="AG153" s="123">
        <v>0</v>
      </c>
      <c r="AH153" s="123">
        <v>0</v>
      </c>
      <c r="AI153" s="123">
        <v>0</v>
      </c>
      <c r="AJ153" s="128">
        <v>0</v>
      </c>
      <c r="AK153" s="123">
        <v>0</v>
      </c>
      <c r="AL153" s="180">
        <v>2.1</v>
      </c>
      <c r="AM153" s="179">
        <v>9.4</v>
      </c>
      <c r="AN153" s="181">
        <v>4.2</v>
      </c>
      <c r="AO153" s="132">
        <f>IFERROR($S153*$S$2+$T153*$T$2+IF($U$2=0,0,$U153/$U$2)+$V153*$V$2+$W153*$W$2+$X153*$X$2+$Y153*$Y$2+$Z153*$Z$2+$AA153*$AA$2+IF($AB$2=0,0,$AB153/$AB$2)+$AC$2*$AC153+$AD$2*$AD153+$AE$2*$AE153+$AF153*$AF$2+IF($AG$2=0,0,$AG153/$AG$2)+$AH153*$AH$2+$AI153*$AI$2+IF($AJ$2=0,0,$AJ153/$AJ$2)+$AK153*$AK$2+$AL153*$AL$2+$AM153*$AM$2+$AN153*$AN$2,0)</f>
      </c>
    </row>
    <row x14ac:dyDescent="0.25" r="154" customHeight="1" ht="17.25">
      <c r="A154" s="118" t="s">
        <v>355</v>
      </c>
      <c r="B154" s="119" t="s">
        <v>192</v>
      </c>
      <c r="C154" s="119" t="s">
        <v>178</v>
      </c>
      <c r="D154" s="120">
        <v>9</v>
      </c>
      <c r="E154" s="134"/>
      <c r="F154" s="122"/>
      <c r="G154" s="123">
        <v>119</v>
      </c>
      <c r="H154" s="124">
        <f>I154-G154</f>
      </c>
      <c r="I154" s="123">
        <v>122</v>
      </c>
      <c r="J154" s="177">
        <v>135</v>
      </c>
      <c r="K154" s="124">
        <f>L154-J154</f>
      </c>
      <c r="L154" s="136">
        <v>141</v>
      </c>
      <c r="M154" s="123">
        <v>136</v>
      </c>
      <c r="N154" s="124">
        <f>O154-M154</f>
      </c>
      <c r="O154" s="123">
        <v>144</v>
      </c>
      <c r="P154" s="135">
        <v>0.63</v>
      </c>
      <c r="Q154" s="126">
        <v>17</v>
      </c>
      <c r="R154" s="127"/>
      <c r="S154" s="128">
        <v>0</v>
      </c>
      <c r="T154" s="123">
        <v>0</v>
      </c>
      <c r="U154" s="123">
        <v>0</v>
      </c>
      <c r="V154" s="123">
        <v>0</v>
      </c>
      <c r="W154" s="123">
        <v>0</v>
      </c>
      <c r="X154" s="123">
        <v>0</v>
      </c>
      <c r="Y154" s="123">
        <v>0</v>
      </c>
      <c r="Z154" s="123">
        <v>0</v>
      </c>
      <c r="AA154" s="128">
        <v>0</v>
      </c>
      <c r="AB154" s="123">
        <v>0</v>
      </c>
      <c r="AC154" s="123">
        <v>0</v>
      </c>
      <c r="AD154" s="123">
        <v>0</v>
      </c>
      <c r="AE154" s="123">
        <v>108</v>
      </c>
      <c r="AF154" s="179">
        <v>78.9</v>
      </c>
      <c r="AG154" s="123">
        <v>818</v>
      </c>
      <c r="AH154" s="179">
        <v>2.5</v>
      </c>
      <c r="AI154" s="179">
        <v>35.1</v>
      </c>
      <c r="AJ154" s="128">
        <v>0</v>
      </c>
      <c r="AK154" s="123">
        <v>0</v>
      </c>
      <c r="AL154" s="130">
        <v>0</v>
      </c>
      <c r="AM154" s="179">
        <v>1.2</v>
      </c>
      <c r="AN154" s="131">
        <v>0</v>
      </c>
      <c r="AO154" s="132">
        <f>IFERROR($S154*$S$2+$T154*$T$2+IF($U$2=0,0,$U154/$U$2)+$V154*$V$2+$W154*$W$2+$X154*$X$2+$Y154*$Y$2+$Z154*$Z$2+$AA154*$AA$2+IF($AB$2=0,0,$AB154/$AB$2)+$AC$2*$AC154+$AD$2*$AD154+$AE$2*$AE154+$AF154*$AF$2+IF($AG$2=0,0,$AG154/$AG$2)+$AH154*$AH$2+$AI154*$AI$2+IF($AJ$2=0,0,$AJ154/$AJ$2)+$AK154*$AK$2+$AL154*$AL$2+$AM154*$AM$2+$AN154*$AN$2,0)</f>
      </c>
    </row>
    <row x14ac:dyDescent="0.25" r="155" customHeight="1" ht="17.25">
      <c r="A155" s="118" t="s">
        <v>347</v>
      </c>
      <c r="B155" s="119" t="s">
        <v>181</v>
      </c>
      <c r="C155" s="119" t="s">
        <v>51</v>
      </c>
      <c r="D155" s="120">
        <v>6</v>
      </c>
      <c r="E155" s="134"/>
      <c r="F155" s="122"/>
      <c r="G155" s="123">
        <v>167</v>
      </c>
      <c r="H155" s="124">
        <f>I155-G155</f>
      </c>
      <c r="I155" s="123">
        <v>166</v>
      </c>
      <c r="J155" s="177">
        <v>152</v>
      </c>
      <c r="K155" s="124">
        <f>L155-J155</f>
      </c>
      <c r="L155" s="136">
        <v>133</v>
      </c>
      <c r="M155" s="123">
        <v>157</v>
      </c>
      <c r="N155" s="124">
        <f>O155-M155</f>
      </c>
      <c r="O155" s="123">
        <v>136</v>
      </c>
      <c r="P155" s="135">
        <v>0.28</v>
      </c>
      <c r="Q155" s="126">
        <v>17</v>
      </c>
      <c r="R155" s="127"/>
      <c r="S155" s="128">
        <v>0</v>
      </c>
      <c r="T155" s="123">
        <v>0</v>
      </c>
      <c r="U155" s="123">
        <v>0</v>
      </c>
      <c r="V155" s="123">
        <v>0</v>
      </c>
      <c r="W155" s="123">
        <v>0</v>
      </c>
      <c r="X155" s="123">
        <v>0</v>
      </c>
      <c r="Y155" s="123">
        <v>0</v>
      </c>
      <c r="Z155" s="123">
        <v>0</v>
      </c>
      <c r="AA155" s="128">
        <v>109</v>
      </c>
      <c r="AB155" s="123">
        <v>465</v>
      </c>
      <c r="AC155" s="179">
        <v>3.4</v>
      </c>
      <c r="AD155" s="179">
        <v>37.2</v>
      </c>
      <c r="AE155" s="179">
        <v>28.9</v>
      </c>
      <c r="AF155" s="179">
        <v>23.9</v>
      </c>
      <c r="AG155" s="123">
        <v>156</v>
      </c>
      <c r="AH155" s="179">
        <v>1.2</v>
      </c>
      <c r="AI155" s="179">
        <v>4.8</v>
      </c>
      <c r="AJ155" s="128">
        <v>0</v>
      </c>
      <c r="AK155" s="123">
        <v>0</v>
      </c>
      <c r="AL155" s="130">
        <v>0</v>
      </c>
      <c r="AM155" s="179">
        <v>1.1</v>
      </c>
      <c r="AN155" s="181">
        <v>1.1</v>
      </c>
      <c r="AO155" s="132">
        <f>IFERROR($S155*$S$2+$T155*$T$2+IF($U$2=0,0,$U155/$U$2)+$V155*$V$2+$W155*$W$2+$X155*$X$2+$Y155*$Y$2+$Z155*$Z$2+$AA155*$AA$2+IF($AB$2=0,0,$AB155/$AB$2)+$AC$2*$AC155+$AD$2*$AD155+$AE$2*$AE155+$AF155*$AF$2+IF($AG$2=0,0,$AG155/$AG$2)+$AH155*$AH$2+$AI155*$AI$2+IF($AJ$2=0,0,$AJ155/$AJ$2)+$AK155*$AK$2+$AL155*$AL$2+$AM155*$AM$2+$AN155*$AN$2,0)</f>
      </c>
    </row>
    <row x14ac:dyDescent="0.25" r="156" customHeight="1" ht="17.25">
      <c r="A156" s="118" t="s">
        <v>350</v>
      </c>
      <c r="B156" s="119" t="s">
        <v>181</v>
      </c>
      <c r="C156" s="119" t="s">
        <v>203</v>
      </c>
      <c r="D156" s="120">
        <v>9</v>
      </c>
      <c r="E156" s="134"/>
      <c r="F156" s="122"/>
      <c r="G156" s="123">
        <v>144</v>
      </c>
      <c r="H156" s="124">
        <f>I156-G156</f>
      </c>
      <c r="I156" s="123">
        <v>142</v>
      </c>
      <c r="J156" s="177">
        <v>149</v>
      </c>
      <c r="K156" s="124">
        <f>L156-J156</f>
      </c>
      <c r="L156" s="136">
        <v>147</v>
      </c>
      <c r="M156" s="123">
        <v>126</v>
      </c>
      <c r="N156" s="124">
        <f>O156-M156</f>
      </c>
      <c r="O156" s="123">
        <v>128</v>
      </c>
      <c r="P156" s="135">
        <v>0.36</v>
      </c>
      <c r="Q156" s="126">
        <v>17</v>
      </c>
      <c r="R156" s="127"/>
      <c r="S156" s="128">
        <v>0</v>
      </c>
      <c r="T156" s="123">
        <v>0</v>
      </c>
      <c r="U156" s="123">
        <v>0</v>
      </c>
      <c r="V156" s="123">
        <v>0</v>
      </c>
      <c r="W156" s="123">
        <v>0</v>
      </c>
      <c r="X156" s="123">
        <v>0</v>
      </c>
      <c r="Y156" s="123">
        <v>0</v>
      </c>
      <c r="Z156" s="123">
        <v>0</v>
      </c>
      <c r="AA156" s="128">
        <v>51</v>
      </c>
      <c r="AB156" s="123">
        <v>212</v>
      </c>
      <c r="AC156" s="179">
        <v>1.3</v>
      </c>
      <c r="AD156" s="179">
        <v>15.5</v>
      </c>
      <c r="AE156" s="179">
        <v>88.4</v>
      </c>
      <c r="AF156" s="179">
        <v>68.1</v>
      </c>
      <c r="AG156" s="123">
        <v>437</v>
      </c>
      <c r="AH156" s="179">
        <v>1.5</v>
      </c>
      <c r="AI156" s="179">
        <v>17.8</v>
      </c>
      <c r="AJ156" s="128">
        <v>0</v>
      </c>
      <c r="AK156" s="123">
        <v>0</v>
      </c>
      <c r="AL156" s="130">
        <v>0</v>
      </c>
      <c r="AM156" s="179">
        <v>1.4</v>
      </c>
      <c r="AN156" s="131">
        <v>0</v>
      </c>
      <c r="AO156" s="132">
        <f>IFERROR($S156*$S$2+$T156*$T$2+IF($U$2=0,0,$U156/$U$2)+$V156*$V$2+$W156*$W$2+$X156*$X$2+$Y156*$Y$2+$Z156*$Z$2+$AA156*$AA$2+IF($AB$2=0,0,$AB156/$AB$2)+$AC$2*$AC156+$AD$2*$AD156+$AE$2*$AE156+$AF156*$AF$2+IF($AG$2=0,0,$AG156/$AG$2)+$AH156*$AH$2+$AI156*$AI$2+IF($AJ$2=0,0,$AJ156/$AJ$2)+$AK156*$AK$2+$AL156*$AL$2+$AM156*$AM$2+$AN156*$AN$2,0)</f>
      </c>
    </row>
    <row x14ac:dyDescent="0.25" r="157" customHeight="1" ht="17.25">
      <c r="A157" s="118" t="s">
        <v>351</v>
      </c>
      <c r="B157" s="119" t="s">
        <v>185</v>
      </c>
      <c r="C157" s="119" t="s">
        <v>265</v>
      </c>
      <c r="D157" s="120">
        <v>14</v>
      </c>
      <c r="E157" s="134"/>
      <c r="F157" s="122"/>
      <c r="G157" s="123">
        <v>150</v>
      </c>
      <c r="H157" s="124">
        <f>I157-G157</f>
      </c>
      <c r="I157" s="123">
        <v>153</v>
      </c>
      <c r="J157" s="177">
        <v>129</v>
      </c>
      <c r="K157" s="124">
        <f>L157-J157</f>
      </c>
      <c r="L157" s="136">
        <v>129</v>
      </c>
      <c r="M157" s="123">
        <v>129</v>
      </c>
      <c r="N157" s="124">
        <f>O157-M157</f>
      </c>
      <c r="O157" s="123">
        <v>131</v>
      </c>
      <c r="P157" s="135">
        <v>0.32</v>
      </c>
      <c r="Q157" s="126">
        <v>17</v>
      </c>
      <c r="R157" s="127"/>
      <c r="S157" s="128">
        <v>410</v>
      </c>
      <c r="T157" s="123">
        <v>214</v>
      </c>
      <c r="U157" s="123">
        <v>4252</v>
      </c>
      <c r="V157" s="179">
        <v>29.9</v>
      </c>
      <c r="W157" s="179">
        <v>14.6</v>
      </c>
      <c r="X157" s="123">
        <v>0</v>
      </c>
      <c r="Y157" s="179">
        <v>40.6</v>
      </c>
      <c r="Z157" s="123">
        <v>259</v>
      </c>
      <c r="AA157" s="178">
        <v>37.3</v>
      </c>
      <c r="AB157" s="123">
        <v>204</v>
      </c>
      <c r="AC157" s="123">
        <v>2</v>
      </c>
      <c r="AD157" s="179">
        <v>10.2</v>
      </c>
      <c r="AE157" s="123">
        <v>0</v>
      </c>
      <c r="AF157" s="123">
        <v>0</v>
      </c>
      <c r="AG157" s="123">
        <v>0</v>
      </c>
      <c r="AH157" s="123">
        <v>0</v>
      </c>
      <c r="AI157" s="123">
        <v>0</v>
      </c>
      <c r="AJ157" s="128">
        <v>0</v>
      </c>
      <c r="AK157" s="123">
        <v>0</v>
      </c>
      <c r="AL157" s="180">
        <v>1.2</v>
      </c>
      <c r="AM157" s="179">
        <v>6.1</v>
      </c>
      <c r="AN157" s="181">
        <v>3.6</v>
      </c>
      <c r="AO157" s="132">
        <f>IFERROR($S157*$S$2+$T157*$T$2+IF($U$2=0,0,$U157/$U$2)+$V157*$V$2+$W157*$W$2+$X157*$X$2+$Y157*$Y$2+$Z157*$Z$2+$AA157*$AA$2+IF($AB$2=0,0,$AB157/$AB$2)+$AC$2*$AC157+$AD$2*$AD157+$AE$2*$AE157+$AF157*$AF$2+IF($AG$2=0,0,$AG157/$AG$2)+$AH157*$AH$2+$AI157*$AI$2+IF($AJ$2=0,0,$AJ157/$AJ$2)+$AK157*$AK$2+$AL157*$AL$2+$AM157*$AM$2+$AN157*$AN$2,0)</f>
      </c>
    </row>
    <row x14ac:dyDescent="0.25" r="158" customHeight="1" ht="17.25">
      <c r="A158" s="118" t="s">
        <v>353</v>
      </c>
      <c r="B158" s="119" t="s">
        <v>173</v>
      </c>
      <c r="C158" s="119" t="s">
        <v>55</v>
      </c>
      <c r="D158" s="120">
        <v>6</v>
      </c>
      <c r="E158" s="134"/>
      <c r="F158" s="122"/>
      <c r="G158" s="123">
        <v>148</v>
      </c>
      <c r="H158" s="124">
        <f>I158-G158</f>
      </c>
      <c r="I158" s="123">
        <v>151</v>
      </c>
      <c r="J158" s="177">
        <v>147</v>
      </c>
      <c r="K158" s="124">
        <f>L158-J158</f>
      </c>
      <c r="L158" s="136">
        <v>148</v>
      </c>
      <c r="M158" s="123">
        <v>138</v>
      </c>
      <c r="N158" s="124">
        <f>O158-M158</f>
      </c>
      <c r="O158" s="123">
        <v>137</v>
      </c>
      <c r="P158" s="135">
        <v>0.38</v>
      </c>
      <c r="Q158" s="126">
        <v>17</v>
      </c>
      <c r="R158" s="127"/>
      <c r="S158" s="128">
        <v>0</v>
      </c>
      <c r="T158" s="123">
        <v>0</v>
      </c>
      <c r="U158" s="123">
        <v>0</v>
      </c>
      <c r="V158" s="123">
        <v>0</v>
      </c>
      <c r="W158" s="123">
        <v>0</v>
      </c>
      <c r="X158" s="123">
        <v>0</v>
      </c>
      <c r="Y158" s="123">
        <v>0</v>
      </c>
      <c r="Z158" s="123">
        <v>0</v>
      </c>
      <c r="AA158" s="128">
        <v>0</v>
      </c>
      <c r="AB158" s="123">
        <v>0</v>
      </c>
      <c r="AC158" s="123">
        <v>0</v>
      </c>
      <c r="AD158" s="123">
        <v>0</v>
      </c>
      <c r="AE158" s="123">
        <v>128</v>
      </c>
      <c r="AF158" s="179">
        <v>81.8</v>
      </c>
      <c r="AG158" s="123">
        <v>1076</v>
      </c>
      <c r="AH158" s="179">
        <v>6.4</v>
      </c>
      <c r="AI158" s="179">
        <v>48.1</v>
      </c>
      <c r="AJ158" s="128">
        <v>0</v>
      </c>
      <c r="AK158" s="123">
        <v>0</v>
      </c>
      <c r="AL158" s="130">
        <v>0</v>
      </c>
      <c r="AM158" s="179">
        <v>1.1</v>
      </c>
      <c r="AN158" s="131">
        <v>0</v>
      </c>
      <c r="AO158" s="132">
        <f>IFERROR($S158*$S$2+$T158*$T$2+IF($U$2=0,0,$U158/$U$2)+$V158*$V$2+$W158*$W$2+$X158*$X$2+$Y158*$Y$2+$Z158*$Z$2+$AA158*$AA$2+IF($AB$2=0,0,$AB158/$AB$2)+$AC$2*$AC158+$AD$2*$AD158+$AE$2*$AE158+$AF158*$AF$2+IF($AG$2=0,0,$AG158/$AG$2)+$AH158*$AH$2+$AI158*$AI$2+IF($AJ$2=0,0,$AJ158/$AJ$2)+$AK158*$AK$2+$AL158*$AL$2+$AM158*$AM$2+$AN158*$AN$2,0)</f>
      </c>
    </row>
    <row x14ac:dyDescent="0.25" r="159" customHeight="1" ht="17.25">
      <c r="A159" s="118" t="s">
        <v>352</v>
      </c>
      <c r="B159" s="119" t="s">
        <v>173</v>
      </c>
      <c r="C159" s="119" t="s">
        <v>53</v>
      </c>
      <c r="D159" s="120">
        <v>10</v>
      </c>
      <c r="E159" s="134"/>
      <c r="F159" s="122"/>
      <c r="G159" s="123">
        <v>163</v>
      </c>
      <c r="H159" s="124">
        <f>I159-G159</f>
      </c>
      <c r="I159" s="123">
        <v>164</v>
      </c>
      <c r="J159" s="177">
        <v>153</v>
      </c>
      <c r="K159" s="124">
        <f>L159-J159</f>
      </c>
      <c r="L159" s="136">
        <v>158</v>
      </c>
      <c r="M159" s="123">
        <v>149</v>
      </c>
      <c r="N159" s="124">
        <f>O159-M159</f>
      </c>
      <c r="O159" s="123">
        <v>148</v>
      </c>
      <c r="P159" s="135">
        <v>0.39</v>
      </c>
      <c r="Q159" s="126">
        <v>17</v>
      </c>
      <c r="R159" s="127"/>
      <c r="S159" s="128">
        <v>0</v>
      </c>
      <c r="T159" s="123">
        <v>0</v>
      </c>
      <c r="U159" s="123">
        <v>0</v>
      </c>
      <c r="V159" s="123">
        <v>0</v>
      </c>
      <c r="W159" s="123">
        <v>0</v>
      </c>
      <c r="X159" s="123">
        <v>0</v>
      </c>
      <c r="Y159" s="123">
        <v>0</v>
      </c>
      <c r="Z159" s="123">
        <v>0</v>
      </c>
      <c r="AA159" s="178">
        <v>7.8</v>
      </c>
      <c r="AB159" s="123">
        <v>48</v>
      </c>
      <c r="AC159" s="123">
        <v>0</v>
      </c>
      <c r="AD159" s="179">
        <v>2.6</v>
      </c>
      <c r="AE159" s="123">
        <v>141</v>
      </c>
      <c r="AF159" s="179">
        <v>96.2</v>
      </c>
      <c r="AG159" s="123">
        <v>1060</v>
      </c>
      <c r="AH159" s="179">
        <v>5.2</v>
      </c>
      <c r="AI159" s="123">
        <v>61</v>
      </c>
      <c r="AJ159" s="128">
        <v>0</v>
      </c>
      <c r="AK159" s="123">
        <v>0</v>
      </c>
      <c r="AL159" s="130">
        <v>0</v>
      </c>
      <c r="AM159" s="179">
        <v>1.3</v>
      </c>
      <c r="AN159" s="181">
        <v>1.3</v>
      </c>
      <c r="AO159" s="132">
        <f>IFERROR($S159*$S$2+$T159*$T$2+IF($U$2=0,0,$U159/$U$2)+$V159*$V$2+$W159*$W$2+$X159*$X$2+$Y159*$Y$2+$Z159*$Z$2+$AA159*$AA$2+IF($AB$2=0,0,$AB159/$AB$2)+$AC$2*$AC159+$AD$2*$AD159+$AE$2*$AE159+$AF159*$AF$2+IF($AG$2=0,0,$AG159/$AG$2)+$AH159*$AH$2+$AI159*$AI$2+IF($AJ$2=0,0,$AJ159/$AJ$2)+$AK159*$AK$2+$AL159*$AL$2+$AM159*$AM$2+$AN159*$AN$2,0)</f>
      </c>
    </row>
    <row x14ac:dyDescent="0.25" r="160" customHeight="1" ht="17.25">
      <c r="A160" s="118" t="s">
        <v>364</v>
      </c>
      <c r="B160" s="119" t="s">
        <v>185</v>
      </c>
      <c r="C160" s="119" t="s">
        <v>51</v>
      </c>
      <c r="D160" s="120">
        <v>6</v>
      </c>
      <c r="E160" s="134"/>
      <c r="F160" s="122"/>
      <c r="G160" s="123">
        <v>192</v>
      </c>
      <c r="H160" s="124">
        <f>I160-G160</f>
      </c>
      <c r="I160" s="123">
        <v>204</v>
      </c>
      <c r="J160" s="177">
        <v>154</v>
      </c>
      <c r="K160" s="124">
        <f>L160-J160</f>
      </c>
      <c r="L160" s="136">
        <v>184</v>
      </c>
      <c r="M160" s="123">
        <v>156</v>
      </c>
      <c r="N160" s="124">
        <f>O160-M160</f>
      </c>
      <c r="O160" s="123">
        <v>184</v>
      </c>
      <c r="P160" s="135">
        <v>0.41</v>
      </c>
      <c r="Q160" s="126">
        <v>17</v>
      </c>
      <c r="R160" s="127"/>
      <c r="S160" s="128">
        <v>412</v>
      </c>
      <c r="T160" s="123">
        <v>193</v>
      </c>
      <c r="U160" s="123">
        <v>4767</v>
      </c>
      <c r="V160" s="179">
        <v>31.7</v>
      </c>
      <c r="W160" s="179">
        <v>21.3</v>
      </c>
      <c r="X160" s="123">
        <v>0</v>
      </c>
      <c r="Y160" s="179">
        <v>34.6</v>
      </c>
      <c r="Z160" s="123">
        <v>256</v>
      </c>
      <c r="AA160" s="128">
        <v>50</v>
      </c>
      <c r="AB160" s="123">
        <v>192</v>
      </c>
      <c r="AC160" s="179">
        <v>4.1</v>
      </c>
      <c r="AD160" s="179">
        <v>18.6</v>
      </c>
      <c r="AE160" s="123">
        <v>0</v>
      </c>
      <c r="AF160" s="123">
        <v>0</v>
      </c>
      <c r="AG160" s="123">
        <v>0</v>
      </c>
      <c r="AH160" s="123">
        <v>0</v>
      </c>
      <c r="AI160" s="123">
        <v>0</v>
      </c>
      <c r="AJ160" s="128">
        <v>0</v>
      </c>
      <c r="AK160" s="123">
        <v>0</v>
      </c>
      <c r="AL160" s="130">
        <v>0</v>
      </c>
      <c r="AM160" s="179">
        <v>5.2</v>
      </c>
      <c r="AN160" s="181">
        <v>5.2</v>
      </c>
      <c r="AO160" s="132">
        <f>IFERROR($S160*$S$2+$T160*$T$2+IF($U$2=0,0,$U160/$U$2)+$V160*$V$2+$W160*$W$2+$X160*$X$2+$Y160*$Y$2+$Z160*$Z$2+$AA160*$AA$2+IF($AB$2=0,0,$AB160/$AB$2)+$AC$2*$AC160+$AD$2*$AD160+$AE$2*$AE160+$AF160*$AF$2+IF($AG$2=0,0,$AG160/$AG$2)+$AH160*$AH$2+$AI160*$AI$2+IF($AJ$2=0,0,$AJ160/$AJ$2)+$AK160*$AK$2+$AL160*$AL$2+$AM160*$AM$2+$AN160*$AN$2,0)</f>
      </c>
    </row>
    <row x14ac:dyDescent="0.25" r="161" customHeight="1" ht="17.25">
      <c r="A161" s="118" t="s">
        <v>359</v>
      </c>
      <c r="B161" s="119" t="s">
        <v>173</v>
      </c>
      <c r="C161" s="119" t="s">
        <v>49</v>
      </c>
      <c r="D161" s="120">
        <v>14</v>
      </c>
      <c r="E161" s="134"/>
      <c r="F161" s="122"/>
      <c r="G161" s="123">
        <v>127</v>
      </c>
      <c r="H161" s="124">
        <f>I161-G161</f>
      </c>
      <c r="I161" s="123">
        <v>131</v>
      </c>
      <c r="J161" s="177">
        <v>145</v>
      </c>
      <c r="K161" s="124">
        <f>L161-J161</f>
      </c>
      <c r="L161" s="136">
        <v>159</v>
      </c>
      <c r="M161" s="123">
        <v>143</v>
      </c>
      <c r="N161" s="124">
        <f>O161-M161</f>
      </c>
      <c r="O161" s="123">
        <v>154</v>
      </c>
      <c r="P161" s="135">
        <v>0.46</v>
      </c>
      <c r="Q161" s="126">
        <v>17</v>
      </c>
      <c r="R161" s="127"/>
      <c r="S161" s="128">
        <v>0</v>
      </c>
      <c r="T161" s="123">
        <v>0</v>
      </c>
      <c r="U161" s="123">
        <v>0</v>
      </c>
      <c r="V161" s="123">
        <v>0</v>
      </c>
      <c r="W161" s="123">
        <v>0</v>
      </c>
      <c r="X161" s="123">
        <v>0</v>
      </c>
      <c r="Y161" s="123">
        <v>0</v>
      </c>
      <c r="Z161" s="123">
        <v>0</v>
      </c>
      <c r="AA161" s="178">
        <v>2.7</v>
      </c>
      <c r="AB161" s="179">
        <v>22.9</v>
      </c>
      <c r="AC161" s="123">
        <v>0</v>
      </c>
      <c r="AD161" s="179">
        <v>1.3</v>
      </c>
      <c r="AE161" s="123">
        <v>138</v>
      </c>
      <c r="AF161" s="179">
        <v>91.4</v>
      </c>
      <c r="AG161" s="123">
        <v>1232</v>
      </c>
      <c r="AH161" s="179">
        <v>4.1</v>
      </c>
      <c r="AI161" s="179">
        <v>57.8</v>
      </c>
      <c r="AJ161" s="128">
        <v>0</v>
      </c>
      <c r="AK161" s="123">
        <v>0</v>
      </c>
      <c r="AL161" s="130">
        <v>0</v>
      </c>
      <c r="AM161" s="179">
        <v>1.3</v>
      </c>
      <c r="AN161" s="181">
        <v>1.4</v>
      </c>
      <c r="AO161" s="132">
        <f>IFERROR($S161*$S$2+$T161*$T$2+IF($U$2=0,0,$U161/$U$2)+$V161*$V$2+$W161*$W$2+$X161*$X$2+$Y161*$Y$2+$Z161*$Z$2+$AA161*$AA$2+IF($AB$2=0,0,$AB161/$AB$2)+$AC$2*$AC161+$AD$2*$AD161+$AE$2*$AE161+$AF161*$AF$2+IF($AG$2=0,0,$AG161/$AG$2)+$AH161*$AH$2+$AI161*$AI$2+IF($AJ$2=0,0,$AJ161/$AJ$2)+$AK161*$AK$2+$AL161*$AL$2+$AM161*$AM$2+$AN161*$AN$2,0)</f>
      </c>
    </row>
    <row x14ac:dyDescent="0.25" r="162" customHeight="1" ht="17.25">
      <c r="A162" s="118" t="s">
        <v>356</v>
      </c>
      <c r="B162" s="119" t="s">
        <v>192</v>
      </c>
      <c r="C162" s="119" t="s">
        <v>41</v>
      </c>
      <c r="D162" s="120">
        <v>7</v>
      </c>
      <c r="E162" s="134"/>
      <c r="F162" s="122"/>
      <c r="G162" s="123">
        <v>156</v>
      </c>
      <c r="H162" s="124">
        <f>I162-G162</f>
      </c>
      <c r="I162" s="123">
        <v>158</v>
      </c>
      <c r="J162" s="177">
        <v>141</v>
      </c>
      <c r="K162" s="124">
        <f>L162-J162</f>
      </c>
      <c r="L162" s="136">
        <v>145</v>
      </c>
      <c r="M162" s="123">
        <v>153</v>
      </c>
      <c r="N162" s="124">
        <f>O162-M162</f>
      </c>
      <c r="O162" s="123">
        <v>160</v>
      </c>
      <c r="P162" s="135">
        <v>0.27</v>
      </c>
      <c r="Q162" s="126">
        <v>17</v>
      </c>
      <c r="R162" s="127"/>
      <c r="S162" s="128">
        <v>0</v>
      </c>
      <c r="T162" s="123">
        <v>0</v>
      </c>
      <c r="U162" s="123">
        <v>0</v>
      </c>
      <c r="V162" s="123">
        <v>0</v>
      </c>
      <c r="W162" s="123">
        <v>0</v>
      </c>
      <c r="X162" s="123">
        <v>0</v>
      </c>
      <c r="Y162" s="123">
        <v>0</v>
      </c>
      <c r="Z162" s="123">
        <v>0</v>
      </c>
      <c r="AA162" s="128">
        <v>0</v>
      </c>
      <c r="AB162" s="123">
        <v>0</v>
      </c>
      <c r="AC162" s="123">
        <v>0</v>
      </c>
      <c r="AD162" s="123">
        <v>0</v>
      </c>
      <c r="AE162" s="179">
        <v>71.4</v>
      </c>
      <c r="AF162" s="179">
        <v>52.1</v>
      </c>
      <c r="AG162" s="123">
        <v>507</v>
      </c>
      <c r="AH162" s="179">
        <v>4.9</v>
      </c>
      <c r="AI162" s="179">
        <v>28.5</v>
      </c>
      <c r="AJ162" s="128">
        <v>0</v>
      </c>
      <c r="AK162" s="123">
        <v>0</v>
      </c>
      <c r="AL162" s="130">
        <v>0</v>
      </c>
      <c r="AM162" s="179">
        <v>0.8</v>
      </c>
      <c r="AN162" s="181">
        <v>0.8</v>
      </c>
      <c r="AO162" s="132">
        <f>IFERROR($S162*$S$2+$T162*$T$2+IF($U$2=0,0,$U162/$U$2)+$V162*$V$2+$W162*$W$2+$X162*$X$2+$Y162*$Y$2+$Z162*$Z$2+$AA162*$AA$2+IF($AB$2=0,0,$AB162/$AB$2)+$AC$2*$AC162+$AD$2*$AD162+$AE$2*$AE162+$AF162*$AF$2+IF($AG$2=0,0,$AG162/$AG$2)+$AH162*$AH$2+$AI162*$AI$2+IF($AJ$2=0,0,$AJ162/$AJ$2)+$AK162*$AK$2+$AL162*$AL$2+$AM162*$AM$2+$AN162*$AN$2,0)</f>
      </c>
    </row>
    <row x14ac:dyDescent="0.25" r="163" customHeight="1" ht="17.25">
      <c r="A163" s="118" t="s">
        <v>354</v>
      </c>
      <c r="B163" s="119" t="s">
        <v>185</v>
      </c>
      <c r="C163" s="119" t="s">
        <v>39</v>
      </c>
      <c r="D163" s="120">
        <v>8</v>
      </c>
      <c r="E163" s="134"/>
      <c r="F163" s="122"/>
      <c r="G163" s="123">
        <v>158</v>
      </c>
      <c r="H163" s="124">
        <f>I163-G163</f>
      </c>
      <c r="I163" s="123">
        <v>159</v>
      </c>
      <c r="J163" s="177">
        <v>155</v>
      </c>
      <c r="K163" s="124">
        <f>L163-J163</f>
      </c>
      <c r="L163" s="136">
        <v>153</v>
      </c>
      <c r="M163" s="123">
        <v>152</v>
      </c>
      <c r="N163" s="124">
        <f>O163-M163</f>
      </c>
      <c r="O163" s="123">
        <v>152</v>
      </c>
      <c r="P163" s="135">
        <v>0.24</v>
      </c>
      <c r="Q163" s="126">
        <v>17</v>
      </c>
      <c r="R163" s="127"/>
      <c r="S163" s="128">
        <v>380</v>
      </c>
      <c r="T163" s="123">
        <v>190</v>
      </c>
      <c r="U163" s="123">
        <v>4545</v>
      </c>
      <c r="V163" s="179">
        <v>29.1</v>
      </c>
      <c r="W163" s="179">
        <v>11.2</v>
      </c>
      <c r="X163" s="123">
        <v>0</v>
      </c>
      <c r="Y163" s="179">
        <v>33.8</v>
      </c>
      <c r="Z163" s="123">
        <v>240</v>
      </c>
      <c r="AA163" s="178">
        <v>33.6</v>
      </c>
      <c r="AB163" s="123">
        <v>123</v>
      </c>
      <c r="AC163" s="123">
        <v>1</v>
      </c>
      <c r="AD163" s="179">
        <v>6.2</v>
      </c>
      <c r="AE163" s="123">
        <v>0</v>
      </c>
      <c r="AF163" s="123">
        <v>0</v>
      </c>
      <c r="AG163" s="123">
        <v>0</v>
      </c>
      <c r="AH163" s="123">
        <v>0</v>
      </c>
      <c r="AI163" s="123">
        <v>0</v>
      </c>
      <c r="AJ163" s="128">
        <v>0</v>
      </c>
      <c r="AK163" s="123">
        <v>0</v>
      </c>
      <c r="AL163" s="130">
        <v>1</v>
      </c>
      <c r="AM163" s="179">
        <v>5.1</v>
      </c>
      <c r="AN163" s="181">
        <v>3.1</v>
      </c>
      <c r="AO163" s="132">
        <f>IFERROR($S163*$S$2+$T163*$T$2+IF($U$2=0,0,$U163/$U$2)+$V163*$V$2+$W163*$W$2+$X163*$X$2+$Y163*$Y$2+$Z163*$Z$2+$AA163*$AA$2+IF($AB$2=0,0,$AB163/$AB$2)+$AC$2*$AC163+$AD$2*$AD163+$AE$2*$AE163+$AF163*$AF$2+IF($AG$2=0,0,$AG163/$AG$2)+$AH163*$AH$2+$AI163*$AI$2+IF($AJ$2=0,0,$AJ163/$AJ$2)+$AK163*$AK$2+$AL163*$AL$2+$AM163*$AM$2+$AN163*$AN$2,0)</f>
      </c>
    </row>
    <row x14ac:dyDescent="0.25" r="164" customHeight="1" ht="17.25">
      <c r="A164" s="118" t="s">
        <v>358</v>
      </c>
      <c r="B164" s="119" t="s">
        <v>173</v>
      </c>
      <c r="C164" s="119" t="s">
        <v>244</v>
      </c>
      <c r="D164" s="120">
        <v>14</v>
      </c>
      <c r="E164" s="134"/>
      <c r="F164" s="122"/>
      <c r="G164" s="123">
        <v>170</v>
      </c>
      <c r="H164" s="124">
        <f>I164-G164</f>
      </c>
      <c r="I164" s="123">
        <v>171</v>
      </c>
      <c r="J164" s="177">
        <v>157</v>
      </c>
      <c r="K164" s="124">
        <f>L164-J164</f>
      </c>
      <c r="L164" s="136">
        <v>155</v>
      </c>
      <c r="M164" s="123">
        <v>158</v>
      </c>
      <c r="N164" s="124">
        <f>O164-M164</f>
      </c>
      <c r="O164" s="123">
        <v>156</v>
      </c>
      <c r="P164" s="135">
        <v>0.25</v>
      </c>
      <c r="Q164" s="126">
        <v>17</v>
      </c>
      <c r="R164" s="127"/>
      <c r="S164" s="128">
        <v>0</v>
      </c>
      <c r="T164" s="123">
        <v>0</v>
      </c>
      <c r="U164" s="123">
        <v>0</v>
      </c>
      <c r="V164" s="123">
        <v>0</v>
      </c>
      <c r="W164" s="123">
        <v>0</v>
      </c>
      <c r="X164" s="123">
        <v>0</v>
      </c>
      <c r="Y164" s="123">
        <v>0</v>
      </c>
      <c r="Z164" s="123">
        <v>0</v>
      </c>
      <c r="AA164" s="178">
        <v>5.6</v>
      </c>
      <c r="AB164" s="179">
        <v>40.5</v>
      </c>
      <c r="AC164" s="123">
        <v>0</v>
      </c>
      <c r="AD164" s="179">
        <v>2.2</v>
      </c>
      <c r="AE164" s="123">
        <v>123</v>
      </c>
      <c r="AF164" s="179">
        <v>76.4</v>
      </c>
      <c r="AG164" s="123">
        <v>1024</v>
      </c>
      <c r="AH164" s="179">
        <v>4.5</v>
      </c>
      <c r="AI164" s="179">
        <v>46.1</v>
      </c>
      <c r="AJ164" s="128">
        <v>0</v>
      </c>
      <c r="AK164" s="123">
        <v>0</v>
      </c>
      <c r="AL164" s="130">
        <v>0</v>
      </c>
      <c r="AM164" s="179">
        <v>1.1</v>
      </c>
      <c r="AN164" s="181">
        <v>1.1</v>
      </c>
      <c r="AO164" s="132">
        <f>IFERROR($S164*$S$2+$T164*$T$2+IF($U$2=0,0,$U164/$U$2)+$V164*$V$2+$W164*$W$2+$X164*$X$2+$Y164*$Y$2+$Z164*$Z$2+$AA164*$AA$2+IF($AB$2=0,0,$AB164/$AB$2)+$AC$2*$AC164+$AD$2*$AD164+$AE$2*$AE164+$AF164*$AF$2+IF($AG$2=0,0,$AG164/$AG$2)+$AH164*$AH$2+$AI164*$AI$2+IF($AJ$2=0,0,$AJ164/$AJ$2)+$AK164*$AK$2+$AL164*$AL$2+$AM164*$AM$2+$AN164*$AN$2,0)</f>
      </c>
    </row>
    <row x14ac:dyDescent="0.25" r="165" customHeight="1" ht="17.25">
      <c r="A165" s="118" t="s">
        <v>361</v>
      </c>
      <c r="B165" s="119" t="s">
        <v>192</v>
      </c>
      <c r="C165" s="119" t="s">
        <v>220</v>
      </c>
      <c r="D165" s="120">
        <v>10</v>
      </c>
      <c r="E165" s="134"/>
      <c r="F165" s="122"/>
      <c r="G165" s="123">
        <v>133</v>
      </c>
      <c r="H165" s="124">
        <f>I165-G165</f>
      </c>
      <c r="I165" s="123">
        <v>133</v>
      </c>
      <c r="J165" s="177">
        <v>151</v>
      </c>
      <c r="K165" s="124">
        <f>L165-J165</f>
      </c>
      <c r="L165" s="136">
        <v>150</v>
      </c>
      <c r="M165" s="123">
        <v>144</v>
      </c>
      <c r="N165" s="124">
        <f>O165-M165</f>
      </c>
      <c r="O165" s="123">
        <v>145</v>
      </c>
      <c r="P165" s="135">
        <v>0.3</v>
      </c>
      <c r="Q165" s="126">
        <v>17</v>
      </c>
      <c r="R165" s="127"/>
      <c r="S165" s="128">
        <v>0</v>
      </c>
      <c r="T165" s="123">
        <v>0</v>
      </c>
      <c r="U165" s="123">
        <v>0</v>
      </c>
      <c r="V165" s="123">
        <v>0</v>
      </c>
      <c r="W165" s="123">
        <v>0</v>
      </c>
      <c r="X165" s="123">
        <v>0</v>
      </c>
      <c r="Y165" s="123">
        <v>0</v>
      </c>
      <c r="Z165" s="123">
        <v>0</v>
      </c>
      <c r="AA165" s="128">
        <v>0</v>
      </c>
      <c r="AB165" s="123">
        <v>0</v>
      </c>
      <c r="AC165" s="123">
        <v>0</v>
      </c>
      <c r="AD165" s="123">
        <v>0</v>
      </c>
      <c r="AE165" s="179">
        <v>78.2</v>
      </c>
      <c r="AF165" s="179">
        <v>55.5</v>
      </c>
      <c r="AG165" s="123">
        <v>572</v>
      </c>
      <c r="AH165" s="179">
        <v>4.3</v>
      </c>
      <c r="AI165" s="179">
        <v>23.1</v>
      </c>
      <c r="AJ165" s="128">
        <v>0</v>
      </c>
      <c r="AK165" s="123">
        <v>0</v>
      </c>
      <c r="AL165" s="130">
        <v>0</v>
      </c>
      <c r="AM165" s="179">
        <v>0.9</v>
      </c>
      <c r="AN165" s="131">
        <v>0</v>
      </c>
      <c r="AO165" s="132">
        <f>IFERROR($S165*$S$2+$T165*$T$2+IF($U$2=0,0,$U165/$U$2)+$V165*$V$2+$W165*$W$2+$X165*$X$2+$Y165*$Y$2+$Z165*$Z$2+$AA165*$AA$2+IF($AB$2=0,0,$AB165/$AB$2)+$AC$2*$AC165+$AD$2*$AD165+$AE$2*$AE165+$AF165*$AF$2+IF($AG$2=0,0,$AG165/$AG$2)+$AH165*$AH$2+$AI165*$AI$2+IF($AJ$2=0,0,$AJ165/$AJ$2)+$AK165*$AK$2+$AL165*$AL$2+$AM165*$AM$2+$AN165*$AN$2,0)</f>
      </c>
    </row>
    <row x14ac:dyDescent="0.25" r="166" customHeight="1" ht="17.25">
      <c r="A166" s="118" t="s">
        <v>360</v>
      </c>
      <c r="B166" s="119" t="s">
        <v>181</v>
      </c>
      <c r="C166" s="119" t="s">
        <v>178</v>
      </c>
      <c r="D166" s="120">
        <v>9</v>
      </c>
      <c r="E166" s="134"/>
      <c r="F166" s="122"/>
      <c r="G166" s="123">
        <v>151</v>
      </c>
      <c r="H166" s="124">
        <f>I166-G166</f>
      </c>
      <c r="I166" s="123">
        <v>137</v>
      </c>
      <c r="J166" s="177">
        <v>158</v>
      </c>
      <c r="K166" s="124">
        <f>L166-J166</f>
      </c>
      <c r="L166" s="136">
        <v>157</v>
      </c>
      <c r="M166" s="123">
        <v>164</v>
      </c>
      <c r="N166" s="124">
        <f>O166-M166</f>
      </c>
      <c r="O166" s="123">
        <v>162</v>
      </c>
      <c r="P166" s="135">
        <v>0.23</v>
      </c>
      <c r="Q166" s="126">
        <v>17</v>
      </c>
      <c r="R166" s="127"/>
      <c r="S166" s="128">
        <v>0</v>
      </c>
      <c r="T166" s="123">
        <v>0</v>
      </c>
      <c r="U166" s="123">
        <v>0</v>
      </c>
      <c r="V166" s="123">
        <v>0</v>
      </c>
      <c r="W166" s="123">
        <v>0</v>
      </c>
      <c r="X166" s="123">
        <v>0</v>
      </c>
      <c r="Y166" s="123">
        <v>0</v>
      </c>
      <c r="Z166" s="123">
        <v>0</v>
      </c>
      <c r="AA166" s="178">
        <v>93.5</v>
      </c>
      <c r="AB166" s="123">
        <v>444</v>
      </c>
      <c r="AC166" s="179">
        <v>2.7</v>
      </c>
      <c r="AD166" s="179">
        <v>39.2</v>
      </c>
      <c r="AE166" s="123">
        <v>17</v>
      </c>
      <c r="AF166" s="179">
        <v>14.1</v>
      </c>
      <c r="AG166" s="123">
        <v>120</v>
      </c>
      <c r="AH166" s="123">
        <v>0</v>
      </c>
      <c r="AI166" s="179">
        <v>5.3</v>
      </c>
      <c r="AJ166" s="128">
        <v>0</v>
      </c>
      <c r="AK166" s="123">
        <v>0</v>
      </c>
      <c r="AL166" s="130">
        <v>0</v>
      </c>
      <c r="AM166" s="179">
        <v>0.9</v>
      </c>
      <c r="AN166" s="131">
        <v>0</v>
      </c>
      <c r="AO166" s="132">
        <f>IFERROR($S166*$S$2+$T166*$T$2+IF($U$2=0,0,$U166/$U$2)+$V166*$V$2+$W166*$W$2+$X166*$X$2+$Y166*$Y$2+$Z166*$Z$2+$AA166*$AA$2+IF($AB$2=0,0,$AB166/$AB$2)+$AC$2*$AC166+$AD$2*$AD166+$AE$2*$AE166+$AF166*$AF$2+IF($AG$2=0,0,$AG166/$AG$2)+$AH166*$AH$2+$AI166*$AI$2+IF($AJ$2=0,0,$AJ166/$AJ$2)+$AK166*$AK$2+$AL166*$AL$2+$AM166*$AM$2+$AN166*$AN$2,0)</f>
      </c>
    </row>
    <row x14ac:dyDescent="0.25" r="167" customHeight="1" ht="17.25">
      <c r="A167" s="118" t="s">
        <v>357</v>
      </c>
      <c r="B167" s="119" t="s">
        <v>192</v>
      </c>
      <c r="C167" s="119" t="s">
        <v>208</v>
      </c>
      <c r="D167" s="120">
        <v>13</v>
      </c>
      <c r="E167" s="134"/>
      <c r="F167" s="122"/>
      <c r="G167" s="123">
        <v>164</v>
      </c>
      <c r="H167" s="124">
        <f>I167-G167</f>
      </c>
      <c r="I167" s="123">
        <v>165</v>
      </c>
      <c r="J167" s="177">
        <v>167</v>
      </c>
      <c r="K167" s="124">
        <f>L167-J167</f>
      </c>
      <c r="L167" s="136">
        <v>169</v>
      </c>
      <c r="M167" s="123">
        <v>161</v>
      </c>
      <c r="N167" s="124">
        <f>O167-M167</f>
      </c>
      <c r="O167" s="123">
        <v>170</v>
      </c>
      <c r="P167" s="135">
        <v>0.17</v>
      </c>
      <c r="Q167" s="126">
        <v>17</v>
      </c>
      <c r="R167" s="127"/>
      <c r="S167" s="128">
        <v>0</v>
      </c>
      <c r="T167" s="123">
        <v>0</v>
      </c>
      <c r="U167" s="123">
        <v>0</v>
      </c>
      <c r="V167" s="123">
        <v>0</v>
      </c>
      <c r="W167" s="123">
        <v>0</v>
      </c>
      <c r="X167" s="123">
        <v>0</v>
      </c>
      <c r="Y167" s="123">
        <v>0</v>
      </c>
      <c r="Z167" s="123">
        <v>0</v>
      </c>
      <c r="AA167" s="128">
        <v>0</v>
      </c>
      <c r="AB167" s="123">
        <v>0</v>
      </c>
      <c r="AC167" s="123">
        <v>0</v>
      </c>
      <c r="AD167" s="123">
        <v>0</v>
      </c>
      <c r="AE167" s="179">
        <v>78.2</v>
      </c>
      <c r="AF167" s="123">
        <v>61</v>
      </c>
      <c r="AG167" s="123">
        <v>603</v>
      </c>
      <c r="AH167" s="179">
        <v>5.3</v>
      </c>
      <c r="AI167" s="179">
        <v>25.3</v>
      </c>
      <c r="AJ167" s="128">
        <v>0</v>
      </c>
      <c r="AK167" s="123">
        <v>0</v>
      </c>
      <c r="AL167" s="130">
        <v>0</v>
      </c>
      <c r="AM167" s="123">
        <v>1</v>
      </c>
      <c r="AN167" s="131">
        <v>0</v>
      </c>
      <c r="AO167" s="132">
        <f>IFERROR($S167*$S$2+$T167*$T$2+IF($U$2=0,0,$U167/$U$2)+$V167*$V$2+$W167*$W$2+$X167*$X$2+$Y167*$Y$2+$Z167*$Z$2+$AA167*$AA$2+IF($AB$2=0,0,$AB167/$AB$2)+$AC$2*$AC167+$AD$2*$AD167+$AE$2*$AE167+$AF167*$AF$2+IF($AG$2=0,0,$AG167/$AG$2)+$AH167*$AH$2+$AI167*$AI$2+IF($AJ$2=0,0,$AJ167/$AJ$2)+$AK167*$AK$2+$AL167*$AL$2+$AM167*$AM$2+$AN167*$AN$2,0)</f>
      </c>
    </row>
    <row x14ac:dyDescent="0.25" r="168" customHeight="1" ht="17.25">
      <c r="A168" s="118" t="s">
        <v>363</v>
      </c>
      <c r="B168" s="119" t="s">
        <v>192</v>
      </c>
      <c r="C168" s="119" t="s">
        <v>244</v>
      </c>
      <c r="D168" s="120">
        <v>14</v>
      </c>
      <c r="E168" s="134"/>
      <c r="F168" s="122"/>
      <c r="G168" s="123">
        <v>180</v>
      </c>
      <c r="H168" s="124">
        <f>I168-G168</f>
      </c>
      <c r="I168" s="123">
        <v>180</v>
      </c>
      <c r="J168" s="177">
        <v>160</v>
      </c>
      <c r="K168" s="124">
        <f>L168-J168</f>
      </c>
      <c r="L168" s="136">
        <v>165</v>
      </c>
      <c r="M168" s="123">
        <v>155</v>
      </c>
      <c r="N168" s="124">
        <f>O168-M168</f>
      </c>
      <c r="O168" s="123">
        <v>164</v>
      </c>
      <c r="P168" s="135">
        <v>0.28</v>
      </c>
      <c r="Q168" s="126">
        <v>17</v>
      </c>
      <c r="R168" s="127"/>
      <c r="S168" s="128">
        <v>0</v>
      </c>
      <c r="T168" s="123">
        <v>0</v>
      </c>
      <c r="U168" s="123">
        <v>0</v>
      </c>
      <c r="V168" s="123">
        <v>0</v>
      </c>
      <c r="W168" s="123">
        <v>0</v>
      </c>
      <c r="X168" s="123">
        <v>0</v>
      </c>
      <c r="Y168" s="123">
        <v>0</v>
      </c>
      <c r="Z168" s="123">
        <v>0</v>
      </c>
      <c r="AA168" s="128">
        <v>0</v>
      </c>
      <c r="AB168" s="123">
        <v>0</v>
      </c>
      <c r="AC168" s="123">
        <v>0</v>
      </c>
      <c r="AD168" s="123">
        <v>0</v>
      </c>
      <c r="AE168" s="179">
        <v>98.6</v>
      </c>
      <c r="AF168" s="179">
        <v>61.9</v>
      </c>
      <c r="AG168" s="123">
        <v>626</v>
      </c>
      <c r="AH168" s="179">
        <v>4.1</v>
      </c>
      <c r="AI168" s="179">
        <v>26.4</v>
      </c>
      <c r="AJ168" s="128">
        <v>0</v>
      </c>
      <c r="AK168" s="123">
        <v>0</v>
      </c>
      <c r="AL168" s="130">
        <v>0</v>
      </c>
      <c r="AM168" s="123">
        <v>1</v>
      </c>
      <c r="AN168" s="131">
        <v>1</v>
      </c>
      <c r="AO168" s="132">
        <f>IFERROR($S168*$S$2+$T168*$T$2+IF($U$2=0,0,$U168/$U$2)+$V168*$V$2+$W168*$W$2+$X168*$X$2+$Y168*$Y$2+$Z168*$Z$2+$AA168*$AA$2+IF($AB$2=0,0,$AB168/$AB$2)+$AC$2*$AC168+$AD$2*$AD168+$AE$2*$AE168+$AF168*$AF$2+IF($AG$2=0,0,$AG168/$AG$2)+$AH168*$AH$2+$AI168*$AI$2+IF($AJ$2=0,0,$AJ168/$AJ$2)+$AK168*$AK$2+$AL168*$AL$2+$AM168*$AM$2+$AN168*$AN$2,0)</f>
      </c>
    </row>
    <row x14ac:dyDescent="0.25" r="169" customHeight="1" ht="17.25">
      <c r="A169" s="118" t="s">
        <v>368</v>
      </c>
      <c r="B169" s="119" t="s">
        <v>181</v>
      </c>
      <c r="C169" s="119" t="s">
        <v>65</v>
      </c>
      <c r="D169" s="120">
        <v>9</v>
      </c>
      <c r="E169" s="134" t="s">
        <v>176</v>
      </c>
      <c r="F169" s="122"/>
      <c r="G169" s="123">
        <v>136</v>
      </c>
      <c r="H169" s="124">
        <f>I169-G169</f>
      </c>
      <c r="I169" s="123">
        <v>135</v>
      </c>
      <c r="J169" s="177">
        <v>161</v>
      </c>
      <c r="K169" s="124">
        <f>L169-J169</f>
      </c>
      <c r="L169" s="136">
        <v>163</v>
      </c>
      <c r="M169" s="123">
        <v>133</v>
      </c>
      <c r="N169" s="124">
        <f>O169-M169</f>
      </c>
      <c r="O169" s="123">
        <v>140</v>
      </c>
      <c r="P169" s="135">
        <v>0.33</v>
      </c>
      <c r="Q169" s="126">
        <v>17</v>
      </c>
      <c r="R169" s="127"/>
      <c r="S169" s="128">
        <v>0</v>
      </c>
      <c r="T169" s="123">
        <v>0</v>
      </c>
      <c r="U169" s="123">
        <v>0</v>
      </c>
      <c r="V169" s="123">
        <v>0</v>
      </c>
      <c r="W169" s="123">
        <v>0</v>
      </c>
      <c r="X169" s="123">
        <v>0</v>
      </c>
      <c r="Y169" s="123">
        <v>0</v>
      </c>
      <c r="Z169" s="123">
        <v>0</v>
      </c>
      <c r="AA169" s="178">
        <v>47.6</v>
      </c>
      <c r="AB169" s="123">
        <v>215</v>
      </c>
      <c r="AC169" s="179">
        <v>1.5</v>
      </c>
      <c r="AD169" s="179">
        <v>27.6</v>
      </c>
      <c r="AE169" s="179">
        <v>61.2</v>
      </c>
      <c r="AF169" s="123">
        <v>61</v>
      </c>
      <c r="AG169" s="123">
        <v>488</v>
      </c>
      <c r="AH169" s="179">
        <v>1.5</v>
      </c>
      <c r="AI169" s="179">
        <v>18.3</v>
      </c>
      <c r="AJ169" s="128">
        <v>0</v>
      </c>
      <c r="AK169" s="123">
        <v>0</v>
      </c>
      <c r="AL169" s="130">
        <v>0</v>
      </c>
      <c r="AM169" s="179">
        <v>1.4</v>
      </c>
      <c r="AN169" s="131">
        <v>0</v>
      </c>
      <c r="AO169" s="132">
        <f>IFERROR($S169*$S$2+$T169*$T$2+IF($U$2=0,0,$U169/$U$2)+$V169*$V$2+$W169*$W$2+$X169*$X$2+$Y169*$Y$2+$Z169*$Z$2+$AA169*$AA$2+IF($AB$2=0,0,$AB169/$AB$2)+$AC$2*$AC169+$AD$2*$AD169+$AE$2*$AE169+$AF169*$AF$2+IF($AG$2=0,0,$AG169/$AG$2)+$AH169*$AH$2+$AI169*$AI$2+IF($AJ$2=0,0,$AJ169/$AJ$2)+$AK169*$AK$2+$AL169*$AL$2+$AM169*$AM$2+$AN169*$AN$2,0)</f>
      </c>
    </row>
    <row x14ac:dyDescent="0.25" r="170" customHeight="1" ht="17.25">
      <c r="A170" s="118" t="s">
        <v>365</v>
      </c>
      <c r="B170" s="119" t="s">
        <v>173</v>
      </c>
      <c r="C170" s="119" t="s">
        <v>190</v>
      </c>
      <c r="D170" s="120">
        <v>6</v>
      </c>
      <c r="E170" s="134"/>
      <c r="F170" s="122"/>
      <c r="G170" s="123">
        <v>172</v>
      </c>
      <c r="H170" s="124">
        <f>I170-G170</f>
      </c>
      <c r="I170" s="123">
        <v>170</v>
      </c>
      <c r="J170" s="177">
        <v>144</v>
      </c>
      <c r="K170" s="124">
        <f>L170-J170</f>
      </c>
      <c r="L170" s="136">
        <v>152</v>
      </c>
      <c r="M170" s="123">
        <v>135</v>
      </c>
      <c r="N170" s="124">
        <f>O170-M170</f>
      </c>
      <c r="O170" s="123">
        <v>142</v>
      </c>
      <c r="P170" s="135">
        <v>0.24</v>
      </c>
      <c r="Q170" s="126">
        <v>17</v>
      </c>
      <c r="R170" s="127"/>
      <c r="S170" s="128">
        <v>0</v>
      </c>
      <c r="T170" s="123">
        <v>0</v>
      </c>
      <c r="U170" s="123">
        <v>0</v>
      </c>
      <c r="V170" s="123">
        <v>0</v>
      </c>
      <c r="W170" s="123">
        <v>0</v>
      </c>
      <c r="X170" s="123">
        <v>0</v>
      </c>
      <c r="Y170" s="123">
        <v>0</v>
      </c>
      <c r="Z170" s="123">
        <v>0</v>
      </c>
      <c r="AA170" s="178">
        <v>1.1</v>
      </c>
      <c r="AB170" s="179">
        <v>8.4</v>
      </c>
      <c r="AC170" s="123">
        <v>0</v>
      </c>
      <c r="AD170" s="123">
        <v>0</v>
      </c>
      <c r="AE170" s="123">
        <v>105</v>
      </c>
      <c r="AF170" s="179">
        <v>68.4</v>
      </c>
      <c r="AG170" s="123">
        <v>771</v>
      </c>
      <c r="AH170" s="179">
        <v>4.2</v>
      </c>
      <c r="AI170" s="179">
        <v>42.1</v>
      </c>
      <c r="AJ170" s="128">
        <v>0</v>
      </c>
      <c r="AK170" s="123">
        <v>0</v>
      </c>
      <c r="AL170" s="130">
        <v>0</v>
      </c>
      <c r="AM170" s="123">
        <v>1</v>
      </c>
      <c r="AN170" s="131">
        <v>1</v>
      </c>
      <c r="AO170" s="132">
        <f>IFERROR($S170*$S$2+$T170*$T$2+IF($U$2=0,0,$U170/$U$2)+$V170*$V$2+$W170*$W$2+$X170*$X$2+$Y170*$Y$2+$Z170*$Z$2+$AA170*$AA$2+IF($AB$2=0,0,$AB170/$AB$2)+$AC$2*$AC170+$AD$2*$AD170+$AE$2*$AE170+$AF170*$AF$2+IF($AG$2=0,0,$AG170/$AG$2)+$AH170*$AH$2+$AI170*$AI$2+IF($AJ$2=0,0,$AJ170/$AJ$2)+$AK170*$AK$2+$AL170*$AL$2+$AM170*$AM$2+$AN170*$AN$2,0)</f>
      </c>
    </row>
    <row x14ac:dyDescent="0.25" r="171" customHeight="1" ht="17.25">
      <c r="A171" s="118" t="s">
        <v>367</v>
      </c>
      <c r="B171" s="119" t="s">
        <v>185</v>
      </c>
      <c r="C171" s="119" t="s">
        <v>188</v>
      </c>
      <c r="D171" s="120">
        <v>14</v>
      </c>
      <c r="E171" s="134" t="s">
        <v>176</v>
      </c>
      <c r="F171" s="122"/>
      <c r="G171" s="123">
        <v>194</v>
      </c>
      <c r="H171" s="124">
        <f>I171-G171</f>
      </c>
      <c r="I171" s="123">
        <v>191</v>
      </c>
      <c r="J171" s="177">
        <v>165</v>
      </c>
      <c r="K171" s="124">
        <f>L171-J171</f>
      </c>
      <c r="L171" s="136">
        <v>167</v>
      </c>
      <c r="M171" s="123">
        <v>165</v>
      </c>
      <c r="N171" s="124">
        <f>O171-M171</f>
      </c>
      <c r="O171" s="123">
        <v>169</v>
      </c>
      <c r="P171" s="135">
        <v>0.18</v>
      </c>
      <c r="Q171" s="126">
        <v>17</v>
      </c>
      <c r="R171" s="127"/>
      <c r="S171" s="128">
        <v>398</v>
      </c>
      <c r="T171" s="123">
        <v>200</v>
      </c>
      <c r="U171" s="123">
        <v>4576</v>
      </c>
      <c r="V171" s="179">
        <v>30.5</v>
      </c>
      <c r="W171" s="179">
        <v>22.7</v>
      </c>
      <c r="X171" s="123">
        <v>0</v>
      </c>
      <c r="Y171" s="179">
        <v>40.4</v>
      </c>
      <c r="Z171" s="123">
        <v>284</v>
      </c>
      <c r="AA171" s="178">
        <v>60.1</v>
      </c>
      <c r="AB171" s="123">
        <v>262</v>
      </c>
      <c r="AC171" s="179">
        <v>3.4</v>
      </c>
      <c r="AD171" s="179">
        <v>16.9</v>
      </c>
      <c r="AE171" s="123">
        <v>0</v>
      </c>
      <c r="AF171" s="123">
        <v>0</v>
      </c>
      <c r="AG171" s="123">
        <v>0</v>
      </c>
      <c r="AH171" s="123">
        <v>0</v>
      </c>
      <c r="AI171" s="123">
        <v>0</v>
      </c>
      <c r="AJ171" s="128">
        <v>0</v>
      </c>
      <c r="AK171" s="123">
        <v>0</v>
      </c>
      <c r="AL171" s="180">
        <v>1.3</v>
      </c>
      <c r="AM171" s="179">
        <v>11.2</v>
      </c>
      <c r="AN171" s="181">
        <v>7.5</v>
      </c>
      <c r="AO171" s="132">
        <f>IFERROR($S171*$S$2+$T171*$T$2+IF($U$2=0,0,$U171/$U$2)+$V171*$V$2+$W171*$W$2+$X171*$X$2+$Y171*$Y$2+$Z171*$Z$2+$AA171*$AA$2+IF($AB$2=0,0,$AB171/$AB$2)+$AC$2*$AC171+$AD$2*$AD171+$AE$2*$AE171+$AF171*$AF$2+IF($AG$2=0,0,$AG171/$AG$2)+$AH171*$AH$2+$AI171*$AI$2+IF($AJ$2=0,0,$AJ171/$AJ$2)+$AK171*$AK$2+$AL171*$AL$2+$AM171*$AM$2+$AN171*$AN$2,0)</f>
      </c>
    </row>
    <row x14ac:dyDescent="0.25" r="172" customHeight="1" ht="17.25">
      <c r="A172" s="118" t="s">
        <v>366</v>
      </c>
      <c r="B172" s="119" t="s">
        <v>181</v>
      </c>
      <c r="C172" s="119" t="s">
        <v>49</v>
      </c>
      <c r="D172" s="120">
        <v>14</v>
      </c>
      <c r="E172" s="134"/>
      <c r="F172" s="122"/>
      <c r="G172" s="123">
        <v>143</v>
      </c>
      <c r="H172" s="124">
        <f>I172-G172</f>
      </c>
      <c r="I172" s="123">
        <v>146</v>
      </c>
      <c r="J172" s="177">
        <v>139</v>
      </c>
      <c r="K172" s="124">
        <f>L172-J172</f>
      </c>
      <c r="L172" s="136">
        <v>142</v>
      </c>
      <c r="M172" s="123">
        <v>124</v>
      </c>
      <c r="N172" s="124">
        <f>O172-M172</f>
      </c>
      <c r="O172" s="123">
        <v>129</v>
      </c>
      <c r="P172" s="135">
        <v>0.27</v>
      </c>
      <c r="Q172" s="126">
        <v>17</v>
      </c>
      <c r="R172" s="127"/>
      <c r="S172" s="128">
        <v>0</v>
      </c>
      <c r="T172" s="123">
        <v>0</v>
      </c>
      <c r="U172" s="123">
        <v>0</v>
      </c>
      <c r="V172" s="123">
        <v>0</v>
      </c>
      <c r="W172" s="123">
        <v>0</v>
      </c>
      <c r="X172" s="123">
        <v>0</v>
      </c>
      <c r="Y172" s="123">
        <v>0</v>
      </c>
      <c r="Z172" s="123">
        <v>0</v>
      </c>
      <c r="AA172" s="178">
        <v>39.1</v>
      </c>
      <c r="AB172" s="123">
        <v>165</v>
      </c>
      <c r="AC172" s="179">
        <v>1.5</v>
      </c>
      <c r="AD172" s="179">
        <v>14.6</v>
      </c>
      <c r="AE172" s="179">
        <v>73.1</v>
      </c>
      <c r="AF172" s="179">
        <v>58.3</v>
      </c>
      <c r="AG172" s="123">
        <v>459</v>
      </c>
      <c r="AH172" s="179">
        <v>1.3</v>
      </c>
      <c r="AI172" s="179">
        <v>16.5</v>
      </c>
      <c r="AJ172" s="128">
        <v>0</v>
      </c>
      <c r="AK172" s="123">
        <v>0</v>
      </c>
      <c r="AL172" s="130">
        <v>0</v>
      </c>
      <c r="AM172" s="179">
        <v>1.3</v>
      </c>
      <c r="AN172" s="131">
        <v>0</v>
      </c>
      <c r="AO172" s="132">
        <f>IFERROR($S172*$S$2+$T172*$T$2+IF($U$2=0,0,$U172/$U$2)+$V172*$V$2+$W172*$W$2+$X172*$X$2+$Y172*$Y$2+$Z172*$Z$2+$AA172*$AA$2+IF($AB$2=0,0,$AB172/$AB$2)+$AC$2*$AC172+$AD$2*$AD172+$AE$2*$AE172+$AF172*$AF$2+IF($AG$2=0,0,$AG172/$AG$2)+$AH172*$AH$2+$AI172*$AI$2+IF($AJ$2=0,0,$AJ172/$AJ$2)+$AK172*$AK$2+$AL172*$AL$2+$AM172*$AM$2+$AN172*$AN$2,0)</f>
      </c>
    </row>
    <row x14ac:dyDescent="0.25" r="173" customHeight="1" ht="17.25">
      <c r="A173" s="118" t="s">
        <v>362</v>
      </c>
      <c r="B173" s="119" t="s">
        <v>173</v>
      </c>
      <c r="C173" s="119" t="s">
        <v>186</v>
      </c>
      <c r="D173" s="120">
        <v>8</v>
      </c>
      <c r="E173" s="134" t="s">
        <v>230</v>
      </c>
      <c r="F173" s="122"/>
      <c r="G173" s="123">
        <v>187</v>
      </c>
      <c r="H173" s="124">
        <f>I173-G173</f>
      </c>
      <c r="I173" s="123">
        <v>186</v>
      </c>
      <c r="J173" s="177">
        <v>169</v>
      </c>
      <c r="K173" s="124">
        <f>L173-J173</f>
      </c>
      <c r="L173" s="136">
        <v>162</v>
      </c>
      <c r="M173" s="123">
        <v>167</v>
      </c>
      <c r="N173" s="124">
        <f>O173-M173</f>
      </c>
      <c r="O173" s="123">
        <v>167</v>
      </c>
      <c r="P173" s="135">
        <v>0.15</v>
      </c>
      <c r="Q173" s="126">
        <v>17</v>
      </c>
      <c r="R173" s="127"/>
      <c r="S173" s="128">
        <v>0</v>
      </c>
      <c r="T173" s="123">
        <v>0</v>
      </c>
      <c r="U173" s="123">
        <v>0</v>
      </c>
      <c r="V173" s="123">
        <v>0</v>
      </c>
      <c r="W173" s="123">
        <v>0</v>
      </c>
      <c r="X173" s="123">
        <v>0</v>
      </c>
      <c r="Y173" s="123">
        <v>0</v>
      </c>
      <c r="Z173" s="123">
        <v>0</v>
      </c>
      <c r="AA173" s="128">
        <v>0</v>
      </c>
      <c r="AB173" s="123">
        <v>0</v>
      </c>
      <c r="AC173" s="123">
        <v>0</v>
      </c>
      <c r="AD173" s="123">
        <v>0</v>
      </c>
      <c r="AE173" s="179">
        <v>70.5</v>
      </c>
      <c r="AF173" s="179">
        <v>44.8</v>
      </c>
      <c r="AG173" s="123">
        <v>603</v>
      </c>
      <c r="AH173" s="179">
        <v>3.7</v>
      </c>
      <c r="AI173" s="179">
        <v>26.5</v>
      </c>
      <c r="AJ173" s="128">
        <v>0</v>
      </c>
      <c r="AK173" s="123">
        <v>0</v>
      </c>
      <c r="AL173" s="130">
        <v>0</v>
      </c>
      <c r="AM173" s="179">
        <v>1.7</v>
      </c>
      <c r="AN173" s="131">
        <v>0</v>
      </c>
      <c r="AO173" s="132">
        <f>IFERROR($S173*$S$2+$T173*$T$2+IF($U$2=0,0,$U173/$U$2)+$V173*$V$2+$W173*$W$2+$X173*$X$2+$Y173*$Y$2+$Z173*$Z$2+$AA173*$AA$2+IF($AB$2=0,0,$AB173/$AB$2)+$AC$2*$AC173+$AD$2*$AD173+$AE$2*$AE173+$AF173*$AF$2+IF($AG$2=0,0,$AG173/$AG$2)+$AH173*$AH$2+$AI173*$AI$2+IF($AJ$2=0,0,$AJ173/$AJ$2)+$AK173*$AK$2+$AL173*$AL$2+$AM173*$AM$2+$AN173*$AN$2,0)</f>
      </c>
    </row>
    <row x14ac:dyDescent="0.25" r="174" customHeight="1" ht="17.25">
      <c r="A174" s="118" t="s">
        <v>369</v>
      </c>
      <c r="B174" s="119" t="s">
        <v>181</v>
      </c>
      <c r="C174" s="119" t="s">
        <v>220</v>
      </c>
      <c r="D174" s="120">
        <v>10</v>
      </c>
      <c r="E174" s="134" t="s">
        <v>299</v>
      </c>
      <c r="F174" s="122"/>
      <c r="G174" s="123">
        <v>184</v>
      </c>
      <c r="H174" s="124">
        <f>I174-G174</f>
      </c>
      <c r="I174" s="123">
        <v>182</v>
      </c>
      <c r="J174" s="177">
        <v>199</v>
      </c>
      <c r="K174" s="124">
        <f>L174-J174</f>
      </c>
      <c r="L174" s="136">
        <v>178</v>
      </c>
      <c r="M174" s="123">
        <v>181</v>
      </c>
      <c r="N174" s="124">
        <f>O174-M174</f>
      </c>
      <c r="O174" s="123">
        <v>157</v>
      </c>
      <c r="P174" s="135">
        <v>0.12</v>
      </c>
      <c r="Q174" s="126">
        <v>17</v>
      </c>
      <c r="R174" s="127"/>
      <c r="S174" s="128">
        <v>0</v>
      </c>
      <c r="T174" s="123">
        <v>0</v>
      </c>
      <c r="U174" s="123">
        <v>0</v>
      </c>
      <c r="V174" s="123">
        <v>0</v>
      </c>
      <c r="W174" s="123">
        <v>0</v>
      </c>
      <c r="X174" s="123">
        <v>0</v>
      </c>
      <c r="Y174" s="123">
        <v>0</v>
      </c>
      <c r="Z174" s="123">
        <v>0</v>
      </c>
      <c r="AA174" s="128">
        <v>56</v>
      </c>
      <c r="AB174" s="123">
        <v>218</v>
      </c>
      <c r="AC174" s="179">
        <v>2.4</v>
      </c>
      <c r="AD174" s="123">
        <v>19</v>
      </c>
      <c r="AE174" s="123">
        <v>56</v>
      </c>
      <c r="AF174" s="179">
        <v>42.7</v>
      </c>
      <c r="AG174" s="123">
        <v>382</v>
      </c>
      <c r="AH174" s="179">
        <v>4.7</v>
      </c>
      <c r="AI174" s="123">
        <v>19</v>
      </c>
      <c r="AJ174" s="128">
        <v>0</v>
      </c>
      <c r="AK174" s="123">
        <v>0</v>
      </c>
      <c r="AL174" s="130">
        <v>0</v>
      </c>
      <c r="AM174" s="179">
        <v>2.4</v>
      </c>
      <c r="AN174" s="131">
        <v>0</v>
      </c>
      <c r="AO174" s="132">
        <f>IFERROR($S174*$S$2+$T174*$T$2+IF($U$2=0,0,$U174/$U$2)+$V174*$V$2+$W174*$W$2+$X174*$X$2+$Y174*$Y$2+$Z174*$Z$2+$AA174*$AA$2+IF($AB$2=0,0,$AB174/$AB$2)+$AC$2*$AC174+$AD$2*$AD174+$AE$2*$AE174+$AF174*$AF$2+IF($AG$2=0,0,$AG174/$AG$2)+$AH174*$AH$2+$AI174*$AI$2+IF($AJ$2=0,0,$AJ174/$AJ$2)+$AK174*$AK$2+$AL174*$AL$2+$AM174*$AM$2+$AN174*$AN$2,0)</f>
      </c>
    </row>
    <row x14ac:dyDescent="0.25" r="175" customHeight="1" ht="17.25">
      <c r="A175" s="118" t="s">
        <v>370</v>
      </c>
      <c r="B175" s="119" t="s">
        <v>192</v>
      </c>
      <c r="C175" s="119" t="s">
        <v>215</v>
      </c>
      <c r="D175" s="120">
        <v>7</v>
      </c>
      <c r="E175" s="134"/>
      <c r="F175" s="122"/>
      <c r="G175" s="123">
        <v>162</v>
      </c>
      <c r="H175" s="124">
        <f>I175-G175</f>
      </c>
      <c r="I175" s="123">
        <v>161</v>
      </c>
      <c r="J175" s="177">
        <v>146</v>
      </c>
      <c r="K175" s="124">
        <f>L175-J175</f>
      </c>
      <c r="L175" s="136">
        <v>149</v>
      </c>
      <c r="M175" s="123">
        <v>150</v>
      </c>
      <c r="N175" s="124">
        <f>O175-M175</f>
      </c>
      <c r="O175" s="123">
        <v>150</v>
      </c>
      <c r="P175" s="135">
        <v>0.17</v>
      </c>
      <c r="Q175" s="126">
        <v>17</v>
      </c>
      <c r="R175" s="127"/>
      <c r="S175" s="128">
        <v>0</v>
      </c>
      <c r="T175" s="123">
        <v>0</v>
      </c>
      <c r="U175" s="123">
        <v>0</v>
      </c>
      <c r="V175" s="123">
        <v>0</v>
      </c>
      <c r="W175" s="123">
        <v>0</v>
      </c>
      <c r="X175" s="123">
        <v>0</v>
      </c>
      <c r="Y175" s="123">
        <v>0</v>
      </c>
      <c r="Z175" s="123">
        <v>0</v>
      </c>
      <c r="AA175" s="128">
        <v>0</v>
      </c>
      <c r="AB175" s="123">
        <v>0</v>
      </c>
      <c r="AC175" s="123">
        <v>0</v>
      </c>
      <c r="AD175" s="123">
        <v>0</v>
      </c>
      <c r="AE175" s="179">
        <v>91.8</v>
      </c>
      <c r="AF175" s="179">
        <v>61.5</v>
      </c>
      <c r="AG175" s="123">
        <v>637</v>
      </c>
      <c r="AH175" s="179">
        <v>4.3</v>
      </c>
      <c r="AI175" s="179">
        <v>25.9</v>
      </c>
      <c r="AJ175" s="128">
        <v>0</v>
      </c>
      <c r="AK175" s="123">
        <v>0</v>
      </c>
      <c r="AL175" s="130">
        <v>0</v>
      </c>
      <c r="AM175" s="123">
        <v>1</v>
      </c>
      <c r="AN175" s="131">
        <v>0</v>
      </c>
      <c r="AO175" s="132">
        <f>IFERROR($S175*$S$2+$T175*$T$2+IF($U$2=0,0,$U175/$U$2)+$V175*$V$2+$W175*$W$2+$X175*$X$2+$Y175*$Y$2+$Z175*$Z$2+$AA175*$AA$2+IF($AB$2=0,0,$AB175/$AB$2)+$AC$2*$AC175+$AD$2*$AD175+$AE$2*$AE175+$AF175*$AF$2+IF($AG$2=0,0,$AG175/$AG$2)+$AH175*$AH$2+$AI175*$AI$2+IF($AJ$2=0,0,$AJ175/$AJ$2)+$AK175*$AK$2+$AL175*$AL$2+$AM175*$AM$2+$AN175*$AN$2,0)</f>
      </c>
    </row>
    <row x14ac:dyDescent="0.25" r="176" customHeight="1" ht="17.25">
      <c r="A176" s="118" t="s">
        <v>376</v>
      </c>
      <c r="B176" s="119" t="s">
        <v>181</v>
      </c>
      <c r="C176" s="119" t="s">
        <v>49</v>
      </c>
      <c r="D176" s="120">
        <v>14</v>
      </c>
      <c r="E176" s="134"/>
      <c r="F176" s="122"/>
      <c r="G176" s="123">
        <v>175</v>
      </c>
      <c r="H176" s="124">
        <f>I176-G176</f>
      </c>
      <c r="I176" s="123">
        <v>173</v>
      </c>
      <c r="J176" s="177">
        <v>183</v>
      </c>
      <c r="K176" s="124">
        <f>L176-J176</f>
      </c>
      <c r="L176" s="136">
        <v>199</v>
      </c>
      <c r="M176" s="123">
        <v>188</v>
      </c>
      <c r="N176" s="124">
        <f>O176-M176</f>
      </c>
      <c r="O176" s="123">
        <v>201</v>
      </c>
      <c r="P176" s="135">
        <v>0.24</v>
      </c>
      <c r="Q176" s="126">
        <v>17</v>
      </c>
      <c r="R176" s="127"/>
      <c r="S176" s="128">
        <v>0</v>
      </c>
      <c r="T176" s="123">
        <v>0</v>
      </c>
      <c r="U176" s="123">
        <v>0</v>
      </c>
      <c r="V176" s="123">
        <v>0</v>
      </c>
      <c r="W176" s="123">
        <v>0</v>
      </c>
      <c r="X176" s="123">
        <v>0</v>
      </c>
      <c r="Y176" s="123">
        <v>0</v>
      </c>
      <c r="Z176" s="123">
        <v>0</v>
      </c>
      <c r="AA176" s="128">
        <v>114</v>
      </c>
      <c r="AB176" s="123">
        <v>466</v>
      </c>
      <c r="AC176" s="179">
        <v>3.6</v>
      </c>
      <c r="AD176" s="179">
        <v>41.1</v>
      </c>
      <c r="AE176" s="179">
        <v>25.5</v>
      </c>
      <c r="AF176" s="179">
        <v>21.8</v>
      </c>
      <c r="AG176" s="123">
        <v>119</v>
      </c>
      <c r="AH176" s="123">
        <v>0</v>
      </c>
      <c r="AI176" s="123">
        <v>1</v>
      </c>
      <c r="AJ176" s="128">
        <v>0</v>
      </c>
      <c r="AK176" s="123">
        <v>0</v>
      </c>
      <c r="AL176" s="130">
        <v>0</v>
      </c>
      <c r="AM176" s="123">
        <v>0</v>
      </c>
      <c r="AN176" s="131">
        <v>0</v>
      </c>
      <c r="AO176" s="132">
        <f>IFERROR($S176*$S$2+$T176*$T$2+IF($U$2=0,0,$U176/$U$2)+$V176*$V$2+$W176*$W$2+$X176*$X$2+$Y176*$Y$2+$Z176*$Z$2+$AA176*$AA$2+IF($AB$2=0,0,$AB176/$AB$2)+$AC$2*$AC176+$AD$2*$AD176+$AE$2*$AE176+$AF176*$AF$2+IF($AG$2=0,0,$AG176/$AG$2)+$AH176*$AH$2+$AI176*$AI$2+IF($AJ$2=0,0,$AJ176/$AJ$2)+$AK176*$AK$2+$AL176*$AL$2+$AM176*$AM$2+$AN176*$AN$2,0)</f>
      </c>
    </row>
    <row x14ac:dyDescent="0.25" r="177" customHeight="1" ht="17.25">
      <c r="A177" s="118" t="s">
        <v>374</v>
      </c>
      <c r="B177" s="119" t="s">
        <v>185</v>
      </c>
      <c r="C177" s="119" t="s">
        <v>55</v>
      </c>
      <c r="D177" s="120">
        <v>6</v>
      </c>
      <c r="E177" s="134"/>
      <c r="F177" s="122"/>
      <c r="G177" s="123">
        <v>235</v>
      </c>
      <c r="H177" s="124">
        <f>I177-G177</f>
      </c>
      <c r="I177" s="123">
        <v>238</v>
      </c>
      <c r="J177" s="177">
        <v>170</v>
      </c>
      <c r="K177" s="124">
        <f>L177-J177</f>
      </c>
      <c r="L177" s="136">
        <v>172</v>
      </c>
      <c r="M177" s="123">
        <v>169</v>
      </c>
      <c r="N177" s="124">
        <f>O177-M177</f>
      </c>
      <c r="O177" s="123">
        <v>172</v>
      </c>
      <c r="P177" s="135">
        <v>0.18</v>
      </c>
      <c r="Q177" s="126">
        <v>17</v>
      </c>
      <c r="R177" s="127"/>
      <c r="S177" s="128">
        <v>383</v>
      </c>
      <c r="T177" s="123">
        <v>256</v>
      </c>
      <c r="U177" s="123">
        <v>4166</v>
      </c>
      <c r="V177" s="179">
        <v>25.6</v>
      </c>
      <c r="W177" s="179">
        <v>11.4</v>
      </c>
      <c r="X177" s="123">
        <v>0</v>
      </c>
      <c r="Y177" s="179">
        <v>40.1</v>
      </c>
      <c r="Z177" s="123">
        <v>251</v>
      </c>
      <c r="AA177" s="128">
        <v>51</v>
      </c>
      <c r="AB177" s="123">
        <v>260</v>
      </c>
      <c r="AC177" s="179">
        <v>4.2</v>
      </c>
      <c r="AD177" s="179">
        <v>12.9</v>
      </c>
      <c r="AE177" s="123">
        <v>0</v>
      </c>
      <c r="AF177" s="123">
        <v>0</v>
      </c>
      <c r="AG177" s="123">
        <v>0</v>
      </c>
      <c r="AH177" s="123">
        <v>0</v>
      </c>
      <c r="AI177" s="123">
        <v>0</v>
      </c>
      <c r="AJ177" s="128">
        <v>0</v>
      </c>
      <c r="AK177" s="123">
        <v>0</v>
      </c>
      <c r="AL177" s="130">
        <v>0</v>
      </c>
      <c r="AM177" s="123">
        <v>0</v>
      </c>
      <c r="AN177" s="131">
        <v>0</v>
      </c>
      <c r="AO177" s="132">
        <f>IFERROR($S177*$S$2+$T177*$T$2+IF($U$2=0,0,$U177/$U$2)+$V177*$V$2+$W177*$W$2+$X177*$X$2+$Y177*$Y$2+$Z177*$Z$2+$AA177*$AA$2+IF($AB$2=0,0,$AB177/$AB$2)+$AC$2*$AC177+$AD$2*$AD177+$AE$2*$AE177+$AF177*$AF$2+IF($AG$2=0,0,$AG177/$AG$2)+$AH177*$AH$2+$AI177*$AI$2+IF($AJ$2=0,0,$AJ177/$AJ$2)+$AK177*$AK$2+$AL177*$AL$2+$AM177*$AM$2+$AN177*$AN$2,0)</f>
      </c>
    </row>
    <row x14ac:dyDescent="0.25" r="178" customHeight="1" ht="17.25">
      <c r="A178" s="118" t="s">
        <v>371</v>
      </c>
      <c r="B178" s="119" t="s">
        <v>173</v>
      </c>
      <c r="C178" s="119" t="s">
        <v>200</v>
      </c>
      <c r="D178" s="120">
        <v>12</v>
      </c>
      <c r="E178" s="134"/>
      <c r="F178" s="122"/>
      <c r="G178" s="123">
        <v>215</v>
      </c>
      <c r="H178" s="124">
        <f>I178-G178</f>
      </c>
      <c r="I178" s="123">
        <v>213</v>
      </c>
      <c r="J178" s="177">
        <v>177</v>
      </c>
      <c r="K178" s="124">
        <f>L178-J178</f>
      </c>
      <c r="L178" s="136">
        <v>175</v>
      </c>
      <c r="M178" s="123">
        <v>182</v>
      </c>
      <c r="N178" s="124">
        <f>O178-M178</f>
      </c>
      <c r="O178" s="123">
        <v>178</v>
      </c>
      <c r="P178" s="135">
        <v>0.13</v>
      </c>
      <c r="Q178" s="126">
        <v>17</v>
      </c>
      <c r="R178" s="127"/>
      <c r="S178" s="128">
        <v>0</v>
      </c>
      <c r="T178" s="123">
        <v>0</v>
      </c>
      <c r="U178" s="123">
        <v>0</v>
      </c>
      <c r="V178" s="123">
        <v>0</v>
      </c>
      <c r="W178" s="123">
        <v>0</v>
      </c>
      <c r="X178" s="123">
        <v>0</v>
      </c>
      <c r="Y178" s="123">
        <v>0</v>
      </c>
      <c r="Z178" s="123">
        <v>0</v>
      </c>
      <c r="AA178" s="178">
        <v>2.3</v>
      </c>
      <c r="AB178" s="179">
        <v>12.6</v>
      </c>
      <c r="AC178" s="123">
        <v>0</v>
      </c>
      <c r="AD178" s="179">
        <v>1.1</v>
      </c>
      <c r="AE178" s="123">
        <v>103</v>
      </c>
      <c r="AF178" s="179">
        <v>67.7</v>
      </c>
      <c r="AG178" s="123">
        <v>833</v>
      </c>
      <c r="AH178" s="179">
        <v>6.9</v>
      </c>
      <c r="AI178" s="123">
        <v>39</v>
      </c>
      <c r="AJ178" s="128">
        <v>146</v>
      </c>
      <c r="AK178" s="123">
        <v>0</v>
      </c>
      <c r="AL178" s="130">
        <v>0</v>
      </c>
      <c r="AM178" s="179">
        <v>1.1</v>
      </c>
      <c r="AN178" s="181">
        <v>1.1</v>
      </c>
      <c r="AO178" s="132">
        <f>IFERROR($S178*$S$2+$T178*$T$2+IF($U$2=0,0,$U178/$U$2)+$V178*$V$2+$W178*$W$2+$X178*$X$2+$Y178*$Y$2+$Z178*$Z$2+$AA178*$AA$2+IF($AB$2=0,0,$AB178/$AB$2)+$AC$2*$AC178+$AD$2*$AD178+$AE$2*$AE178+$AF178*$AF$2+IF($AG$2=0,0,$AG178/$AG$2)+$AH178*$AH$2+$AI178*$AI$2+IF($AJ$2=0,0,$AJ178/$AJ$2)+$AK178*$AK$2+$AL178*$AL$2+$AM178*$AM$2+$AN178*$AN$2,0)</f>
      </c>
    </row>
    <row x14ac:dyDescent="0.25" r="179" customHeight="1" ht="17.25">
      <c r="A179" s="118" t="s">
        <v>375</v>
      </c>
      <c r="B179" s="119" t="s">
        <v>173</v>
      </c>
      <c r="C179" s="119" t="s">
        <v>196</v>
      </c>
      <c r="D179" s="120">
        <v>7</v>
      </c>
      <c r="E179" s="134"/>
      <c r="F179" s="122"/>
      <c r="G179" s="123">
        <v>176</v>
      </c>
      <c r="H179" s="124">
        <f>I179-G179</f>
      </c>
      <c r="I179" s="123">
        <v>178</v>
      </c>
      <c r="J179" s="177">
        <v>171</v>
      </c>
      <c r="K179" s="124">
        <f>L179-J179</f>
      </c>
      <c r="L179" s="136">
        <v>164</v>
      </c>
      <c r="M179" s="123">
        <v>168</v>
      </c>
      <c r="N179" s="124">
        <f>O179-M179</f>
      </c>
      <c r="O179" s="123">
        <v>168</v>
      </c>
      <c r="P179" s="135">
        <v>0.19</v>
      </c>
      <c r="Q179" s="126">
        <v>17</v>
      </c>
      <c r="R179" s="127"/>
      <c r="S179" s="128">
        <v>0</v>
      </c>
      <c r="T179" s="123">
        <v>0</v>
      </c>
      <c r="U179" s="123">
        <v>0</v>
      </c>
      <c r="V179" s="123">
        <v>0</v>
      </c>
      <c r="W179" s="123">
        <v>0</v>
      </c>
      <c r="X179" s="123">
        <v>0</v>
      </c>
      <c r="Y179" s="123">
        <v>0</v>
      </c>
      <c r="Z179" s="123">
        <v>0</v>
      </c>
      <c r="AA179" s="178">
        <v>1.1</v>
      </c>
      <c r="AB179" s="179">
        <v>9.8</v>
      </c>
      <c r="AC179" s="123">
        <v>0</v>
      </c>
      <c r="AD179" s="123">
        <v>0</v>
      </c>
      <c r="AE179" s="179">
        <v>86.7</v>
      </c>
      <c r="AF179" s="123">
        <v>60</v>
      </c>
      <c r="AG179" s="123">
        <v>794</v>
      </c>
      <c r="AH179" s="179">
        <v>5.4</v>
      </c>
      <c r="AI179" s="179">
        <v>33.8</v>
      </c>
      <c r="AJ179" s="128">
        <v>0</v>
      </c>
      <c r="AK179" s="123">
        <v>0</v>
      </c>
      <c r="AL179" s="130">
        <v>0</v>
      </c>
      <c r="AM179" s="123">
        <v>1</v>
      </c>
      <c r="AN179" s="131">
        <v>0</v>
      </c>
      <c r="AO179" s="132">
        <f>IFERROR($S179*$S$2+$T179*$T$2+IF($U$2=0,0,$U179/$U$2)+$V179*$V$2+$W179*$W$2+$X179*$X$2+$Y179*$Y$2+$Z179*$Z$2+$AA179*$AA$2+IF($AB$2=0,0,$AB179/$AB$2)+$AC$2*$AC179+$AD$2*$AD179+$AE$2*$AE179+$AF179*$AF$2+IF($AG$2=0,0,$AG179/$AG$2)+$AH179*$AH$2+$AI179*$AI$2+IF($AJ$2=0,0,$AJ179/$AJ$2)+$AK179*$AK$2+$AL179*$AL$2+$AM179*$AM$2+$AN179*$AN$2,0)</f>
      </c>
    </row>
    <row x14ac:dyDescent="0.25" r="180" customHeight="1" ht="17.25">
      <c r="A180" s="118" t="s">
        <v>378</v>
      </c>
      <c r="B180" s="119" t="s">
        <v>181</v>
      </c>
      <c r="C180" s="119" t="s">
        <v>55</v>
      </c>
      <c r="D180" s="120">
        <v>6</v>
      </c>
      <c r="E180" s="134"/>
      <c r="F180" s="122"/>
      <c r="G180" s="123">
        <v>166</v>
      </c>
      <c r="H180" s="124">
        <f>I180-G180</f>
      </c>
      <c r="I180" s="123">
        <v>167</v>
      </c>
      <c r="J180" s="177">
        <v>148</v>
      </c>
      <c r="K180" s="124">
        <f>L180-J180</f>
      </c>
      <c r="L180" s="136">
        <v>144</v>
      </c>
      <c r="M180" s="123">
        <v>154</v>
      </c>
      <c r="N180" s="124">
        <f>O180-M180</f>
      </c>
      <c r="O180" s="123">
        <v>159</v>
      </c>
      <c r="P180" s="135">
        <v>0.2</v>
      </c>
      <c r="Q180" s="126">
        <v>17</v>
      </c>
      <c r="R180" s="127"/>
      <c r="S180" s="128">
        <v>0</v>
      </c>
      <c r="T180" s="123">
        <v>0</v>
      </c>
      <c r="U180" s="123">
        <v>0</v>
      </c>
      <c r="V180" s="123">
        <v>0</v>
      </c>
      <c r="W180" s="123">
        <v>0</v>
      </c>
      <c r="X180" s="123">
        <v>0</v>
      </c>
      <c r="Y180" s="123">
        <v>0</v>
      </c>
      <c r="Z180" s="123">
        <v>0</v>
      </c>
      <c r="AA180" s="128">
        <v>158</v>
      </c>
      <c r="AB180" s="123">
        <v>673</v>
      </c>
      <c r="AC180" s="123">
        <v>4</v>
      </c>
      <c r="AD180" s="179">
        <v>52.3</v>
      </c>
      <c r="AE180" s="123">
        <v>17</v>
      </c>
      <c r="AF180" s="179">
        <v>12.9</v>
      </c>
      <c r="AG180" s="179">
        <v>95.2</v>
      </c>
      <c r="AH180" s="123">
        <v>0</v>
      </c>
      <c r="AI180" s="179">
        <v>2.6</v>
      </c>
      <c r="AJ180" s="128">
        <v>0</v>
      </c>
      <c r="AK180" s="123">
        <v>0</v>
      </c>
      <c r="AL180" s="130">
        <v>0</v>
      </c>
      <c r="AM180" s="123">
        <v>0</v>
      </c>
      <c r="AN180" s="131">
        <v>0</v>
      </c>
      <c r="AO180" s="132">
        <f>IFERROR($S180*$S$2+$T180*$T$2+IF($U$2=0,0,$U180/$U$2)+$V180*$V$2+$W180*$W$2+$X180*$X$2+$Y180*$Y$2+$Z180*$Z$2+$AA180*$AA$2+IF($AB$2=0,0,$AB180/$AB$2)+$AC$2*$AC180+$AD$2*$AD180+$AE$2*$AE180+$AF180*$AF$2+IF($AG$2=0,0,$AG180/$AG$2)+$AH180*$AH$2+$AI180*$AI$2+IF($AJ$2=0,0,$AJ180/$AJ$2)+$AK180*$AK$2+$AL180*$AL$2+$AM180*$AM$2+$AN180*$AN$2,0)</f>
      </c>
    </row>
    <row x14ac:dyDescent="0.25" r="181" customHeight="1" ht="17.25">
      <c r="A181" s="118" t="s">
        <v>380</v>
      </c>
      <c r="B181" s="119" t="s">
        <v>185</v>
      </c>
      <c r="C181" s="119" t="s">
        <v>217</v>
      </c>
      <c r="D181" s="120">
        <v>13</v>
      </c>
      <c r="E181" s="134"/>
      <c r="F181" s="122"/>
      <c r="G181" s="123">
        <v>178</v>
      </c>
      <c r="H181" s="124">
        <f>I181-G181</f>
      </c>
      <c r="I181" s="123">
        <v>179</v>
      </c>
      <c r="J181" s="177">
        <v>168</v>
      </c>
      <c r="K181" s="124">
        <f>L181-J181</f>
      </c>
      <c r="L181" s="136">
        <v>170</v>
      </c>
      <c r="M181" s="123">
        <v>166</v>
      </c>
      <c r="N181" s="124">
        <f>O181-M181</f>
      </c>
      <c r="O181" s="123">
        <v>171</v>
      </c>
      <c r="P181" s="135">
        <v>0.15</v>
      </c>
      <c r="Q181" s="126">
        <v>17</v>
      </c>
      <c r="R181" s="127"/>
      <c r="S181" s="128">
        <v>381</v>
      </c>
      <c r="T181" s="123">
        <v>215</v>
      </c>
      <c r="U181" s="123">
        <v>4596</v>
      </c>
      <c r="V181" s="179">
        <v>29.5</v>
      </c>
      <c r="W181" s="179">
        <v>15.7</v>
      </c>
      <c r="X181" s="123">
        <v>0</v>
      </c>
      <c r="Y181" s="179">
        <v>37.9</v>
      </c>
      <c r="Z181" s="123">
        <v>255</v>
      </c>
      <c r="AA181" s="128">
        <v>51</v>
      </c>
      <c r="AB181" s="123">
        <v>239</v>
      </c>
      <c r="AC181" s="179">
        <v>1.1</v>
      </c>
      <c r="AD181" s="179">
        <v>11.9</v>
      </c>
      <c r="AE181" s="123">
        <v>0</v>
      </c>
      <c r="AF181" s="123">
        <v>0</v>
      </c>
      <c r="AG181" s="123">
        <v>0</v>
      </c>
      <c r="AH181" s="123">
        <v>0</v>
      </c>
      <c r="AI181" s="123">
        <v>0</v>
      </c>
      <c r="AJ181" s="128">
        <v>0</v>
      </c>
      <c r="AK181" s="123">
        <v>0</v>
      </c>
      <c r="AL181" s="180">
        <v>1.1</v>
      </c>
      <c r="AM181" s="179">
        <v>10.6</v>
      </c>
      <c r="AN181" s="181">
        <v>4.2</v>
      </c>
      <c r="AO181" s="132">
        <f>IFERROR($S181*$S$2+$T181*$T$2+IF($U$2=0,0,$U181/$U$2)+$V181*$V$2+$W181*$W$2+$X181*$X$2+$Y181*$Y$2+$Z181*$Z$2+$AA181*$AA$2+IF($AB$2=0,0,$AB181/$AB$2)+$AC$2*$AC181+$AD$2*$AD181+$AE$2*$AE181+$AF181*$AF$2+IF($AG$2=0,0,$AG181/$AG$2)+$AH181*$AH$2+$AI181*$AI$2+IF($AJ$2=0,0,$AJ181/$AJ$2)+$AK181*$AK$2+$AL181*$AL$2+$AM181*$AM$2+$AN181*$AN$2,0)</f>
      </c>
    </row>
    <row x14ac:dyDescent="0.25" r="182" customHeight="1" ht="17.25">
      <c r="A182" s="118" t="s">
        <v>379</v>
      </c>
      <c r="B182" s="119" t="s">
        <v>173</v>
      </c>
      <c r="C182" s="119" t="s">
        <v>200</v>
      </c>
      <c r="D182" s="120">
        <v>12</v>
      </c>
      <c r="E182" s="134"/>
      <c r="F182" s="122"/>
      <c r="G182" s="123">
        <v>243</v>
      </c>
      <c r="H182" s="124">
        <f>I182-G182</f>
      </c>
      <c r="I182" s="123">
        <v>239</v>
      </c>
      <c r="J182" s="177">
        <v>188</v>
      </c>
      <c r="K182" s="124">
        <f>L182-J182</f>
      </c>
      <c r="L182" s="136">
        <v>190</v>
      </c>
      <c r="M182" s="123">
        <v>187</v>
      </c>
      <c r="N182" s="124">
        <f>O182-M182</f>
      </c>
      <c r="O182" s="123">
        <v>191</v>
      </c>
      <c r="P182" s="135">
        <v>0.17</v>
      </c>
      <c r="Q182" s="126">
        <v>17</v>
      </c>
      <c r="R182" s="127"/>
      <c r="S182" s="128">
        <v>0</v>
      </c>
      <c r="T182" s="123">
        <v>0</v>
      </c>
      <c r="U182" s="123">
        <v>0</v>
      </c>
      <c r="V182" s="123">
        <v>0</v>
      </c>
      <c r="W182" s="123">
        <v>0</v>
      </c>
      <c r="X182" s="123">
        <v>0</v>
      </c>
      <c r="Y182" s="123">
        <v>0</v>
      </c>
      <c r="Z182" s="123">
        <v>0</v>
      </c>
      <c r="AA182" s="128">
        <v>0</v>
      </c>
      <c r="AB182" s="123">
        <v>0</v>
      </c>
      <c r="AC182" s="123">
        <v>0</v>
      </c>
      <c r="AD182" s="123">
        <v>0</v>
      </c>
      <c r="AE182" s="123">
        <v>119</v>
      </c>
      <c r="AF182" s="179">
        <v>75.8</v>
      </c>
      <c r="AG182" s="123">
        <v>825</v>
      </c>
      <c r="AH182" s="179">
        <v>4.5</v>
      </c>
      <c r="AI182" s="179">
        <v>46.1</v>
      </c>
      <c r="AJ182" s="128">
        <v>0</v>
      </c>
      <c r="AK182" s="123">
        <v>0</v>
      </c>
      <c r="AL182" s="130">
        <v>0</v>
      </c>
      <c r="AM182" s="179">
        <v>1.4</v>
      </c>
      <c r="AN182" s="131">
        <v>0</v>
      </c>
      <c r="AO182" s="132">
        <f>IFERROR($S182*$S$2+$T182*$T$2+IF($U$2=0,0,$U182/$U$2)+$V182*$V$2+$W182*$W$2+$X182*$X$2+$Y182*$Y$2+$Z182*$Z$2+$AA182*$AA$2+IF($AB$2=0,0,$AB182/$AB$2)+$AC$2*$AC182+$AD$2*$AD182+$AE$2*$AE182+$AF182*$AF$2+IF($AG$2=0,0,$AG182/$AG$2)+$AH182*$AH$2+$AI182*$AI$2+IF($AJ$2=0,0,$AJ182/$AJ$2)+$AK182*$AK$2+$AL182*$AL$2+$AM182*$AM$2+$AN182*$AN$2,0)</f>
      </c>
    </row>
    <row x14ac:dyDescent="0.25" r="183" customHeight="1" ht="17.25">
      <c r="A183" s="118" t="s">
        <v>381</v>
      </c>
      <c r="B183" s="119" t="s">
        <v>173</v>
      </c>
      <c r="C183" s="119" t="s">
        <v>200</v>
      </c>
      <c r="D183" s="120">
        <v>12</v>
      </c>
      <c r="E183" s="134"/>
      <c r="F183" s="122"/>
      <c r="G183" s="123">
        <v>191</v>
      </c>
      <c r="H183" s="124">
        <f>I183-G183</f>
      </c>
      <c r="I183" s="123">
        <v>192</v>
      </c>
      <c r="J183" s="177">
        <v>172</v>
      </c>
      <c r="K183" s="124">
        <f>L183-J183</f>
      </c>
      <c r="L183" s="136">
        <v>174</v>
      </c>
      <c r="M183" s="123">
        <v>162</v>
      </c>
      <c r="N183" s="124">
        <f>O183-M183</f>
      </c>
      <c r="O183" s="123">
        <v>166</v>
      </c>
      <c r="P183" s="135">
        <v>0.17</v>
      </c>
      <c r="Q183" s="126">
        <v>17</v>
      </c>
      <c r="R183" s="127"/>
      <c r="S183" s="128">
        <v>0</v>
      </c>
      <c r="T183" s="123">
        <v>0</v>
      </c>
      <c r="U183" s="123">
        <v>0</v>
      </c>
      <c r="V183" s="123">
        <v>0</v>
      </c>
      <c r="W183" s="123">
        <v>0</v>
      </c>
      <c r="X183" s="123">
        <v>0</v>
      </c>
      <c r="Y183" s="123">
        <v>0</v>
      </c>
      <c r="Z183" s="123">
        <v>0</v>
      </c>
      <c r="AA183" s="178">
        <v>20.1</v>
      </c>
      <c r="AB183" s="123">
        <v>110</v>
      </c>
      <c r="AC183" s="123">
        <v>1</v>
      </c>
      <c r="AD183" s="123">
        <v>0</v>
      </c>
      <c r="AE183" s="123">
        <v>87</v>
      </c>
      <c r="AF183" s="179">
        <v>56.6</v>
      </c>
      <c r="AG183" s="123">
        <v>701</v>
      </c>
      <c r="AH183" s="179">
        <v>4.8</v>
      </c>
      <c r="AI183" s="179">
        <v>32.6</v>
      </c>
      <c r="AJ183" s="128">
        <v>561</v>
      </c>
      <c r="AK183" s="179">
        <v>1.2</v>
      </c>
      <c r="AL183" s="130">
        <v>0</v>
      </c>
      <c r="AM183" s="179">
        <v>0.9</v>
      </c>
      <c r="AN183" s="131">
        <v>0</v>
      </c>
      <c r="AO183" s="132">
        <f>IFERROR($S183*$S$2+$T183*$T$2+IF($U$2=0,0,$U183/$U$2)+$V183*$V$2+$W183*$W$2+$X183*$X$2+$Y183*$Y$2+$Z183*$Z$2+$AA183*$AA$2+IF($AB$2=0,0,$AB183/$AB$2)+$AC$2*$AC183+$AD$2*$AD183+$AE$2*$AE183+$AF183*$AF$2+IF($AG$2=0,0,$AG183/$AG$2)+$AH183*$AH$2+$AI183*$AI$2+IF($AJ$2=0,0,$AJ183/$AJ$2)+$AK183*$AK$2+$AL183*$AL$2+$AM183*$AM$2+$AN183*$AN$2,0)</f>
      </c>
    </row>
    <row x14ac:dyDescent="0.25" r="184" customHeight="1" ht="17.25">
      <c r="A184" s="118" t="s">
        <v>372</v>
      </c>
      <c r="B184" s="119" t="s">
        <v>173</v>
      </c>
      <c r="C184" s="119" t="s">
        <v>373</v>
      </c>
      <c r="D184" s="120">
        <v>8</v>
      </c>
      <c r="E184" s="134" t="s">
        <v>414</v>
      </c>
      <c r="F184" s="122"/>
      <c r="G184" s="123">
        <v>190</v>
      </c>
      <c r="H184" s="124">
        <f>I184-G184</f>
      </c>
      <c r="I184" s="123">
        <v>190</v>
      </c>
      <c r="J184" s="177">
        <v>211</v>
      </c>
      <c r="K184" s="124">
        <f>L184-J184</f>
      </c>
      <c r="L184" s="136">
        <v>500</v>
      </c>
      <c r="M184" s="123">
        <v>212</v>
      </c>
      <c r="N184" s="124">
        <f>O184-M184</f>
      </c>
      <c r="O184" s="123">
        <v>500</v>
      </c>
      <c r="P184" s="135">
        <v>0.08</v>
      </c>
      <c r="Q184" s="126">
        <v>0</v>
      </c>
      <c r="R184" s="127"/>
      <c r="S184" s="128">
        <v>0</v>
      </c>
      <c r="T184" s="123">
        <v>0</v>
      </c>
      <c r="U184" s="123">
        <v>0</v>
      </c>
      <c r="V184" s="123">
        <v>0</v>
      </c>
      <c r="W184" s="123">
        <v>0</v>
      </c>
      <c r="X184" s="123">
        <v>0</v>
      </c>
      <c r="Y184" s="123">
        <v>0</v>
      </c>
      <c r="Z184" s="123">
        <v>0</v>
      </c>
      <c r="AA184" s="128">
        <v>0</v>
      </c>
      <c r="AB184" s="123">
        <v>0</v>
      </c>
      <c r="AC184" s="123">
        <v>0</v>
      </c>
      <c r="AD184" s="123">
        <v>0</v>
      </c>
      <c r="AE184" s="123">
        <v>0</v>
      </c>
      <c r="AF184" s="123">
        <v>0</v>
      </c>
      <c r="AG184" s="123">
        <v>0</v>
      </c>
      <c r="AH184" s="123">
        <v>0</v>
      </c>
      <c r="AI184" s="123">
        <v>0</v>
      </c>
      <c r="AJ184" s="128">
        <v>0</v>
      </c>
      <c r="AK184" s="123">
        <v>0</v>
      </c>
      <c r="AL184" s="130">
        <v>0</v>
      </c>
      <c r="AM184" s="123">
        <v>0</v>
      </c>
      <c r="AN184" s="131">
        <v>0</v>
      </c>
      <c r="AO184" s="132">
        <f>IFERROR($S184*$S$2+$T184*$T$2+IF($U$2=0,0,$U184/$U$2)+$V184*$V$2+$W184*$W$2+$X184*$X$2+$Y184*$Y$2+$Z184*$Z$2+$AA184*$AA$2+IF($AB$2=0,0,$AB184/$AB$2)+$AC$2*$AC184+$AD$2*$AD184+$AE$2*$AE184+$AF184*$AF$2+IF($AG$2=0,0,$AG184/$AG$2)+$AH184*$AH$2+$AI184*$AI$2+IF($AJ$2=0,0,$AJ184/$AJ$2)+$AK184*$AK$2+$AL184*$AL$2+$AM184*$AM$2+$AN184*$AN$2,0)</f>
      </c>
    </row>
    <row x14ac:dyDescent="0.25" r="185" customHeight="1" ht="17.25">
      <c r="A185" s="118" t="s">
        <v>377</v>
      </c>
      <c r="B185" s="119" t="s">
        <v>181</v>
      </c>
      <c r="C185" s="119" t="s">
        <v>37</v>
      </c>
      <c r="D185" s="120">
        <v>12</v>
      </c>
      <c r="E185" s="134" t="s">
        <v>176</v>
      </c>
      <c r="F185" s="122"/>
      <c r="G185" s="123">
        <v>174</v>
      </c>
      <c r="H185" s="124">
        <f>I185-G185</f>
      </c>
      <c r="I185" s="123">
        <v>174</v>
      </c>
      <c r="J185" s="177">
        <v>180</v>
      </c>
      <c r="K185" s="124">
        <f>L185-J185</f>
      </c>
      <c r="L185" s="136">
        <v>185</v>
      </c>
      <c r="M185" s="123">
        <v>176</v>
      </c>
      <c r="N185" s="124">
        <f>O185-M185</f>
      </c>
      <c r="O185" s="123">
        <v>180</v>
      </c>
      <c r="P185" s="135">
        <v>0.16</v>
      </c>
      <c r="Q185" s="126">
        <v>17</v>
      </c>
      <c r="R185" s="127"/>
      <c r="S185" s="128">
        <v>0</v>
      </c>
      <c r="T185" s="123">
        <v>0</v>
      </c>
      <c r="U185" s="123">
        <v>0</v>
      </c>
      <c r="V185" s="123">
        <v>0</v>
      </c>
      <c r="W185" s="123">
        <v>0</v>
      </c>
      <c r="X185" s="123">
        <v>0</v>
      </c>
      <c r="Y185" s="123">
        <v>0</v>
      </c>
      <c r="Z185" s="123">
        <v>0</v>
      </c>
      <c r="AA185" s="128">
        <v>126</v>
      </c>
      <c r="AB185" s="123">
        <v>606</v>
      </c>
      <c r="AC185" s="179">
        <v>1.2</v>
      </c>
      <c r="AD185" s="179">
        <v>46.7</v>
      </c>
      <c r="AE185" s="179">
        <v>47.6</v>
      </c>
      <c r="AF185" s="179">
        <v>44.9</v>
      </c>
      <c r="AG185" s="123">
        <v>257</v>
      </c>
      <c r="AH185" s="123">
        <v>0</v>
      </c>
      <c r="AI185" s="179">
        <v>16.1</v>
      </c>
      <c r="AJ185" s="128">
        <v>0</v>
      </c>
      <c r="AK185" s="123">
        <v>0</v>
      </c>
      <c r="AL185" s="130">
        <v>0</v>
      </c>
      <c r="AM185" s="179">
        <v>1.2</v>
      </c>
      <c r="AN185" s="131">
        <v>0</v>
      </c>
      <c r="AO185" s="132">
        <f>IFERROR($S185*$S$2+$T185*$T$2+IF($U$2=0,0,$U185/$U$2)+$V185*$V$2+$W185*$W$2+$X185*$X$2+$Y185*$Y$2+$Z185*$Z$2+$AA185*$AA$2+IF($AB$2=0,0,$AB185/$AB$2)+$AC$2*$AC185+$AD$2*$AD185+$AE$2*$AE185+$AF185*$AF$2+IF($AG$2=0,0,$AG185/$AG$2)+$AH185*$AH$2+$AI185*$AI$2+IF($AJ$2=0,0,$AJ185/$AJ$2)+$AK185*$AK$2+$AL185*$AL$2+$AM185*$AM$2+$AN185*$AN$2,0)</f>
      </c>
    </row>
    <row x14ac:dyDescent="0.25" r="186" customHeight="1" ht="17.25">
      <c r="A186" s="118" t="s">
        <v>384</v>
      </c>
      <c r="B186" s="119" t="s">
        <v>173</v>
      </c>
      <c r="C186" s="119" t="s">
        <v>29</v>
      </c>
      <c r="D186" s="120">
        <v>13</v>
      </c>
      <c r="E186" s="134"/>
      <c r="F186" s="122"/>
      <c r="G186" s="123">
        <v>253</v>
      </c>
      <c r="H186" s="124">
        <f>I186-G186</f>
      </c>
      <c r="I186" s="123">
        <v>254</v>
      </c>
      <c r="J186" s="177">
        <v>195</v>
      </c>
      <c r="K186" s="124">
        <f>L186-J186</f>
      </c>
      <c r="L186" s="136">
        <v>198</v>
      </c>
      <c r="M186" s="123">
        <v>195</v>
      </c>
      <c r="N186" s="124">
        <f>O186-M186</f>
      </c>
      <c r="O186" s="123">
        <v>197</v>
      </c>
      <c r="P186" s="135">
        <v>0.17</v>
      </c>
      <c r="Q186" s="126">
        <v>17</v>
      </c>
      <c r="R186" s="127"/>
      <c r="S186" s="128">
        <v>0</v>
      </c>
      <c r="T186" s="123">
        <v>0</v>
      </c>
      <c r="U186" s="123">
        <v>0</v>
      </c>
      <c r="V186" s="123">
        <v>0</v>
      </c>
      <c r="W186" s="123">
        <v>0</v>
      </c>
      <c r="X186" s="123">
        <v>0</v>
      </c>
      <c r="Y186" s="123">
        <v>0</v>
      </c>
      <c r="Z186" s="123">
        <v>0</v>
      </c>
      <c r="AA186" s="128">
        <v>0</v>
      </c>
      <c r="AB186" s="179">
        <v>6.8</v>
      </c>
      <c r="AC186" s="123">
        <v>0</v>
      </c>
      <c r="AD186" s="123">
        <v>0</v>
      </c>
      <c r="AE186" s="123">
        <v>102</v>
      </c>
      <c r="AF186" s="123">
        <v>70</v>
      </c>
      <c r="AG186" s="123">
        <v>789</v>
      </c>
      <c r="AH186" s="179">
        <v>4.4</v>
      </c>
      <c r="AI186" s="179">
        <v>43.8</v>
      </c>
      <c r="AJ186" s="128">
        <v>0</v>
      </c>
      <c r="AK186" s="123">
        <v>0</v>
      </c>
      <c r="AL186" s="130">
        <v>0</v>
      </c>
      <c r="AM186" s="179">
        <v>1.1</v>
      </c>
      <c r="AN186" s="131">
        <v>0</v>
      </c>
      <c r="AO186" s="132">
        <f>IFERROR($S186*$S$2+$T186*$T$2+IF($U$2=0,0,$U186/$U$2)+$V186*$V$2+$W186*$W$2+$X186*$X$2+$Y186*$Y$2+$Z186*$Z$2+$AA186*$AA$2+IF($AB$2=0,0,$AB186/$AB$2)+$AC$2*$AC186+$AD$2*$AD186+$AE$2*$AE186+$AF186*$AF$2+IF($AG$2=0,0,$AG186/$AG$2)+$AH186*$AH$2+$AI186*$AI$2+IF($AJ$2=0,0,$AJ186/$AJ$2)+$AK186*$AK$2+$AL186*$AL$2+$AM186*$AM$2+$AN186*$AN$2,0)</f>
      </c>
    </row>
    <row x14ac:dyDescent="0.25" r="187" customHeight="1" ht="17.25">
      <c r="A187" s="118" t="s">
        <v>383</v>
      </c>
      <c r="B187" s="119" t="s">
        <v>181</v>
      </c>
      <c r="C187" s="119" t="s">
        <v>217</v>
      </c>
      <c r="D187" s="120">
        <v>13</v>
      </c>
      <c r="E187" s="134"/>
      <c r="F187" s="122"/>
      <c r="G187" s="123">
        <v>189</v>
      </c>
      <c r="H187" s="124">
        <f>I187-G187</f>
      </c>
      <c r="I187" s="123">
        <v>222</v>
      </c>
      <c r="J187" s="177">
        <v>193</v>
      </c>
      <c r="K187" s="124">
        <f>L187-J187</f>
      </c>
      <c r="L187" s="136">
        <v>201</v>
      </c>
      <c r="M187" s="123">
        <v>196</v>
      </c>
      <c r="N187" s="124">
        <f>O187-M187</f>
      </c>
      <c r="O187" s="123">
        <v>200</v>
      </c>
      <c r="P187" s="135">
        <v>0.19</v>
      </c>
      <c r="Q187" s="126">
        <v>17</v>
      </c>
      <c r="R187" s="127"/>
      <c r="S187" s="128">
        <v>0</v>
      </c>
      <c r="T187" s="123">
        <v>0</v>
      </c>
      <c r="U187" s="123">
        <v>0</v>
      </c>
      <c r="V187" s="123">
        <v>0</v>
      </c>
      <c r="W187" s="123">
        <v>0</v>
      </c>
      <c r="X187" s="123">
        <v>0</v>
      </c>
      <c r="Y187" s="123">
        <v>0</v>
      </c>
      <c r="Z187" s="123">
        <v>0</v>
      </c>
      <c r="AA187" s="178">
        <v>73.1</v>
      </c>
      <c r="AB187" s="123">
        <v>328</v>
      </c>
      <c r="AC187" s="179">
        <v>2.1</v>
      </c>
      <c r="AD187" s="123">
        <v>24</v>
      </c>
      <c r="AE187" s="123">
        <v>17</v>
      </c>
      <c r="AF187" s="179">
        <v>12.3</v>
      </c>
      <c r="AG187" s="123">
        <v>106</v>
      </c>
      <c r="AH187" s="123">
        <v>0</v>
      </c>
      <c r="AI187" s="179">
        <v>4.6</v>
      </c>
      <c r="AJ187" s="128">
        <v>0</v>
      </c>
      <c r="AK187" s="123">
        <v>0</v>
      </c>
      <c r="AL187" s="130">
        <v>0</v>
      </c>
      <c r="AM187" s="179">
        <v>0.6</v>
      </c>
      <c r="AN187" s="181">
        <v>0.6</v>
      </c>
      <c r="AO187" s="132">
        <f>IFERROR($S187*$S$2+$T187*$T$2+IF($U$2=0,0,$U187/$U$2)+$V187*$V$2+$W187*$W$2+$X187*$X$2+$Y187*$Y$2+$Z187*$Z$2+$AA187*$AA$2+IF($AB$2=0,0,$AB187/$AB$2)+$AC$2*$AC187+$AD$2*$AD187+$AE$2*$AE187+$AF187*$AF$2+IF($AG$2=0,0,$AG187/$AG$2)+$AH187*$AH$2+$AI187*$AI$2+IF($AJ$2=0,0,$AJ187/$AJ$2)+$AK187*$AK$2+$AL187*$AL$2+$AM187*$AM$2+$AN187*$AN$2,0)</f>
      </c>
    </row>
    <row x14ac:dyDescent="0.25" r="188" customHeight="1" ht="17.25">
      <c r="A188" s="118" t="s">
        <v>382</v>
      </c>
      <c r="B188" s="119" t="s">
        <v>181</v>
      </c>
      <c r="C188" s="119" t="s">
        <v>188</v>
      </c>
      <c r="D188" s="120">
        <v>14</v>
      </c>
      <c r="E188" s="134"/>
      <c r="F188" s="122"/>
      <c r="G188" s="123">
        <v>177</v>
      </c>
      <c r="H188" s="124">
        <f>I188-G188</f>
      </c>
      <c r="I188" s="123">
        <v>177</v>
      </c>
      <c r="J188" s="177">
        <v>184</v>
      </c>
      <c r="K188" s="124">
        <f>L188-J188</f>
      </c>
      <c r="L188" s="136">
        <v>176</v>
      </c>
      <c r="M188" s="123">
        <v>190</v>
      </c>
      <c r="N188" s="124">
        <f>O188-M188</f>
      </c>
      <c r="O188" s="123">
        <v>185</v>
      </c>
      <c r="P188" s="135">
        <v>0.12</v>
      </c>
      <c r="Q188" s="126">
        <v>17</v>
      </c>
      <c r="R188" s="127"/>
      <c r="S188" s="128">
        <v>0</v>
      </c>
      <c r="T188" s="123">
        <v>0</v>
      </c>
      <c r="U188" s="123">
        <v>0</v>
      </c>
      <c r="V188" s="123">
        <v>0</v>
      </c>
      <c r="W188" s="123">
        <v>0</v>
      </c>
      <c r="X188" s="123">
        <v>0</v>
      </c>
      <c r="Y188" s="123">
        <v>0</v>
      </c>
      <c r="Z188" s="123">
        <v>0</v>
      </c>
      <c r="AA188" s="128">
        <v>68</v>
      </c>
      <c r="AB188" s="123">
        <v>281</v>
      </c>
      <c r="AC188" s="179">
        <v>1.6</v>
      </c>
      <c r="AD188" s="179">
        <v>24.1</v>
      </c>
      <c r="AE188" s="123">
        <v>17</v>
      </c>
      <c r="AF188" s="179">
        <v>15.7</v>
      </c>
      <c r="AG188" s="123">
        <v>102</v>
      </c>
      <c r="AH188" s="123">
        <v>0</v>
      </c>
      <c r="AI188" s="179">
        <v>2.1</v>
      </c>
      <c r="AJ188" s="128">
        <v>0</v>
      </c>
      <c r="AK188" s="123">
        <v>0</v>
      </c>
      <c r="AL188" s="130">
        <v>0</v>
      </c>
      <c r="AM188" s="179">
        <v>0.7</v>
      </c>
      <c r="AN188" s="131">
        <v>0</v>
      </c>
      <c r="AO188" s="132">
        <f>IFERROR($S188*$S$2+$T188*$T$2+IF($U$2=0,0,$U188/$U$2)+$V188*$V$2+$W188*$W$2+$X188*$X$2+$Y188*$Y$2+$Z188*$Z$2+$AA188*$AA$2+IF($AB$2=0,0,$AB188/$AB$2)+$AC$2*$AC188+$AD$2*$AD188+$AE$2*$AE188+$AF188*$AF$2+IF($AG$2=0,0,$AG188/$AG$2)+$AH188*$AH$2+$AI188*$AI$2+IF($AJ$2=0,0,$AJ188/$AJ$2)+$AK188*$AK$2+$AL188*$AL$2+$AM188*$AM$2+$AN188*$AN$2,0)</f>
      </c>
    </row>
    <row x14ac:dyDescent="0.25" r="189" customHeight="1" ht="17.25">
      <c r="A189" s="118" t="s">
        <v>387</v>
      </c>
      <c r="B189" s="119" t="s">
        <v>173</v>
      </c>
      <c r="C189" s="119" t="s">
        <v>217</v>
      </c>
      <c r="D189" s="120">
        <v>13</v>
      </c>
      <c r="E189" s="134"/>
      <c r="F189" s="122"/>
      <c r="G189" s="123">
        <v>183</v>
      </c>
      <c r="H189" s="124">
        <f>I189-G189</f>
      </c>
      <c r="I189" s="123">
        <v>211</v>
      </c>
      <c r="J189" s="177">
        <v>178</v>
      </c>
      <c r="K189" s="124">
        <f>L189-J189</f>
      </c>
      <c r="L189" s="136">
        <v>187</v>
      </c>
      <c r="M189" s="123">
        <v>174</v>
      </c>
      <c r="N189" s="124">
        <f>O189-M189</f>
      </c>
      <c r="O189" s="123">
        <v>179</v>
      </c>
      <c r="P189" s="135">
        <v>0.17</v>
      </c>
      <c r="Q189" s="126">
        <v>17</v>
      </c>
      <c r="R189" s="127"/>
      <c r="S189" s="128">
        <v>0</v>
      </c>
      <c r="T189" s="123">
        <v>0</v>
      </c>
      <c r="U189" s="123">
        <v>0</v>
      </c>
      <c r="V189" s="123">
        <v>0</v>
      </c>
      <c r="W189" s="123">
        <v>0</v>
      </c>
      <c r="X189" s="123">
        <v>0</v>
      </c>
      <c r="Y189" s="123">
        <v>0</v>
      </c>
      <c r="Z189" s="123">
        <v>0</v>
      </c>
      <c r="AA189" s="128">
        <v>0</v>
      </c>
      <c r="AB189" s="123">
        <v>0</v>
      </c>
      <c r="AC189" s="123">
        <v>0</v>
      </c>
      <c r="AD189" s="123">
        <v>0</v>
      </c>
      <c r="AE189" s="123">
        <v>104</v>
      </c>
      <c r="AF189" s="179">
        <v>66.6</v>
      </c>
      <c r="AG189" s="123">
        <v>976</v>
      </c>
      <c r="AH189" s="179">
        <v>5.8</v>
      </c>
      <c r="AI189" s="123">
        <v>46</v>
      </c>
      <c r="AJ189" s="128">
        <v>0</v>
      </c>
      <c r="AK189" s="123">
        <v>0</v>
      </c>
      <c r="AL189" s="130">
        <v>0</v>
      </c>
      <c r="AM189" s="179">
        <v>1.2</v>
      </c>
      <c r="AN189" s="181">
        <v>1.2</v>
      </c>
      <c r="AO189" s="132">
        <f>IFERROR($S189*$S$2+$T189*$T$2+IF($U$2=0,0,$U189/$U$2)+$V189*$V$2+$W189*$W$2+$X189*$X$2+$Y189*$Y$2+$Z189*$Z$2+$AA189*$AA$2+IF($AB$2=0,0,$AB189/$AB$2)+$AC$2*$AC189+$AD$2*$AD189+$AE$2*$AE189+$AF189*$AF$2+IF($AG$2=0,0,$AG189/$AG$2)+$AH189*$AH$2+$AI189*$AI$2+IF($AJ$2=0,0,$AJ189/$AJ$2)+$AK189*$AK$2+$AL189*$AL$2+$AM189*$AM$2+$AN189*$AN$2,0)</f>
      </c>
    </row>
    <row x14ac:dyDescent="0.25" r="190" customHeight="1" ht="17.25">
      <c r="A190" s="118" t="s">
        <v>335</v>
      </c>
      <c r="B190" s="119" t="s">
        <v>181</v>
      </c>
      <c r="C190" s="119" t="s">
        <v>265</v>
      </c>
      <c r="D190" s="120">
        <v>14</v>
      </c>
      <c r="E190" s="134"/>
      <c r="F190" s="122"/>
      <c r="G190" s="123">
        <v>155</v>
      </c>
      <c r="H190" s="124">
        <f>I190-G190</f>
      </c>
      <c r="I190" s="123">
        <v>157</v>
      </c>
      <c r="J190" s="177">
        <v>176</v>
      </c>
      <c r="K190" s="124">
        <f>L190-J190</f>
      </c>
      <c r="L190" s="136">
        <v>180</v>
      </c>
      <c r="M190" s="123">
        <v>185</v>
      </c>
      <c r="N190" s="124">
        <f>O190-M190</f>
      </c>
      <c r="O190" s="123">
        <v>189</v>
      </c>
      <c r="P190" s="135">
        <v>0.14</v>
      </c>
      <c r="Q190" s="126">
        <v>17</v>
      </c>
      <c r="R190" s="127"/>
      <c r="S190" s="128">
        <v>0</v>
      </c>
      <c r="T190" s="123">
        <v>0</v>
      </c>
      <c r="U190" s="123">
        <v>0</v>
      </c>
      <c r="V190" s="123">
        <v>0</v>
      </c>
      <c r="W190" s="123">
        <v>0</v>
      </c>
      <c r="X190" s="123">
        <v>0</v>
      </c>
      <c r="Y190" s="123">
        <v>0</v>
      </c>
      <c r="Z190" s="123">
        <v>0</v>
      </c>
      <c r="AA190" s="128">
        <v>166</v>
      </c>
      <c r="AB190" s="123">
        <v>699</v>
      </c>
      <c r="AC190" s="179">
        <v>1.9</v>
      </c>
      <c r="AD190" s="123">
        <v>54</v>
      </c>
      <c r="AE190" s="179">
        <v>25.5</v>
      </c>
      <c r="AF190" s="179">
        <v>21.6</v>
      </c>
      <c r="AG190" s="123">
        <v>178</v>
      </c>
      <c r="AH190" s="123">
        <v>0</v>
      </c>
      <c r="AI190" s="179">
        <v>7.2</v>
      </c>
      <c r="AJ190" s="128">
        <v>0</v>
      </c>
      <c r="AK190" s="123">
        <v>0</v>
      </c>
      <c r="AL190" s="130">
        <v>0</v>
      </c>
      <c r="AM190" s="179">
        <v>1.7</v>
      </c>
      <c r="AN190" s="131">
        <v>0</v>
      </c>
      <c r="AO190" s="132">
        <f>IFERROR($S190*$S$2+$T190*$T$2+IF($U$2=0,0,$U190/$U$2)+$V190*$V$2+$W190*$W$2+$X190*$X$2+$Y190*$Y$2+$Z190*$Z$2+$AA190*$AA$2+IF($AB$2=0,0,$AB190/$AB$2)+$AC$2*$AC190+$AD$2*$AD190+$AE$2*$AE190+$AF190*$AF$2+IF($AG$2=0,0,$AG190/$AG$2)+$AH190*$AH$2+$AI190*$AI$2+IF($AJ$2=0,0,$AJ190/$AJ$2)+$AK190*$AK$2+$AL190*$AL$2+$AM190*$AM$2+$AN190*$AN$2,0)</f>
      </c>
    </row>
    <row x14ac:dyDescent="0.25" r="191" customHeight="1" ht="17.25">
      <c r="A191" s="118" t="s">
        <v>385</v>
      </c>
      <c r="B191" s="119" t="s">
        <v>181</v>
      </c>
      <c r="C191" s="119" t="s">
        <v>43</v>
      </c>
      <c r="D191" s="120">
        <v>11</v>
      </c>
      <c r="E191" s="134" t="s">
        <v>386</v>
      </c>
      <c r="F191" s="122"/>
      <c r="G191" s="123">
        <v>300</v>
      </c>
      <c r="H191" s="124">
        <f>I191-G191</f>
      </c>
      <c r="I191" s="123">
        <v>300</v>
      </c>
      <c r="J191" s="177">
        <v>500</v>
      </c>
      <c r="K191" s="124">
        <f>L191-J191</f>
      </c>
      <c r="L191" s="136">
        <v>500</v>
      </c>
      <c r="M191" s="123">
        <v>500</v>
      </c>
      <c r="N191" s="124">
        <f>O191-M191</f>
      </c>
      <c r="O191" s="123">
        <v>500</v>
      </c>
      <c r="P191" s="135">
        <v>0.08</v>
      </c>
      <c r="Q191" s="126">
        <v>17</v>
      </c>
      <c r="R191" s="127"/>
      <c r="S191" s="128">
        <v>0</v>
      </c>
      <c r="T191" s="123">
        <v>0</v>
      </c>
      <c r="U191" s="123">
        <v>0</v>
      </c>
      <c r="V191" s="123">
        <v>0</v>
      </c>
      <c r="W191" s="123">
        <v>0</v>
      </c>
      <c r="X191" s="123">
        <v>0</v>
      </c>
      <c r="Y191" s="123">
        <v>0</v>
      </c>
      <c r="Z191" s="123">
        <v>0</v>
      </c>
      <c r="AA191" s="128">
        <v>0</v>
      </c>
      <c r="AB191" s="123">
        <v>0</v>
      </c>
      <c r="AC191" s="123">
        <v>0</v>
      </c>
      <c r="AD191" s="123">
        <v>0</v>
      </c>
      <c r="AE191" s="123">
        <v>0</v>
      </c>
      <c r="AF191" s="123">
        <v>0</v>
      </c>
      <c r="AG191" s="123">
        <v>0</v>
      </c>
      <c r="AH191" s="123">
        <v>0</v>
      </c>
      <c r="AI191" s="123">
        <v>0</v>
      </c>
      <c r="AJ191" s="128">
        <v>0</v>
      </c>
      <c r="AK191" s="123">
        <v>0</v>
      </c>
      <c r="AL191" s="130">
        <v>0</v>
      </c>
      <c r="AM191" s="123">
        <v>0</v>
      </c>
      <c r="AN191" s="131">
        <v>0</v>
      </c>
      <c r="AO191" s="132">
        <f>IFERROR($S191*$S$2+$T191*$T$2+IF($U$2=0,0,$U191/$U$2)+$V191*$V$2+$W191*$W$2+$X191*$X$2+$Y191*$Y$2+$Z191*$Z$2+$AA191*$AA$2+IF($AB$2=0,0,$AB191/$AB$2)+$AC$2*$AC191+$AD$2*$AD191+$AE$2*$AE191+$AF191*$AF$2+IF($AG$2=0,0,$AG191/$AG$2)+$AH191*$AH$2+$AI191*$AI$2+IF($AJ$2=0,0,$AJ191/$AJ$2)+$AK191*$AK$2+$AL191*$AL$2+$AM191*$AM$2+$AN191*$AN$2,0)</f>
      </c>
    </row>
    <row x14ac:dyDescent="0.25" r="192" customHeight="1" ht="17.25">
      <c r="A192" s="118" t="s">
        <v>392</v>
      </c>
      <c r="B192" s="119" t="s">
        <v>173</v>
      </c>
      <c r="C192" s="119" t="s">
        <v>223</v>
      </c>
      <c r="D192" s="120">
        <v>9</v>
      </c>
      <c r="E192" s="134"/>
      <c r="F192" s="122"/>
      <c r="G192" s="123">
        <v>230</v>
      </c>
      <c r="H192" s="124">
        <f>I192-G192</f>
      </c>
      <c r="I192" s="123">
        <v>224</v>
      </c>
      <c r="J192" s="177">
        <v>189</v>
      </c>
      <c r="K192" s="124">
        <f>L192-J192</f>
      </c>
      <c r="L192" s="136">
        <v>200</v>
      </c>
      <c r="M192" s="123">
        <v>180</v>
      </c>
      <c r="N192" s="124">
        <f>O192-M192</f>
      </c>
      <c r="O192" s="123">
        <v>190</v>
      </c>
      <c r="P192" s="135">
        <v>0.09</v>
      </c>
      <c r="Q192" s="126">
        <v>17</v>
      </c>
      <c r="R192" s="127"/>
      <c r="S192" s="128">
        <v>0</v>
      </c>
      <c r="T192" s="123">
        <v>0</v>
      </c>
      <c r="U192" s="123">
        <v>0</v>
      </c>
      <c r="V192" s="123">
        <v>0</v>
      </c>
      <c r="W192" s="123">
        <v>0</v>
      </c>
      <c r="X192" s="123">
        <v>0</v>
      </c>
      <c r="Y192" s="123">
        <v>0</v>
      </c>
      <c r="Z192" s="123">
        <v>0</v>
      </c>
      <c r="AA192" s="128">
        <v>0</v>
      </c>
      <c r="AB192" s="123">
        <v>0</v>
      </c>
      <c r="AC192" s="123">
        <v>0</v>
      </c>
      <c r="AD192" s="123">
        <v>0</v>
      </c>
      <c r="AE192" s="179">
        <v>98.3</v>
      </c>
      <c r="AF192" s="179">
        <v>57.3</v>
      </c>
      <c r="AG192" s="123">
        <v>738</v>
      </c>
      <c r="AH192" s="179">
        <v>2.9</v>
      </c>
      <c r="AI192" s="179">
        <v>35.3</v>
      </c>
      <c r="AJ192" s="128">
        <v>0</v>
      </c>
      <c r="AK192" s="123">
        <v>0</v>
      </c>
      <c r="AL192" s="130">
        <v>0</v>
      </c>
      <c r="AM192" s="123">
        <v>1</v>
      </c>
      <c r="AN192" s="131">
        <v>0</v>
      </c>
      <c r="AO192" s="132">
        <f>IFERROR($S192*$S$2+$T192*$T$2+IF($U$2=0,0,$U192/$U$2)+$V192*$V$2+$W192*$W$2+$X192*$X$2+$Y192*$Y$2+$Z192*$Z$2+$AA192*$AA$2+IF($AB$2=0,0,$AB192/$AB$2)+$AC$2*$AC192+$AD$2*$AD192+$AE$2*$AE192+$AF192*$AF$2+IF($AG$2=0,0,$AG192/$AG$2)+$AH192*$AH$2+$AI192*$AI$2+IF($AJ$2=0,0,$AJ192/$AJ$2)+$AK192*$AK$2+$AL192*$AL$2+$AM192*$AM$2+$AN192*$AN$2,0)</f>
      </c>
    </row>
    <row x14ac:dyDescent="0.25" r="193" customHeight="1" ht="17.25">
      <c r="A193" s="118" t="s">
        <v>391</v>
      </c>
      <c r="B193" s="119" t="s">
        <v>181</v>
      </c>
      <c r="C193" s="119" t="s">
        <v>268</v>
      </c>
      <c r="D193" s="120">
        <v>7</v>
      </c>
      <c r="E193" s="134"/>
      <c r="F193" s="122"/>
      <c r="G193" s="123">
        <v>152</v>
      </c>
      <c r="H193" s="124">
        <f>I193-G193</f>
      </c>
      <c r="I193" s="123">
        <v>150</v>
      </c>
      <c r="J193" s="177">
        <v>175</v>
      </c>
      <c r="K193" s="124">
        <f>L193-J193</f>
      </c>
      <c r="L193" s="136">
        <v>183</v>
      </c>
      <c r="M193" s="123">
        <v>184</v>
      </c>
      <c r="N193" s="124">
        <f>O193-M193</f>
      </c>
      <c r="O193" s="123">
        <v>187</v>
      </c>
      <c r="P193" s="135">
        <v>0.16</v>
      </c>
      <c r="Q193" s="126">
        <v>17</v>
      </c>
      <c r="R193" s="127"/>
      <c r="S193" s="128">
        <v>0</v>
      </c>
      <c r="T193" s="123">
        <v>0</v>
      </c>
      <c r="U193" s="123">
        <v>0</v>
      </c>
      <c r="V193" s="123">
        <v>0</v>
      </c>
      <c r="W193" s="123">
        <v>0</v>
      </c>
      <c r="X193" s="123">
        <v>0</v>
      </c>
      <c r="Y193" s="123">
        <v>0</v>
      </c>
      <c r="Z193" s="123">
        <v>0</v>
      </c>
      <c r="AA193" s="128">
        <v>127</v>
      </c>
      <c r="AB193" s="123">
        <v>512</v>
      </c>
      <c r="AC193" s="179">
        <v>2.6</v>
      </c>
      <c r="AD193" s="179">
        <v>41.7</v>
      </c>
      <c r="AE193" s="123">
        <v>34</v>
      </c>
      <c r="AF193" s="179">
        <v>28.7</v>
      </c>
      <c r="AG193" s="123">
        <v>271</v>
      </c>
      <c r="AH193" s="123">
        <v>0</v>
      </c>
      <c r="AI193" s="179">
        <v>8.4</v>
      </c>
      <c r="AJ193" s="128">
        <v>0</v>
      </c>
      <c r="AK193" s="123">
        <v>0</v>
      </c>
      <c r="AL193" s="130">
        <v>0</v>
      </c>
      <c r="AM193" s="179">
        <v>1.3</v>
      </c>
      <c r="AN193" s="131">
        <v>0</v>
      </c>
      <c r="AO193" s="132">
        <f>IFERROR($S193*$S$2+$T193*$T$2+IF($U$2=0,0,$U193/$U$2)+$V193*$V$2+$W193*$W$2+$X193*$X$2+$Y193*$Y$2+$Z193*$Z$2+$AA193*$AA$2+IF($AB$2=0,0,$AB193/$AB$2)+$AC$2*$AC193+$AD$2*$AD193+$AE$2*$AE193+$AF193*$AF$2+IF($AG$2=0,0,$AG193/$AG$2)+$AH193*$AH$2+$AI193*$AI$2+IF($AJ$2=0,0,$AJ193/$AJ$2)+$AK193*$AK$2+$AL193*$AL$2+$AM193*$AM$2+$AN193*$AN$2,0)</f>
      </c>
    </row>
    <row x14ac:dyDescent="0.25" r="194" customHeight="1" ht="17.25">
      <c r="A194" s="118" t="s">
        <v>389</v>
      </c>
      <c r="B194" s="119" t="s">
        <v>181</v>
      </c>
      <c r="C194" s="119" t="s">
        <v>293</v>
      </c>
      <c r="D194" s="120">
        <v>10</v>
      </c>
      <c r="E194" s="134"/>
      <c r="F194" s="122"/>
      <c r="G194" s="123">
        <v>223</v>
      </c>
      <c r="H194" s="124">
        <f>I194-G194</f>
      </c>
      <c r="I194" s="123">
        <v>225</v>
      </c>
      <c r="J194" s="177">
        <v>197</v>
      </c>
      <c r="K194" s="124">
        <f>L194-J194</f>
      </c>
      <c r="L194" s="136">
        <v>205</v>
      </c>
      <c r="M194" s="123">
        <v>198</v>
      </c>
      <c r="N194" s="124">
        <f>O194-M194</f>
      </c>
      <c r="O194" s="123">
        <v>205</v>
      </c>
      <c r="P194" s="135">
        <v>0.2</v>
      </c>
      <c r="Q194" s="126">
        <v>17</v>
      </c>
      <c r="R194" s="127"/>
      <c r="S194" s="128">
        <v>0</v>
      </c>
      <c r="T194" s="123">
        <v>0</v>
      </c>
      <c r="U194" s="123">
        <v>0</v>
      </c>
      <c r="V194" s="123">
        <v>0</v>
      </c>
      <c r="W194" s="123">
        <v>0</v>
      </c>
      <c r="X194" s="123">
        <v>0</v>
      </c>
      <c r="Y194" s="123">
        <v>0</v>
      </c>
      <c r="Z194" s="123">
        <v>0</v>
      </c>
      <c r="AA194" s="128">
        <v>150</v>
      </c>
      <c r="AB194" s="123">
        <v>586</v>
      </c>
      <c r="AC194" s="123">
        <v>5</v>
      </c>
      <c r="AD194" s="179">
        <v>47.3</v>
      </c>
      <c r="AE194" s="123">
        <v>17</v>
      </c>
      <c r="AF194" s="179">
        <v>14.1</v>
      </c>
      <c r="AG194" s="179">
        <v>62.4</v>
      </c>
      <c r="AH194" s="123">
        <v>0</v>
      </c>
      <c r="AI194" s="123">
        <v>2</v>
      </c>
      <c r="AJ194" s="128">
        <v>0</v>
      </c>
      <c r="AK194" s="123">
        <v>0</v>
      </c>
      <c r="AL194" s="130">
        <v>0</v>
      </c>
      <c r="AM194" s="123">
        <v>0</v>
      </c>
      <c r="AN194" s="131">
        <v>0</v>
      </c>
      <c r="AO194" s="132">
        <f>IFERROR($S194*$S$2+$T194*$T$2+IF($U$2=0,0,$U194/$U$2)+$V194*$V$2+$W194*$W$2+$X194*$X$2+$Y194*$Y$2+$Z194*$Z$2+$AA194*$AA$2+IF($AB$2=0,0,$AB194/$AB$2)+$AC$2*$AC194+$AD$2*$AD194+$AE$2*$AE194+$AF194*$AF$2+IF($AG$2=0,0,$AG194/$AG$2)+$AH194*$AH$2+$AI194*$AI$2+IF($AJ$2=0,0,$AJ194/$AJ$2)+$AK194*$AK$2+$AL194*$AL$2+$AM194*$AM$2+$AN194*$AN$2,0)</f>
      </c>
    </row>
    <row x14ac:dyDescent="0.25" r="195" customHeight="1" ht="17.25">
      <c r="A195" s="118" t="s">
        <v>395</v>
      </c>
      <c r="B195" s="119" t="s">
        <v>181</v>
      </c>
      <c r="C195" s="119" t="s">
        <v>244</v>
      </c>
      <c r="D195" s="120">
        <v>14</v>
      </c>
      <c r="E195" s="134"/>
      <c r="F195" s="122"/>
      <c r="G195" s="123">
        <v>198</v>
      </c>
      <c r="H195" s="124">
        <f>I195-G195</f>
      </c>
      <c r="I195" s="123">
        <v>197</v>
      </c>
      <c r="J195" s="177">
        <v>202</v>
      </c>
      <c r="K195" s="124">
        <f>L195-J195</f>
      </c>
      <c r="L195" s="136">
        <v>206</v>
      </c>
      <c r="M195" s="123">
        <v>197</v>
      </c>
      <c r="N195" s="124">
        <f>O195-M195</f>
      </c>
      <c r="O195" s="123">
        <v>198</v>
      </c>
      <c r="P195" s="135">
        <v>0.13</v>
      </c>
      <c r="Q195" s="126">
        <v>17</v>
      </c>
      <c r="R195" s="127"/>
      <c r="S195" s="128">
        <v>0</v>
      </c>
      <c r="T195" s="123">
        <v>0</v>
      </c>
      <c r="U195" s="123">
        <v>0</v>
      </c>
      <c r="V195" s="123">
        <v>0</v>
      </c>
      <c r="W195" s="123">
        <v>0</v>
      </c>
      <c r="X195" s="123">
        <v>0</v>
      </c>
      <c r="Y195" s="123">
        <v>0</v>
      </c>
      <c r="Z195" s="123">
        <v>0</v>
      </c>
      <c r="AA195" s="128">
        <v>85</v>
      </c>
      <c r="AB195" s="123">
        <v>370</v>
      </c>
      <c r="AC195" s="179">
        <v>1.3</v>
      </c>
      <c r="AD195" s="179">
        <v>28.9</v>
      </c>
      <c r="AE195" s="179">
        <v>64.6</v>
      </c>
      <c r="AF195" s="123">
        <v>51</v>
      </c>
      <c r="AG195" s="123">
        <v>391</v>
      </c>
      <c r="AH195" s="179">
        <v>2.1</v>
      </c>
      <c r="AI195" s="179">
        <v>14.9</v>
      </c>
      <c r="AJ195" s="128">
        <v>481</v>
      </c>
      <c r="AK195" s="123">
        <v>0</v>
      </c>
      <c r="AL195" s="130">
        <v>0</v>
      </c>
      <c r="AM195" s="179">
        <v>1.6</v>
      </c>
      <c r="AN195" s="131">
        <v>0</v>
      </c>
      <c r="AO195" s="132">
        <f>IFERROR($S195*$S$2+$T195*$T$2+IF($U$2=0,0,$U195/$U$2)+$V195*$V$2+$W195*$W$2+$X195*$X$2+$Y195*$Y$2+$Z195*$Z$2+$AA195*$AA$2+IF($AB$2=0,0,$AB195/$AB$2)+$AC$2*$AC195+$AD$2*$AD195+$AE$2*$AE195+$AF195*$AF$2+IF($AG$2=0,0,$AG195/$AG$2)+$AH195*$AH$2+$AI195*$AI$2+IF($AJ$2=0,0,$AJ195/$AJ$2)+$AK195*$AK$2+$AL195*$AL$2+$AM195*$AM$2+$AN195*$AN$2,0)</f>
      </c>
    </row>
    <row x14ac:dyDescent="0.25" r="196" customHeight="1" ht="17.25">
      <c r="A196" s="118" t="s">
        <v>388</v>
      </c>
      <c r="B196" s="119" t="s">
        <v>185</v>
      </c>
      <c r="C196" s="119" t="s">
        <v>373</v>
      </c>
      <c r="D196" s="120">
        <v>14</v>
      </c>
      <c r="E196" s="134" t="s">
        <v>414</v>
      </c>
      <c r="F196" s="122"/>
      <c r="G196" s="123">
        <v>293</v>
      </c>
      <c r="H196" s="124">
        <f>I196-G196</f>
      </c>
      <c r="I196" s="123">
        <v>292</v>
      </c>
      <c r="J196" s="177">
        <v>257</v>
      </c>
      <c r="K196" s="124">
        <f>L196-J196</f>
      </c>
      <c r="L196" s="136">
        <v>500</v>
      </c>
      <c r="M196" s="123">
        <v>260</v>
      </c>
      <c r="N196" s="124">
        <f>O196-M196</f>
      </c>
      <c r="O196" s="123">
        <v>500</v>
      </c>
      <c r="P196" s="135">
        <v>0.06</v>
      </c>
      <c r="Q196" s="126">
        <v>0</v>
      </c>
      <c r="R196" s="127"/>
      <c r="S196" s="128">
        <v>0</v>
      </c>
      <c r="T196" s="123">
        <v>0</v>
      </c>
      <c r="U196" s="123">
        <v>0</v>
      </c>
      <c r="V196" s="123">
        <v>0</v>
      </c>
      <c r="W196" s="123">
        <v>0</v>
      </c>
      <c r="X196" s="123">
        <v>0</v>
      </c>
      <c r="Y196" s="123">
        <v>0</v>
      </c>
      <c r="Z196" s="123">
        <v>0</v>
      </c>
      <c r="AA196" s="128">
        <v>0</v>
      </c>
      <c r="AB196" s="123">
        <v>0</v>
      </c>
      <c r="AC196" s="123">
        <v>0</v>
      </c>
      <c r="AD196" s="123">
        <v>0</v>
      </c>
      <c r="AE196" s="123">
        <v>0</v>
      </c>
      <c r="AF196" s="123">
        <v>0</v>
      </c>
      <c r="AG196" s="123">
        <v>0</v>
      </c>
      <c r="AH196" s="123">
        <v>0</v>
      </c>
      <c r="AI196" s="123">
        <v>0</v>
      </c>
      <c r="AJ196" s="128">
        <v>0</v>
      </c>
      <c r="AK196" s="123">
        <v>0</v>
      </c>
      <c r="AL196" s="130">
        <v>0</v>
      </c>
      <c r="AM196" s="123">
        <v>0</v>
      </c>
      <c r="AN196" s="131">
        <v>0</v>
      </c>
      <c r="AO196" s="132">
        <f>IFERROR($S196*$S$2+$T196*$T$2+IF($U$2=0,0,$U196/$U$2)+$V196*$V$2+$W196*$W$2+$X196*$X$2+$Y196*$Y$2+$Z196*$Z$2+$AA196*$AA$2+IF($AB$2=0,0,$AB196/$AB$2)+$AC$2*$AC196+$AD$2*$AD196+$AE$2*$AE196+$AF196*$AF$2+IF($AG$2=0,0,$AG196/$AG$2)+$AH196*$AH$2+$AI196*$AI$2+IF($AJ$2=0,0,$AJ196/$AJ$2)+$AK196*$AK$2+$AL196*$AL$2+$AM196*$AM$2+$AN196*$AN$2,0)</f>
      </c>
    </row>
    <row x14ac:dyDescent="0.25" r="197" customHeight="1" ht="17.25">
      <c r="A197" s="118" t="s">
        <v>390</v>
      </c>
      <c r="B197" s="119" t="s">
        <v>173</v>
      </c>
      <c r="C197" s="119" t="s">
        <v>51</v>
      </c>
      <c r="D197" s="120">
        <v>6</v>
      </c>
      <c r="E197" s="134" t="s">
        <v>176</v>
      </c>
      <c r="F197" s="122"/>
      <c r="G197" s="123">
        <v>199</v>
      </c>
      <c r="H197" s="124">
        <f>I197-G197</f>
      </c>
      <c r="I197" s="123">
        <v>199</v>
      </c>
      <c r="J197" s="177">
        <v>164</v>
      </c>
      <c r="K197" s="124">
        <f>L197-J197</f>
      </c>
      <c r="L197" s="136">
        <v>168</v>
      </c>
      <c r="M197" s="123">
        <v>172</v>
      </c>
      <c r="N197" s="124">
        <f>O197-M197</f>
      </c>
      <c r="O197" s="123">
        <v>173</v>
      </c>
      <c r="P197" s="135">
        <v>0.08</v>
      </c>
      <c r="Q197" s="126">
        <v>17</v>
      </c>
      <c r="R197" s="127"/>
      <c r="S197" s="128">
        <v>0</v>
      </c>
      <c r="T197" s="123">
        <v>0</v>
      </c>
      <c r="U197" s="123">
        <v>0</v>
      </c>
      <c r="V197" s="123">
        <v>0</v>
      </c>
      <c r="W197" s="123">
        <v>0</v>
      </c>
      <c r="X197" s="123">
        <v>0</v>
      </c>
      <c r="Y197" s="123">
        <v>0</v>
      </c>
      <c r="Z197" s="123">
        <v>0</v>
      </c>
      <c r="AA197" s="128">
        <v>0</v>
      </c>
      <c r="AB197" s="123">
        <v>0</v>
      </c>
      <c r="AC197" s="123">
        <v>0</v>
      </c>
      <c r="AD197" s="123">
        <v>0</v>
      </c>
      <c r="AE197" s="179">
        <v>61.2</v>
      </c>
      <c r="AF197" s="179">
        <v>40.5</v>
      </c>
      <c r="AG197" s="123">
        <v>547</v>
      </c>
      <c r="AH197" s="123">
        <v>4</v>
      </c>
      <c r="AI197" s="179">
        <v>23.6</v>
      </c>
      <c r="AJ197" s="128">
        <v>0</v>
      </c>
      <c r="AK197" s="123">
        <v>0</v>
      </c>
      <c r="AL197" s="130">
        <v>0</v>
      </c>
      <c r="AM197" s="179">
        <v>0.7</v>
      </c>
      <c r="AN197" s="131">
        <v>0</v>
      </c>
      <c r="AO197" s="132">
        <f>IFERROR($S197*$S$2+$T197*$T$2+IF($U$2=0,0,$U197/$U$2)+$V197*$V$2+$W197*$W$2+$X197*$X$2+$Y197*$Y$2+$Z197*$Z$2+$AA197*$AA$2+IF($AB$2=0,0,$AB197/$AB$2)+$AC$2*$AC197+$AD$2*$AD197+$AE$2*$AE197+$AF197*$AF$2+IF($AG$2=0,0,$AG197/$AG$2)+$AH197*$AH$2+$AI197*$AI$2+IF($AJ$2=0,0,$AJ197/$AJ$2)+$AK197*$AK$2+$AL197*$AL$2+$AM197*$AM$2+$AN197*$AN$2,0)</f>
      </c>
    </row>
    <row x14ac:dyDescent="0.25" r="198" customHeight="1" ht="17.25">
      <c r="A198" s="118" t="s">
        <v>393</v>
      </c>
      <c r="B198" s="119" t="s">
        <v>192</v>
      </c>
      <c r="C198" s="119" t="s">
        <v>238</v>
      </c>
      <c r="D198" s="120">
        <v>7</v>
      </c>
      <c r="E198" s="134"/>
      <c r="F198" s="122"/>
      <c r="G198" s="123">
        <v>272</v>
      </c>
      <c r="H198" s="124">
        <f>I198-G198</f>
      </c>
      <c r="I198" s="123">
        <v>251</v>
      </c>
      <c r="J198" s="177">
        <v>179</v>
      </c>
      <c r="K198" s="124">
        <f>L198-J198</f>
      </c>
      <c r="L198" s="136">
        <v>179</v>
      </c>
      <c r="M198" s="123">
        <v>179</v>
      </c>
      <c r="N198" s="124">
        <f>O198-M198</f>
      </c>
      <c r="O198" s="123">
        <v>177</v>
      </c>
      <c r="P198" s="135">
        <v>0.09</v>
      </c>
      <c r="Q198" s="126">
        <v>17</v>
      </c>
      <c r="R198" s="127"/>
      <c r="S198" s="128">
        <v>0</v>
      </c>
      <c r="T198" s="123">
        <v>0</v>
      </c>
      <c r="U198" s="123">
        <v>0</v>
      </c>
      <c r="V198" s="123">
        <v>0</v>
      </c>
      <c r="W198" s="123">
        <v>0</v>
      </c>
      <c r="X198" s="123">
        <v>0</v>
      </c>
      <c r="Y198" s="123">
        <v>0</v>
      </c>
      <c r="Z198" s="123">
        <v>0</v>
      </c>
      <c r="AA198" s="128">
        <v>0</v>
      </c>
      <c r="AB198" s="123">
        <v>0</v>
      </c>
      <c r="AC198" s="123">
        <v>0</v>
      </c>
      <c r="AD198" s="123">
        <v>0</v>
      </c>
      <c r="AE198" s="123">
        <v>85</v>
      </c>
      <c r="AF198" s="179">
        <v>54.8</v>
      </c>
      <c r="AG198" s="123">
        <v>545</v>
      </c>
      <c r="AH198" s="179">
        <v>4.3</v>
      </c>
      <c r="AI198" s="179">
        <v>23.6</v>
      </c>
      <c r="AJ198" s="128">
        <v>0</v>
      </c>
      <c r="AK198" s="123">
        <v>0</v>
      </c>
      <c r="AL198" s="130">
        <v>0</v>
      </c>
      <c r="AM198" s="179">
        <v>1.1</v>
      </c>
      <c r="AN198" s="131">
        <v>0</v>
      </c>
      <c r="AO198" s="132">
        <f>IFERROR($S198*$S$2+$T198*$T$2+IF($U$2=0,0,$U198/$U$2)+$V198*$V$2+$W198*$W$2+$X198*$X$2+$Y198*$Y$2+$Z198*$Z$2+$AA198*$AA$2+IF($AB$2=0,0,$AB198/$AB$2)+$AC$2*$AC198+$AD$2*$AD198+$AE$2*$AE198+$AF198*$AF$2+IF($AG$2=0,0,$AG198/$AG$2)+$AH198*$AH$2+$AI198*$AI$2+IF($AJ$2=0,0,$AJ198/$AJ$2)+$AK198*$AK$2+$AL198*$AL$2+$AM198*$AM$2+$AN198*$AN$2,0)</f>
      </c>
    </row>
    <row x14ac:dyDescent="0.25" r="199" customHeight="1" ht="17.25">
      <c r="A199" s="118" t="s">
        <v>397</v>
      </c>
      <c r="B199" s="119" t="s">
        <v>185</v>
      </c>
      <c r="C199" s="119" t="s">
        <v>223</v>
      </c>
      <c r="D199" s="120">
        <v>9</v>
      </c>
      <c r="E199" s="134"/>
      <c r="F199" s="122"/>
      <c r="G199" s="123">
        <v>212</v>
      </c>
      <c r="H199" s="124">
        <f>I199-G199</f>
      </c>
      <c r="I199" s="123">
        <v>212</v>
      </c>
      <c r="J199" s="177">
        <v>192</v>
      </c>
      <c r="K199" s="124">
        <f>L199-J199</f>
      </c>
      <c r="L199" s="136">
        <v>195</v>
      </c>
      <c r="M199" s="123">
        <v>189</v>
      </c>
      <c r="N199" s="124">
        <f>O199-M199</f>
      </c>
      <c r="O199" s="123">
        <v>196</v>
      </c>
      <c r="P199" s="135">
        <v>0.09</v>
      </c>
      <c r="Q199" s="126">
        <v>17</v>
      </c>
      <c r="R199" s="127"/>
      <c r="S199" s="128">
        <v>368</v>
      </c>
      <c r="T199" s="123">
        <v>215</v>
      </c>
      <c r="U199" s="123">
        <v>3878</v>
      </c>
      <c r="V199" s="179">
        <v>23.9</v>
      </c>
      <c r="W199" s="179">
        <v>14.1</v>
      </c>
      <c r="X199" s="123">
        <v>0</v>
      </c>
      <c r="Y199" s="123">
        <v>36</v>
      </c>
      <c r="Z199" s="123">
        <v>227</v>
      </c>
      <c r="AA199" s="178">
        <v>17.8</v>
      </c>
      <c r="AB199" s="179">
        <v>58.1</v>
      </c>
      <c r="AC199" s="179">
        <v>2.4</v>
      </c>
      <c r="AD199" s="179">
        <v>2.4</v>
      </c>
      <c r="AE199" s="123">
        <v>0</v>
      </c>
      <c r="AF199" s="123">
        <v>0</v>
      </c>
      <c r="AG199" s="123">
        <v>0</v>
      </c>
      <c r="AH199" s="123">
        <v>0</v>
      </c>
      <c r="AI199" s="123">
        <v>0</v>
      </c>
      <c r="AJ199" s="128">
        <v>0</v>
      </c>
      <c r="AK199" s="123">
        <v>0</v>
      </c>
      <c r="AL199" s="180">
        <v>1.1</v>
      </c>
      <c r="AM199" s="179">
        <v>5.5</v>
      </c>
      <c r="AN199" s="181">
        <v>3.4</v>
      </c>
      <c r="AO199" s="132">
        <f>IFERROR($S199*$S$2+$T199*$T$2+IF($U$2=0,0,$U199/$U$2)+$V199*$V$2+$W199*$W$2+$X199*$X$2+$Y199*$Y$2+$Z199*$Z$2+$AA199*$AA$2+IF($AB$2=0,0,$AB199/$AB$2)+$AC$2*$AC199+$AD$2*$AD199+$AE$2*$AE199+$AF199*$AF$2+IF($AG$2=0,0,$AG199/$AG$2)+$AH199*$AH$2+$AI199*$AI$2+IF($AJ$2=0,0,$AJ199/$AJ$2)+$AK199*$AK$2+$AL199*$AL$2+$AM199*$AM$2+$AN199*$AN$2,0)</f>
      </c>
    </row>
    <row x14ac:dyDescent="0.25" r="200" customHeight="1" ht="17.25">
      <c r="A200" s="118" t="s">
        <v>399</v>
      </c>
      <c r="B200" s="119" t="s">
        <v>173</v>
      </c>
      <c r="C200" s="119" t="s">
        <v>39</v>
      </c>
      <c r="D200" s="120">
        <v>8</v>
      </c>
      <c r="E200" s="134"/>
      <c r="F200" s="122"/>
      <c r="G200" s="123">
        <v>186</v>
      </c>
      <c r="H200" s="124">
        <f>I200-G200</f>
      </c>
      <c r="I200" s="123">
        <v>188</v>
      </c>
      <c r="J200" s="177">
        <v>163</v>
      </c>
      <c r="K200" s="124">
        <f>L200-J200</f>
      </c>
      <c r="L200" s="136">
        <v>177</v>
      </c>
      <c r="M200" s="123">
        <v>175</v>
      </c>
      <c r="N200" s="124">
        <f>O200-M200</f>
      </c>
      <c r="O200" s="123">
        <v>181</v>
      </c>
      <c r="P200" s="135">
        <v>0.12</v>
      </c>
      <c r="Q200" s="126">
        <v>17</v>
      </c>
      <c r="R200" s="127"/>
      <c r="S200" s="128">
        <v>0</v>
      </c>
      <c r="T200" s="123">
        <v>0</v>
      </c>
      <c r="U200" s="123">
        <v>0</v>
      </c>
      <c r="V200" s="123">
        <v>0</v>
      </c>
      <c r="W200" s="123">
        <v>0</v>
      </c>
      <c r="X200" s="123">
        <v>0</v>
      </c>
      <c r="Y200" s="123">
        <v>0</v>
      </c>
      <c r="Z200" s="123">
        <v>0</v>
      </c>
      <c r="AA200" s="128">
        <v>0</v>
      </c>
      <c r="AB200" s="123">
        <v>0</v>
      </c>
      <c r="AC200" s="123">
        <v>0</v>
      </c>
      <c r="AD200" s="123">
        <v>0</v>
      </c>
      <c r="AE200" s="179">
        <v>91.8</v>
      </c>
      <c r="AF200" s="179">
        <v>62.4</v>
      </c>
      <c r="AG200" s="123">
        <v>712</v>
      </c>
      <c r="AH200" s="179">
        <v>5.8</v>
      </c>
      <c r="AI200" s="179">
        <v>35.5</v>
      </c>
      <c r="AJ200" s="128">
        <v>0</v>
      </c>
      <c r="AK200" s="123">
        <v>0</v>
      </c>
      <c r="AL200" s="130">
        <v>0</v>
      </c>
      <c r="AM200" s="179">
        <v>1.9</v>
      </c>
      <c r="AN200" s="131">
        <v>0</v>
      </c>
      <c r="AO200" s="132">
        <f>IFERROR($S200*$S$2+$T200*$T$2+IF($U$2=0,0,$U200/$U$2)+$V200*$V$2+$W200*$W$2+$X200*$X$2+$Y200*$Y$2+$Z200*$Z$2+$AA200*$AA$2+IF($AB$2=0,0,$AB200/$AB$2)+$AC$2*$AC200+$AD$2*$AD200+$AE$2*$AE200+$AF200*$AF$2+IF($AG$2=0,0,$AG200/$AG$2)+$AH200*$AH$2+$AI200*$AI$2+IF($AJ$2=0,0,$AJ200/$AJ$2)+$AK200*$AK$2+$AL200*$AL$2+$AM200*$AM$2+$AN200*$AN$2,0)</f>
      </c>
    </row>
    <row x14ac:dyDescent="0.25" r="201" customHeight="1" ht="17.25">
      <c r="A201" s="118" t="s">
        <v>394</v>
      </c>
      <c r="B201" s="119" t="s">
        <v>173</v>
      </c>
      <c r="C201" s="119" t="s">
        <v>186</v>
      </c>
      <c r="D201" s="120">
        <v>8</v>
      </c>
      <c r="E201" s="134"/>
      <c r="F201" s="122"/>
      <c r="G201" s="123">
        <v>254</v>
      </c>
      <c r="H201" s="124">
        <f>I201-G201</f>
      </c>
      <c r="I201" s="123">
        <v>247</v>
      </c>
      <c r="J201" s="177">
        <v>205</v>
      </c>
      <c r="K201" s="124">
        <f>L201-J201</f>
      </c>
      <c r="L201" s="136">
        <v>203</v>
      </c>
      <c r="M201" s="123">
        <v>201</v>
      </c>
      <c r="N201" s="124">
        <f>O201-M201</f>
      </c>
      <c r="O201" s="123">
        <v>203</v>
      </c>
      <c r="P201" s="135">
        <v>0.08</v>
      </c>
      <c r="Q201" s="126">
        <v>17</v>
      </c>
      <c r="R201" s="127"/>
      <c r="S201" s="128">
        <v>0</v>
      </c>
      <c r="T201" s="123">
        <v>0</v>
      </c>
      <c r="U201" s="123">
        <v>0</v>
      </c>
      <c r="V201" s="123">
        <v>0</v>
      </c>
      <c r="W201" s="123">
        <v>0</v>
      </c>
      <c r="X201" s="123">
        <v>0</v>
      </c>
      <c r="Y201" s="123">
        <v>0</v>
      </c>
      <c r="Z201" s="123">
        <v>0</v>
      </c>
      <c r="AA201" s="128">
        <v>0</v>
      </c>
      <c r="AB201" s="123">
        <v>0</v>
      </c>
      <c r="AC201" s="123">
        <v>0</v>
      </c>
      <c r="AD201" s="123">
        <v>0</v>
      </c>
      <c r="AE201" s="123">
        <v>102</v>
      </c>
      <c r="AF201" s="123">
        <v>69</v>
      </c>
      <c r="AG201" s="123">
        <v>763</v>
      </c>
      <c r="AH201" s="179">
        <v>4.4</v>
      </c>
      <c r="AI201" s="179">
        <v>40.5</v>
      </c>
      <c r="AJ201" s="128">
        <v>0</v>
      </c>
      <c r="AK201" s="123">
        <v>0</v>
      </c>
      <c r="AL201" s="130">
        <v>0</v>
      </c>
      <c r="AM201" s="179">
        <v>3.1</v>
      </c>
      <c r="AN201" s="131">
        <v>0</v>
      </c>
      <c r="AO201" s="132">
        <f>IFERROR($S201*$S$2+$T201*$T$2+IF($U$2=0,0,$U201/$U$2)+$V201*$V$2+$W201*$W$2+$X201*$X$2+$Y201*$Y$2+$Z201*$Z$2+$AA201*$AA$2+IF($AB$2=0,0,$AB201/$AB$2)+$AC$2*$AC201+$AD$2*$AD201+$AE$2*$AE201+$AF201*$AF$2+IF($AG$2=0,0,$AG201/$AG$2)+$AH201*$AH$2+$AI201*$AI$2+IF($AJ$2=0,0,$AJ201/$AJ$2)+$AK201*$AK$2+$AL201*$AL$2+$AM201*$AM$2+$AN201*$AN$2,0)</f>
      </c>
    </row>
    <row x14ac:dyDescent="0.25" r="202" customHeight="1" ht="17.25">
      <c r="A202" s="118" t="s">
        <v>396</v>
      </c>
      <c r="B202" s="119" t="s">
        <v>185</v>
      </c>
      <c r="C202" s="119" t="s">
        <v>63</v>
      </c>
      <c r="D202" s="120">
        <v>6</v>
      </c>
      <c r="E202" s="134"/>
      <c r="F202" s="122"/>
      <c r="G202" s="123">
        <v>300</v>
      </c>
      <c r="H202" s="124">
        <f>I202-G202</f>
      </c>
      <c r="I202" s="123">
        <v>300</v>
      </c>
      <c r="J202" s="177">
        <v>226</v>
      </c>
      <c r="K202" s="124">
        <f>L202-J202</f>
      </c>
      <c r="L202" s="136">
        <v>242</v>
      </c>
      <c r="M202" s="123">
        <v>225</v>
      </c>
      <c r="N202" s="124">
        <f>O202-M202</f>
      </c>
      <c r="O202" s="123">
        <v>240</v>
      </c>
      <c r="P202" s="135">
        <v>0.08</v>
      </c>
      <c r="Q202" s="126">
        <v>17</v>
      </c>
      <c r="R202" s="127"/>
      <c r="S202" s="128">
        <v>382</v>
      </c>
      <c r="T202" s="123">
        <v>170</v>
      </c>
      <c r="U202" s="123">
        <v>4469</v>
      </c>
      <c r="V202" s="179">
        <v>31.2</v>
      </c>
      <c r="W202" s="179">
        <v>14.3</v>
      </c>
      <c r="X202" s="123">
        <v>0</v>
      </c>
      <c r="Y202" s="179">
        <v>33.8</v>
      </c>
      <c r="Z202" s="123">
        <v>238</v>
      </c>
      <c r="AA202" s="128">
        <v>17</v>
      </c>
      <c r="AB202" s="179">
        <v>67.2</v>
      </c>
      <c r="AC202" s="179">
        <v>1.8</v>
      </c>
      <c r="AD202" s="179">
        <v>3.5</v>
      </c>
      <c r="AE202" s="123">
        <v>0</v>
      </c>
      <c r="AF202" s="123">
        <v>0</v>
      </c>
      <c r="AG202" s="123">
        <v>0</v>
      </c>
      <c r="AH202" s="123">
        <v>0</v>
      </c>
      <c r="AI202" s="123">
        <v>0</v>
      </c>
      <c r="AJ202" s="128">
        <v>0</v>
      </c>
      <c r="AK202" s="123">
        <v>0</v>
      </c>
      <c r="AL202" s="180">
        <v>1.3</v>
      </c>
      <c r="AM202" s="179">
        <v>6.6</v>
      </c>
      <c r="AN202" s="181">
        <v>3.9</v>
      </c>
      <c r="AO202" s="132">
        <f>IFERROR($S202*$S$2+$T202*$T$2+IF($U$2=0,0,$U202/$U$2)+$V202*$V$2+$W202*$W$2+$X202*$X$2+$Y202*$Y$2+$Z202*$Z$2+$AA202*$AA$2+IF($AB$2=0,0,$AB202/$AB$2)+$AC$2*$AC202+$AD$2*$AD202+$AE$2*$AE202+$AF202*$AF$2+IF($AG$2=0,0,$AG202/$AG$2)+$AH202*$AH$2+$AI202*$AI$2+IF($AJ$2=0,0,$AJ202/$AJ$2)+$AK202*$AK$2+$AL202*$AL$2+$AM202*$AM$2+$AN202*$AN$2,0)</f>
      </c>
    </row>
    <row x14ac:dyDescent="0.25" r="203" customHeight="1" ht="17.25">
      <c r="A203" s="118" t="s">
        <v>172</v>
      </c>
      <c r="B203" s="119" t="s">
        <v>185</v>
      </c>
      <c r="C203" s="119" t="s">
        <v>51</v>
      </c>
      <c r="D203" s="120">
        <v>6</v>
      </c>
      <c r="E203" s="134"/>
      <c r="F203" s="122"/>
      <c r="G203" s="123">
        <v>242</v>
      </c>
      <c r="H203" s="124">
        <f>I203-G203</f>
      </c>
      <c r="I203" s="123">
        <v>219</v>
      </c>
      <c r="J203" s="177">
        <v>224</v>
      </c>
      <c r="K203" s="124">
        <f>L203-J203</f>
      </c>
      <c r="L203" s="136">
        <v>232</v>
      </c>
      <c r="M203" s="123">
        <v>224</v>
      </c>
      <c r="N203" s="124">
        <f>O203-M203</f>
      </c>
      <c r="O203" s="123">
        <v>233</v>
      </c>
      <c r="P203" s="135">
        <v>0.05</v>
      </c>
      <c r="Q203" s="126">
        <v>17</v>
      </c>
      <c r="R203" s="127"/>
      <c r="S203" s="178">
        <v>24.9</v>
      </c>
      <c r="T203" s="179">
        <v>10.8</v>
      </c>
      <c r="U203" s="123">
        <v>265</v>
      </c>
      <c r="V203" s="179">
        <v>2.3</v>
      </c>
      <c r="W203" s="179">
        <v>0.8</v>
      </c>
      <c r="X203" s="123">
        <v>0</v>
      </c>
      <c r="Y203" s="179">
        <v>2.8</v>
      </c>
      <c r="Z203" s="179">
        <v>9.4</v>
      </c>
      <c r="AA203" s="128">
        <v>51</v>
      </c>
      <c r="AB203" s="123">
        <v>305</v>
      </c>
      <c r="AC203" s="179">
        <v>4.1</v>
      </c>
      <c r="AD203" s="179">
        <v>26.7</v>
      </c>
      <c r="AE203" s="123">
        <v>0</v>
      </c>
      <c r="AF203" s="123">
        <v>0</v>
      </c>
      <c r="AG203" s="123">
        <v>0</v>
      </c>
      <c r="AH203" s="123">
        <v>0</v>
      </c>
      <c r="AI203" s="123">
        <v>0</v>
      </c>
      <c r="AJ203" s="128">
        <v>0</v>
      </c>
      <c r="AK203" s="123">
        <v>0</v>
      </c>
      <c r="AL203" s="130">
        <v>0</v>
      </c>
      <c r="AM203" s="179">
        <v>0.3</v>
      </c>
      <c r="AN203" s="131">
        <v>0</v>
      </c>
      <c r="AO203" s="132">
        <f>IFERROR($S203*$S$2+$T203*$T$2+IF($U$2=0,0,$U203/$U$2)+$V203*$V$2+$W203*$W$2+$X203*$X$2+$Y203*$Y$2+$Z203*$Z$2+$AA203*$AA$2+IF($AB$2=0,0,$AB203/$AB$2)+$AC$2*$AC203+$AD$2*$AD203+$AE$2*$AE203+$AF203*$AF$2+IF($AG$2=0,0,$AG203/$AG$2)+$AH203*$AH$2+$AI203*$AI$2+IF($AJ$2=0,0,$AJ203/$AJ$2)+$AK203*$AK$2+$AL203*$AL$2+$AM203*$AM$2+$AN203*$AN$2,0)</f>
      </c>
    </row>
    <row x14ac:dyDescent="0.25" r="204" customHeight="1" ht="17.25">
      <c r="A204" s="118" t="s">
        <v>398</v>
      </c>
      <c r="B204" s="119" t="s">
        <v>173</v>
      </c>
      <c r="C204" s="119" t="s">
        <v>196</v>
      </c>
      <c r="D204" s="120">
        <v>7</v>
      </c>
      <c r="E204" s="134"/>
      <c r="F204" s="122"/>
      <c r="G204" s="123">
        <v>227</v>
      </c>
      <c r="H204" s="124">
        <f>I204-G204</f>
      </c>
      <c r="I204" s="123">
        <v>241</v>
      </c>
      <c r="J204" s="177">
        <v>162</v>
      </c>
      <c r="K204" s="124">
        <f>L204-J204</f>
      </c>
      <c r="L204" s="136">
        <v>166</v>
      </c>
      <c r="M204" s="123">
        <v>170</v>
      </c>
      <c r="N204" s="124">
        <f>O204-M204</f>
      </c>
      <c r="O204" s="123">
        <v>174</v>
      </c>
      <c r="P204" s="135">
        <v>0.09</v>
      </c>
      <c r="Q204" s="126">
        <v>17</v>
      </c>
      <c r="R204" s="127"/>
      <c r="S204" s="128">
        <v>0</v>
      </c>
      <c r="T204" s="123">
        <v>0</v>
      </c>
      <c r="U204" s="123">
        <v>0</v>
      </c>
      <c r="V204" s="123">
        <v>0</v>
      </c>
      <c r="W204" s="123">
        <v>0</v>
      </c>
      <c r="X204" s="123">
        <v>0</v>
      </c>
      <c r="Y204" s="123">
        <v>0</v>
      </c>
      <c r="Z204" s="123">
        <v>0</v>
      </c>
      <c r="AA204" s="128">
        <v>0</v>
      </c>
      <c r="AB204" s="123">
        <v>0</v>
      </c>
      <c r="AC204" s="123">
        <v>0</v>
      </c>
      <c r="AD204" s="123">
        <v>0</v>
      </c>
      <c r="AE204" s="179">
        <v>66.3</v>
      </c>
      <c r="AF204" s="179">
        <v>44.6</v>
      </c>
      <c r="AG204" s="123">
        <v>607</v>
      </c>
      <c r="AH204" s="179">
        <v>3.5</v>
      </c>
      <c r="AI204" s="179">
        <v>27.2</v>
      </c>
      <c r="AJ204" s="128">
        <v>0</v>
      </c>
      <c r="AK204" s="123">
        <v>0</v>
      </c>
      <c r="AL204" s="130">
        <v>0</v>
      </c>
      <c r="AM204" s="179">
        <v>0.6</v>
      </c>
      <c r="AN204" s="181">
        <v>0.6</v>
      </c>
      <c r="AO204" s="132">
        <f>IFERROR($S204*$S$2+$T204*$T$2+IF($U$2=0,0,$U204/$U$2)+$V204*$V$2+$W204*$W$2+$X204*$X$2+$Y204*$Y$2+$Z204*$Z$2+$AA204*$AA$2+IF($AB$2=0,0,$AB204/$AB$2)+$AC$2*$AC204+$AD$2*$AD204+$AE$2*$AE204+$AF204*$AF$2+IF($AG$2=0,0,$AG204/$AG$2)+$AH204*$AH$2+$AI204*$AI$2+IF($AJ$2=0,0,$AJ204/$AJ$2)+$AK204*$AK$2+$AL204*$AL$2+$AM204*$AM$2+$AN204*$AN$2,0)</f>
      </c>
    </row>
    <row x14ac:dyDescent="0.25" r="205" customHeight="1" ht="17.25">
      <c r="A205" s="118" t="s">
        <v>409</v>
      </c>
      <c r="B205" s="119" t="s">
        <v>185</v>
      </c>
      <c r="C205" s="119" t="s">
        <v>260</v>
      </c>
      <c r="D205" s="120">
        <v>11</v>
      </c>
      <c r="E205" s="134"/>
      <c r="F205" s="122"/>
      <c r="G205" s="123">
        <v>203</v>
      </c>
      <c r="H205" s="124">
        <f>I205-G205</f>
      </c>
      <c r="I205" s="123">
        <v>203</v>
      </c>
      <c r="J205" s="177">
        <v>204</v>
      </c>
      <c r="K205" s="124">
        <f>L205-J205</f>
      </c>
      <c r="L205" s="136">
        <v>220</v>
      </c>
      <c r="M205" s="123">
        <v>203</v>
      </c>
      <c r="N205" s="124">
        <f>O205-M205</f>
      </c>
      <c r="O205" s="123">
        <v>220</v>
      </c>
      <c r="P205" s="135">
        <v>0.1</v>
      </c>
      <c r="Q205" s="126">
        <v>17</v>
      </c>
      <c r="R205" s="127"/>
      <c r="S205" s="128">
        <v>394</v>
      </c>
      <c r="T205" s="123">
        <v>204</v>
      </c>
      <c r="U205" s="123">
        <v>4210</v>
      </c>
      <c r="V205" s="123">
        <v>28</v>
      </c>
      <c r="W205" s="123">
        <v>16</v>
      </c>
      <c r="X205" s="123">
        <v>0</v>
      </c>
      <c r="Y205" s="179">
        <v>38.9</v>
      </c>
      <c r="Z205" s="123">
        <v>243</v>
      </c>
      <c r="AA205" s="178">
        <v>61.4</v>
      </c>
      <c r="AB205" s="123">
        <v>249</v>
      </c>
      <c r="AC205" s="179">
        <v>3.6</v>
      </c>
      <c r="AD205" s="179">
        <v>14.4</v>
      </c>
      <c r="AE205" s="123">
        <v>0</v>
      </c>
      <c r="AF205" s="123">
        <v>0</v>
      </c>
      <c r="AG205" s="123">
        <v>0</v>
      </c>
      <c r="AH205" s="123">
        <v>0</v>
      </c>
      <c r="AI205" s="123">
        <v>0</v>
      </c>
      <c r="AJ205" s="128">
        <v>0</v>
      </c>
      <c r="AK205" s="123">
        <v>0</v>
      </c>
      <c r="AL205" s="130">
        <v>4</v>
      </c>
      <c r="AM205" s="179">
        <v>9.3</v>
      </c>
      <c r="AN205" s="131">
        <v>4</v>
      </c>
      <c r="AO205" s="132">
        <f>IFERROR($S205*$S$2+$T205*$T$2+IF($U$2=0,0,$U205/$U$2)+$V205*$V$2+$W205*$W$2+$X205*$X$2+$Y205*$Y$2+$Z205*$Z$2+$AA205*$AA$2+IF($AB$2=0,0,$AB205/$AB$2)+$AC$2*$AC205+$AD$2*$AD205+$AE$2*$AE205+$AF205*$AF$2+IF($AG$2=0,0,$AG205/$AG$2)+$AH205*$AH$2+$AI205*$AI$2+IF($AJ$2=0,0,$AJ205/$AJ$2)+$AK205*$AK$2+$AL205*$AL$2+$AM205*$AM$2+$AN205*$AN$2,0)</f>
      </c>
    </row>
    <row x14ac:dyDescent="0.25" r="206" customHeight="1" ht="17.25">
      <c r="A206" s="118" t="s">
        <v>400</v>
      </c>
      <c r="B206" s="119" t="s">
        <v>192</v>
      </c>
      <c r="C206" s="119" t="s">
        <v>196</v>
      </c>
      <c r="D206" s="120">
        <v>7</v>
      </c>
      <c r="E206" s="134"/>
      <c r="F206" s="122"/>
      <c r="G206" s="123">
        <v>229</v>
      </c>
      <c r="H206" s="124">
        <f>I206-G206</f>
      </c>
      <c r="I206" s="123">
        <v>229</v>
      </c>
      <c r="J206" s="177">
        <v>203</v>
      </c>
      <c r="K206" s="124">
        <f>L206-J206</f>
      </c>
      <c r="L206" s="136">
        <v>208</v>
      </c>
      <c r="M206" s="123">
        <v>208</v>
      </c>
      <c r="N206" s="124">
        <f>O206-M206</f>
      </c>
      <c r="O206" s="123">
        <v>210</v>
      </c>
      <c r="P206" s="135">
        <v>0.06</v>
      </c>
      <c r="Q206" s="126">
        <v>17</v>
      </c>
      <c r="R206" s="127"/>
      <c r="S206" s="128">
        <v>0</v>
      </c>
      <c r="T206" s="123">
        <v>0</v>
      </c>
      <c r="U206" s="123">
        <v>0</v>
      </c>
      <c r="V206" s="123">
        <v>0</v>
      </c>
      <c r="W206" s="123">
        <v>0</v>
      </c>
      <c r="X206" s="123">
        <v>0</v>
      </c>
      <c r="Y206" s="123">
        <v>0</v>
      </c>
      <c r="Z206" s="123">
        <v>0</v>
      </c>
      <c r="AA206" s="128">
        <v>0</v>
      </c>
      <c r="AB206" s="123">
        <v>0</v>
      </c>
      <c r="AC206" s="123">
        <v>0</v>
      </c>
      <c r="AD206" s="123">
        <v>0</v>
      </c>
      <c r="AE206" s="179">
        <v>78.2</v>
      </c>
      <c r="AF206" s="179">
        <v>54.9</v>
      </c>
      <c r="AG206" s="123">
        <v>605</v>
      </c>
      <c r="AH206" s="179">
        <v>4.8</v>
      </c>
      <c r="AI206" s="179">
        <v>27.4</v>
      </c>
      <c r="AJ206" s="128">
        <v>0</v>
      </c>
      <c r="AK206" s="123">
        <v>0</v>
      </c>
      <c r="AL206" s="130">
        <v>0</v>
      </c>
      <c r="AM206" s="179">
        <v>1.1</v>
      </c>
      <c r="AN206" s="131">
        <v>0</v>
      </c>
      <c r="AO206" s="132">
        <f>IFERROR($S206*$S$2+$T206*$T$2+IF($U$2=0,0,$U206/$U$2)+$V206*$V$2+$W206*$W$2+$X206*$X$2+$Y206*$Y$2+$Z206*$Z$2+$AA206*$AA$2+IF($AB$2=0,0,$AB206/$AB$2)+$AC$2*$AC206+$AD$2*$AD206+$AE$2*$AE206+$AF206*$AF$2+IF($AG$2=0,0,$AG206/$AG$2)+$AH206*$AH$2+$AI206*$AI$2+IF($AJ$2=0,0,$AJ206/$AJ$2)+$AK206*$AK$2+$AL206*$AL$2+$AM206*$AM$2+$AN206*$AN$2,0)</f>
      </c>
    </row>
    <row x14ac:dyDescent="0.25" r="207" customHeight="1" ht="17.25">
      <c r="A207" s="118" t="s">
        <v>402</v>
      </c>
      <c r="B207" s="119" t="s">
        <v>192</v>
      </c>
      <c r="C207" s="119" t="s">
        <v>190</v>
      </c>
      <c r="D207" s="120">
        <v>6</v>
      </c>
      <c r="E207" s="134"/>
      <c r="F207" s="122"/>
      <c r="G207" s="123">
        <v>255</v>
      </c>
      <c r="H207" s="124">
        <f>I207-G207</f>
      </c>
      <c r="I207" s="123">
        <v>255</v>
      </c>
      <c r="J207" s="177">
        <v>200</v>
      </c>
      <c r="K207" s="124">
        <f>L207-J207</f>
      </c>
      <c r="L207" s="136">
        <v>207</v>
      </c>
      <c r="M207" s="123">
        <v>200</v>
      </c>
      <c r="N207" s="124">
        <f>O207-M207</f>
      </c>
      <c r="O207" s="123">
        <v>204</v>
      </c>
      <c r="P207" s="135">
        <v>0.05</v>
      </c>
      <c r="Q207" s="126">
        <v>17</v>
      </c>
      <c r="R207" s="127"/>
      <c r="S207" s="128">
        <v>0</v>
      </c>
      <c r="T207" s="123">
        <v>0</v>
      </c>
      <c r="U207" s="123">
        <v>0</v>
      </c>
      <c r="V207" s="123">
        <v>0</v>
      </c>
      <c r="W207" s="123">
        <v>0</v>
      </c>
      <c r="X207" s="123">
        <v>0</v>
      </c>
      <c r="Y207" s="123">
        <v>0</v>
      </c>
      <c r="Z207" s="123">
        <v>0</v>
      </c>
      <c r="AA207" s="128">
        <v>0</v>
      </c>
      <c r="AB207" s="123">
        <v>0</v>
      </c>
      <c r="AC207" s="123">
        <v>0</v>
      </c>
      <c r="AD207" s="123">
        <v>0</v>
      </c>
      <c r="AE207" s="179">
        <v>66.3</v>
      </c>
      <c r="AF207" s="179">
        <v>43.5</v>
      </c>
      <c r="AG207" s="123">
        <v>439</v>
      </c>
      <c r="AH207" s="179">
        <v>4.4</v>
      </c>
      <c r="AI207" s="179">
        <v>18.6</v>
      </c>
      <c r="AJ207" s="128">
        <v>0</v>
      </c>
      <c r="AK207" s="123">
        <v>0</v>
      </c>
      <c r="AL207" s="130">
        <v>0</v>
      </c>
      <c r="AM207" s="179">
        <v>0.9</v>
      </c>
      <c r="AN207" s="131">
        <v>0</v>
      </c>
      <c r="AO207" s="132">
        <f>IFERROR($S207*$S$2+$T207*$T$2+IF($U$2=0,0,$U207/$U$2)+$V207*$V$2+$W207*$W$2+$X207*$X$2+$Y207*$Y$2+$Z207*$Z$2+$AA207*$AA$2+IF($AB$2=0,0,$AB207/$AB$2)+$AC$2*$AC207+$AD$2*$AD207+$AE$2*$AE207+$AF207*$AF$2+IF($AG$2=0,0,$AG207/$AG$2)+$AH207*$AH$2+$AI207*$AI$2+IF($AJ$2=0,0,$AJ207/$AJ$2)+$AK207*$AK$2+$AL207*$AL$2+$AM207*$AM$2+$AN207*$AN$2,0)</f>
      </c>
    </row>
    <row x14ac:dyDescent="0.25" r="208" customHeight="1" ht="17.25">
      <c r="A208" s="118" t="s">
        <v>404</v>
      </c>
      <c r="B208" s="119" t="s">
        <v>185</v>
      </c>
      <c r="C208" s="119" t="s">
        <v>49</v>
      </c>
      <c r="D208" s="120">
        <v>14</v>
      </c>
      <c r="E208" s="134"/>
      <c r="F208" s="122"/>
      <c r="G208" s="123">
        <v>260</v>
      </c>
      <c r="H208" s="124">
        <f>I208-G208</f>
      </c>
      <c r="I208" s="123">
        <v>260</v>
      </c>
      <c r="J208" s="177">
        <v>220</v>
      </c>
      <c r="K208" s="124">
        <f>L208-J208</f>
      </c>
      <c r="L208" s="136">
        <v>259</v>
      </c>
      <c r="M208" s="123">
        <v>221</v>
      </c>
      <c r="N208" s="124">
        <f>O208-M208</f>
      </c>
      <c r="O208" s="123">
        <v>260</v>
      </c>
      <c r="P208" s="135">
        <v>0.25</v>
      </c>
      <c r="Q208" s="126">
        <v>17</v>
      </c>
      <c r="R208" s="127"/>
      <c r="S208" s="128">
        <v>397</v>
      </c>
      <c r="T208" s="123">
        <v>210</v>
      </c>
      <c r="U208" s="123">
        <v>4652</v>
      </c>
      <c r="V208" s="179">
        <v>29.3</v>
      </c>
      <c r="W208" s="179">
        <v>12.7</v>
      </c>
      <c r="X208" s="123">
        <v>0</v>
      </c>
      <c r="Y208" s="179">
        <v>45.5</v>
      </c>
      <c r="Z208" s="123">
        <v>303</v>
      </c>
      <c r="AA208" s="178">
        <v>35.7</v>
      </c>
      <c r="AB208" s="179">
        <v>76.9</v>
      </c>
      <c r="AC208" s="179">
        <v>0.7</v>
      </c>
      <c r="AD208" s="179">
        <v>5.8</v>
      </c>
      <c r="AE208" s="123">
        <v>0</v>
      </c>
      <c r="AF208" s="123">
        <v>0</v>
      </c>
      <c r="AG208" s="123">
        <v>0</v>
      </c>
      <c r="AH208" s="123">
        <v>0</v>
      </c>
      <c r="AI208" s="123">
        <v>0</v>
      </c>
      <c r="AJ208" s="128">
        <v>0</v>
      </c>
      <c r="AK208" s="123">
        <v>0</v>
      </c>
      <c r="AL208" s="130">
        <v>0</v>
      </c>
      <c r="AM208" s="123">
        <v>0</v>
      </c>
      <c r="AN208" s="181">
        <v>0.1</v>
      </c>
      <c r="AO208" s="132">
        <f>IFERROR($S208*$S$2+$T208*$T$2+IF($U$2=0,0,$U208/$U$2)+$V208*$V$2+$W208*$W$2+$X208*$X$2+$Y208*$Y$2+$Z208*$Z$2+$AA208*$AA$2+IF($AB$2=0,0,$AB208/$AB$2)+$AC$2*$AC208+$AD$2*$AD208+$AE$2*$AE208+$AF208*$AF$2+IF($AG$2=0,0,$AG208/$AG$2)+$AH208*$AH$2+$AI208*$AI$2+IF($AJ$2=0,0,$AJ208/$AJ$2)+$AK208*$AK$2+$AL208*$AL$2+$AM208*$AM$2+$AN208*$AN$2,0)</f>
      </c>
    </row>
    <row x14ac:dyDescent="0.25" r="209" customHeight="1" ht="17.25">
      <c r="A209" s="118" t="s">
        <v>406</v>
      </c>
      <c r="B209" s="119" t="s">
        <v>192</v>
      </c>
      <c r="C209" s="119" t="s">
        <v>238</v>
      </c>
      <c r="D209" s="120">
        <v>7</v>
      </c>
      <c r="E209" s="134"/>
      <c r="F209" s="122"/>
      <c r="G209" s="123">
        <v>213</v>
      </c>
      <c r="H209" s="124">
        <f>I209-G209</f>
      </c>
      <c r="I209" s="123">
        <v>215</v>
      </c>
      <c r="J209" s="177">
        <v>253</v>
      </c>
      <c r="K209" s="124">
        <f>L209-J209</f>
      </c>
      <c r="L209" s="136">
        <v>263</v>
      </c>
      <c r="M209" s="123">
        <v>253</v>
      </c>
      <c r="N209" s="124">
        <f>O209-M209</f>
      </c>
      <c r="O209" s="123">
        <v>263</v>
      </c>
      <c r="P209" s="135">
        <v>0.1</v>
      </c>
      <c r="Q209" s="126">
        <v>17</v>
      </c>
      <c r="R209" s="127"/>
      <c r="S209" s="128">
        <v>0</v>
      </c>
      <c r="T209" s="123">
        <v>0</v>
      </c>
      <c r="U209" s="123">
        <v>0</v>
      </c>
      <c r="V209" s="123">
        <v>0</v>
      </c>
      <c r="W209" s="123">
        <v>0</v>
      </c>
      <c r="X209" s="123">
        <v>0</v>
      </c>
      <c r="Y209" s="123">
        <v>0</v>
      </c>
      <c r="Z209" s="123">
        <v>0</v>
      </c>
      <c r="AA209" s="128">
        <v>0</v>
      </c>
      <c r="AB209" s="123">
        <v>0</v>
      </c>
      <c r="AC209" s="123">
        <v>0</v>
      </c>
      <c r="AD209" s="123">
        <v>0</v>
      </c>
      <c r="AE209" s="179">
        <v>76.5</v>
      </c>
      <c r="AF209" s="179">
        <v>45.9</v>
      </c>
      <c r="AG209" s="123">
        <v>598</v>
      </c>
      <c r="AH209" s="179">
        <v>2.9</v>
      </c>
      <c r="AI209" s="179">
        <v>30.1</v>
      </c>
      <c r="AJ209" s="128">
        <v>0</v>
      </c>
      <c r="AK209" s="123">
        <v>0</v>
      </c>
      <c r="AL209" s="130">
        <v>0</v>
      </c>
      <c r="AM209" s="123">
        <v>0</v>
      </c>
      <c r="AN209" s="131">
        <v>0</v>
      </c>
      <c r="AO209" s="132">
        <f>IFERROR($S209*$S$2+$T209*$T$2+IF($U$2=0,0,$U209/$U$2)+$V209*$V$2+$W209*$W$2+$X209*$X$2+$Y209*$Y$2+$Z209*$Z$2+$AA209*$AA$2+IF($AB$2=0,0,$AB209/$AB$2)+$AC$2*$AC209+$AD$2*$AD209+$AE$2*$AE209+$AF209*$AF$2+IF($AG$2=0,0,$AG209/$AG$2)+$AH209*$AH$2+$AI209*$AI$2+IF($AJ$2=0,0,$AJ209/$AJ$2)+$AK209*$AK$2+$AL209*$AL$2+$AM209*$AM$2+$AN209*$AN$2,0)</f>
      </c>
    </row>
    <row x14ac:dyDescent="0.25" r="210" customHeight="1" ht="17.25">
      <c r="A210" s="118" t="s">
        <v>407</v>
      </c>
      <c r="B210" s="119" t="s">
        <v>173</v>
      </c>
      <c r="C210" s="119" t="s">
        <v>188</v>
      </c>
      <c r="D210" s="120">
        <v>14</v>
      </c>
      <c r="E210" s="134"/>
      <c r="F210" s="122"/>
      <c r="G210" s="123">
        <v>232</v>
      </c>
      <c r="H210" s="124">
        <f>I210-G210</f>
      </c>
      <c r="I210" s="123">
        <v>236</v>
      </c>
      <c r="J210" s="177">
        <v>181</v>
      </c>
      <c r="K210" s="124">
        <f>L210-J210</f>
      </c>
      <c r="L210" s="136">
        <v>181</v>
      </c>
      <c r="M210" s="123">
        <v>173</v>
      </c>
      <c r="N210" s="124">
        <f>O210-M210</f>
      </c>
      <c r="O210" s="123">
        <v>176</v>
      </c>
      <c r="P210" s="135">
        <v>0.11</v>
      </c>
      <c r="Q210" s="126">
        <v>17</v>
      </c>
      <c r="R210" s="127"/>
      <c r="S210" s="128">
        <v>0</v>
      </c>
      <c r="T210" s="123">
        <v>0</v>
      </c>
      <c r="U210" s="123">
        <v>0</v>
      </c>
      <c r="V210" s="123">
        <v>0</v>
      </c>
      <c r="W210" s="123">
        <v>0</v>
      </c>
      <c r="X210" s="123">
        <v>0</v>
      </c>
      <c r="Y210" s="123">
        <v>0</v>
      </c>
      <c r="Z210" s="123">
        <v>0</v>
      </c>
      <c r="AA210" s="128">
        <v>0</v>
      </c>
      <c r="AB210" s="123">
        <v>0</v>
      </c>
      <c r="AC210" s="123">
        <v>0</v>
      </c>
      <c r="AD210" s="123">
        <v>0</v>
      </c>
      <c r="AE210" s="123">
        <v>113</v>
      </c>
      <c r="AF210" s="179">
        <v>73.2</v>
      </c>
      <c r="AG210" s="123">
        <v>1004</v>
      </c>
      <c r="AH210" s="179">
        <v>4.8</v>
      </c>
      <c r="AI210" s="179">
        <v>44.8</v>
      </c>
      <c r="AJ210" s="128">
        <v>0</v>
      </c>
      <c r="AK210" s="123">
        <v>0</v>
      </c>
      <c r="AL210" s="130">
        <v>0</v>
      </c>
      <c r="AM210" s="179">
        <v>1.1</v>
      </c>
      <c r="AN210" s="131">
        <v>0</v>
      </c>
      <c r="AO210" s="132">
        <f>IFERROR($S210*$S$2+$T210*$T$2+IF($U$2=0,0,$U210/$U$2)+$V210*$V$2+$W210*$W$2+$X210*$X$2+$Y210*$Y$2+$Z210*$Z$2+$AA210*$AA$2+IF($AB$2=0,0,$AB210/$AB$2)+$AC$2*$AC210+$AD$2*$AD210+$AE$2*$AE210+$AF210*$AF$2+IF($AG$2=0,0,$AG210/$AG$2)+$AH210*$AH$2+$AI210*$AI$2+IF($AJ$2=0,0,$AJ210/$AJ$2)+$AK210*$AK$2+$AL210*$AL$2+$AM210*$AM$2+$AN210*$AN$2,0)</f>
      </c>
    </row>
    <row x14ac:dyDescent="0.25" r="211" customHeight="1" ht="17.25">
      <c r="A211" s="118" t="s">
        <v>403</v>
      </c>
      <c r="B211" s="119" t="s">
        <v>173</v>
      </c>
      <c r="C211" s="119" t="s">
        <v>29</v>
      </c>
      <c r="D211" s="120">
        <v>13</v>
      </c>
      <c r="E211" s="134"/>
      <c r="F211" s="122"/>
      <c r="G211" s="123">
        <v>202</v>
      </c>
      <c r="H211" s="124">
        <f>I211-G211</f>
      </c>
      <c r="I211" s="123">
        <v>201</v>
      </c>
      <c r="J211" s="177">
        <v>190</v>
      </c>
      <c r="K211" s="124">
        <f>L211-J211</f>
      </c>
      <c r="L211" s="136">
        <v>197</v>
      </c>
      <c r="M211" s="123">
        <v>202</v>
      </c>
      <c r="N211" s="124">
        <f>O211-M211</f>
      </c>
      <c r="O211" s="123">
        <v>208</v>
      </c>
      <c r="P211" s="135">
        <v>0.11</v>
      </c>
      <c r="Q211" s="126">
        <v>17</v>
      </c>
      <c r="R211" s="127"/>
      <c r="S211" s="128">
        <v>0</v>
      </c>
      <c r="T211" s="123">
        <v>0</v>
      </c>
      <c r="U211" s="123">
        <v>0</v>
      </c>
      <c r="V211" s="123">
        <v>0</v>
      </c>
      <c r="W211" s="123">
        <v>0</v>
      </c>
      <c r="X211" s="123">
        <v>0</v>
      </c>
      <c r="Y211" s="123">
        <v>0</v>
      </c>
      <c r="Z211" s="123">
        <v>0</v>
      </c>
      <c r="AA211" s="178">
        <v>3.1</v>
      </c>
      <c r="AB211" s="123">
        <v>24</v>
      </c>
      <c r="AC211" s="123">
        <v>0</v>
      </c>
      <c r="AD211" s="123">
        <v>1</v>
      </c>
      <c r="AE211" s="179">
        <v>95.2</v>
      </c>
      <c r="AF211" s="179">
        <v>54.2</v>
      </c>
      <c r="AG211" s="123">
        <v>879</v>
      </c>
      <c r="AH211" s="179">
        <v>6.2</v>
      </c>
      <c r="AI211" s="179">
        <v>38.6</v>
      </c>
      <c r="AJ211" s="128">
        <v>0</v>
      </c>
      <c r="AK211" s="123">
        <v>0</v>
      </c>
      <c r="AL211" s="130">
        <v>0</v>
      </c>
      <c r="AM211" s="123">
        <v>1</v>
      </c>
      <c r="AN211" s="131">
        <v>0</v>
      </c>
      <c r="AO211" s="132">
        <f>IFERROR($S211*$S$2+$T211*$T$2+IF($U$2=0,0,$U211/$U$2)+$V211*$V$2+$W211*$W$2+$X211*$X$2+$Y211*$Y$2+$Z211*$Z$2+$AA211*$AA$2+IF($AB$2=0,0,$AB211/$AB$2)+$AC$2*$AC211+$AD$2*$AD211+$AE$2*$AE211+$AF211*$AF$2+IF($AG$2=0,0,$AG211/$AG$2)+$AH211*$AH$2+$AI211*$AI$2+IF($AJ$2=0,0,$AJ211/$AJ$2)+$AK211*$AK$2+$AL211*$AL$2+$AM211*$AM$2+$AN211*$AN$2,0)</f>
      </c>
    </row>
    <row x14ac:dyDescent="0.25" r="212" customHeight="1" ht="17.25">
      <c r="A212" s="118" t="s">
        <v>408</v>
      </c>
      <c r="B212" s="119" t="s">
        <v>173</v>
      </c>
      <c r="C212" s="119" t="s">
        <v>223</v>
      </c>
      <c r="D212" s="120">
        <v>9</v>
      </c>
      <c r="E212" s="134" t="s">
        <v>176</v>
      </c>
      <c r="F212" s="122"/>
      <c r="G212" s="123">
        <v>204</v>
      </c>
      <c r="H212" s="124">
        <f>I212-G212</f>
      </c>
      <c r="I212" s="123">
        <v>205</v>
      </c>
      <c r="J212" s="177">
        <v>191</v>
      </c>
      <c r="K212" s="124">
        <f>L212-J212</f>
      </c>
      <c r="L212" s="136">
        <v>204</v>
      </c>
      <c r="M212" s="123">
        <v>192</v>
      </c>
      <c r="N212" s="124">
        <f>O212-M212</f>
      </c>
      <c r="O212" s="123">
        <v>202</v>
      </c>
      <c r="P212" s="135">
        <v>0.25</v>
      </c>
      <c r="Q212" s="126">
        <v>17</v>
      </c>
      <c r="R212" s="127"/>
      <c r="S212" s="128">
        <v>0</v>
      </c>
      <c r="T212" s="123">
        <v>0</v>
      </c>
      <c r="U212" s="123">
        <v>0</v>
      </c>
      <c r="V212" s="123">
        <v>0</v>
      </c>
      <c r="W212" s="123">
        <v>0</v>
      </c>
      <c r="X212" s="123">
        <v>0</v>
      </c>
      <c r="Y212" s="123">
        <v>0</v>
      </c>
      <c r="Z212" s="123">
        <v>0</v>
      </c>
      <c r="AA212" s="128">
        <v>0</v>
      </c>
      <c r="AB212" s="123">
        <v>0</v>
      </c>
      <c r="AC212" s="123">
        <v>0</v>
      </c>
      <c r="AD212" s="123">
        <v>0</v>
      </c>
      <c r="AE212" s="123">
        <v>155</v>
      </c>
      <c r="AF212" s="179">
        <v>84.1</v>
      </c>
      <c r="AG212" s="123">
        <v>1207</v>
      </c>
      <c r="AH212" s="179">
        <v>7.9</v>
      </c>
      <c r="AI212" s="179">
        <v>60.8</v>
      </c>
      <c r="AJ212" s="128">
        <v>0</v>
      </c>
      <c r="AK212" s="123">
        <v>0</v>
      </c>
      <c r="AL212" s="130">
        <v>0</v>
      </c>
      <c r="AM212" s="123">
        <v>0</v>
      </c>
      <c r="AN212" s="131">
        <v>0</v>
      </c>
      <c r="AO212" s="132">
        <f>IFERROR($S212*$S$2+$T212*$T$2+IF($U$2=0,0,$U212/$U$2)+$V212*$V$2+$W212*$W$2+$X212*$X$2+$Y212*$Y$2+$Z212*$Z$2+$AA212*$AA$2+IF($AB$2=0,0,$AB212/$AB$2)+$AC$2*$AC212+$AD$2*$AD212+$AE$2*$AE212+$AF212*$AF$2+IF($AG$2=0,0,$AG212/$AG$2)+$AH212*$AH$2+$AI212*$AI$2+IF($AJ$2=0,0,$AJ212/$AJ$2)+$AK212*$AK$2+$AL212*$AL$2+$AM212*$AM$2+$AN212*$AN$2,0)</f>
      </c>
    </row>
    <row x14ac:dyDescent="0.25" r="213" customHeight="1" ht="17.25">
      <c r="A213" s="118" t="s">
        <v>411</v>
      </c>
      <c r="B213" s="119" t="s">
        <v>181</v>
      </c>
      <c r="C213" s="119" t="s">
        <v>53</v>
      </c>
      <c r="D213" s="120">
        <v>10</v>
      </c>
      <c r="E213" s="134"/>
      <c r="F213" s="122"/>
      <c r="G213" s="123">
        <v>216</v>
      </c>
      <c r="H213" s="124">
        <f>I213-G213</f>
      </c>
      <c r="I213" s="123">
        <v>214</v>
      </c>
      <c r="J213" s="177">
        <v>214</v>
      </c>
      <c r="K213" s="124">
        <f>L213-J213</f>
      </c>
      <c r="L213" s="136">
        <v>219</v>
      </c>
      <c r="M213" s="123">
        <v>218</v>
      </c>
      <c r="N213" s="124">
        <f>O213-M213</f>
      </c>
      <c r="O213" s="123">
        <v>223</v>
      </c>
      <c r="P213" s="135">
        <v>0.08</v>
      </c>
      <c r="Q213" s="126">
        <v>17</v>
      </c>
      <c r="R213" s="127"/>
      <c r="S213" s="128">
        <v>0</v>
      </c>
      <c r="T213" s="123">
        <v>0</v>
      </c>
      <c r="U213" s="123">
        <v>0</v>
      </c>
      <c r="V213" s="123">
        <v>0</v>
      </c>
      <c r="W213" s="123">
        <v>0</v>
      </c>
      <c r="X213" s="123">
        <v>0</v>
      </c>
      <c r="Y213" s="123">
        <v>0</v>
      </c>
      <c r="Z213" s="123">
        <v>0</v>
      </c>
      <c r="AA213" s="128">
        <v>111</v>
      </c>
      <c r="AB213" s="123">
        <v>450</v>
      </c>
      <c r="AC213" s="179">
        <v>1.4</v>
      </c>
      <c r="AD213" s="179">
        <v>35.8</v>
      </c>
      <c r="AE213" s="179">
        <v>27.2</v>
      </c>
      <c r="AF213" s="179">
        <v>20.8</v>
      </c>
      <c r="AG213" s="123">
        <v>162</v>
      </c>
      <c r="AH213" s="179">
        <v>0.8</v>
      </c>
      <c r="AI213" s="179">
        <v>5.9</v>
      </c>
      <c r="AJ213" s="128">
        <v>0</v>
      </c>
      <c r="AK213" s="123">
        <v>0</v>
      </c>
      <c r="AL213" s="130">
        <v>0</v>
      </c>
      <c r="AM213" s="179">
        <v>1.2</v>
      </c>
      <c r="AN213" s="131">
        <v>0</v>
      </c>
      <c r="AO213" s="132">
        <f>IFERROR($S213*$S$2+$T213*$T$2+IF($U$2=0,0,$U213/$U$2)+$V213*$V$2+$W213*$W$2+$X213*$X$2+$Y213*$Y$2+$Z213*$Z$2+$AA213*$AA$2+IF($AB$2=0,0,$AB213/$AB$2)+$AC$2*$AC213+$AD$2*$AD213+$AE$2*$AE213+$AF213*$AF$2+IF($AG$2=0,0,$AG213/$AG$2)+$AH213*$AH$2+$AI213*$AI$2+IF($AJ$2=0,0,$AJ213/$AJ$2)+$AK213*$AK$2+$AL213*$AL$2+$AM213*$AM$2+$AN213*$AN$2,0)</f>
      </c>
    </row>
    <row x14ac:dyDescent="0.25" r="214" customHeight="1" ht="17.25">
      <c r="A214" s="118" t="s">
        <v>410</v>
      </c>
      <c r="B214" s="119" t="s">
        <v>173</v>
      </c>
      <c r="C214" s="119" t="s">
        <v>53</v>
      </c>
      <c r="D214" s="120">
        <v>10</v>
      </c>
      <c r="E214" s="134" t="s">
        <v>176</v>
      </c>
      <c r="F214" s="122"/>
      <c r="G214" s="123">
        <v>209</v>
      </c>
      <c r="H214" s="124">
        <f>I214-G214</f>
      </c>
      <c r="I214" s="123">
        <v>209</v>
      </c>
      <c r="J214" s="177">
        <v>187</v>
      </c>
      <c r="K214" s="124">
        <f>L214-J214</f>
      </c>
      <c r="L214" s="136">
        <v>191</v>
      </c>
      <c r="M214" s="123">
        <v>191</v>
      </c>
      <c r="N214" s="124">
        <f>O214-M214</f>
      </c>
      <c r="O214" s="123">
        <v>194</v>
      </c>
      <c r="P214" s="135">
        <v>0.05</v>
      </c>
      <c r="Q214" s="126">
        <v>17</v>
      </c>
      <c r="R214" s="127"/>
      <c r="S214" s="128">
        <v>0</v>
      </c>
      <c r="T214" s="123">
        <v>0</v>
      </c>
      <c r="U214" s="123">
        <v>0</v>
      </c>
      <c r="V214" s="123">
        <v>0</v>
      </c>
      <c r="W214" s="123">
        <v>0</v>
      </c>
      <c r="X214" s="123">
        <v>0</v>
      </c>
      <c r="Y214" s="123">
        <v>0</v>
      </c>
      <c r="Z214" s="123">
        <v>0</v>
      </c>
      <c r="AA214" s="128">
        <v>0</v>
      </c>
      <c r="AB214" s="123">
        <v>0</v>
      </c>
      <c r="AC214" s="123">
        <v>0</v>
      </c>
      <c r="AD214" s="123">
        <v>0</v>
      </c>
      <c r="AE214" s="179">
        <v>73.1</v>
      </c>
      <c r="AF214" s="179">
        <v>47.1</v>
      </c>
      <c r="AG214" s="123">
        <v>682</v>
      </c>
      <c r="AH214" s="179">
        <v>3.4</v>
      </c>
      <c r="AI214" s="179">
        <v>33.4</v>
      </c>
      <c r="AJ214" s="128">
        <v>0</v>
      </c>
      <c r="AK214" s="123">
        <v>0</v>
      </c>
      <c r="AL214" s="130">
        <v>0</v>
      </c>
      <c r="AM214" s="179">
        <v>0.9</v>
      </c>
      <c r="AN214" s="181">
        <v>0.9</v>
      </c>
      <c r="AO214" s="132">
        <f>IFERROR($S214*$S$2+$T214*$T$2+IF($U$2=0,0,$U214/$U$2)+$V214*$V$2+$W214*$W$2+$X214*$X$2+$Y214*$Y$2+$Z214*$Z$2+$AA214*$AA$2+IF($AB$2=0,0,$AB214/$AB$2)+$AC$2*$AC214+$AD$2*$AD214+$AE$2*$AE214+$AF214*$AF$2+IF($AG$2=0,0,$AG214/$AG$2)+$AH214*$AH$2+$AI214*$AI$2+IF($AJ$2=0,0,$AJ214/$AJ$2)+$AK214*$AK$2+$AL214*$AL$2+$AM214*$AM$2+$AN214*$AN$2,0)</f>
      </c>
    </row>
    <row x14ac:dyDescent="0.25" r="215" customHeight="1" ht="17.25">
      <c r="A215" s="118" t="s">
        <v>405</v>
      </c>
      <c r="B215" s="119" t="s">
        <v>181</v>
      </c>
      <c r="C215" s="119" t="s">
        <v>63</v>
      </c>
      <c r="D215" s="120">
        <v>6</v>
      </c>
      <c r="E215" s="134" t="s">
        <v>299</v>
      </c>
      <c r="F215" s="122"/>
      <c r="G215" s="123">
        <v>279</v>
      </c>
      <c r="H215" s="124">
        <f>I215-G215</f>
      </c>
      <c r="I215" s="123">
        <v>279</v>
      </c>
      <c r="J215" s="177">
        <v>235</v>
      </c>
      <c r="K215" s="124">
        <f>L215-J215</f>
      </c>
      <c r="L215" s="136">
        <v>225</v>
      </c>
      <c r="M215" s="123">
        <v>235</v>
      </c>
      <c r="N215" s="124">
        <f>O215-M215</f>
      </c>
      <c r="O215" s="123">
        <v>234</v>
      </c>
      <c r="P215" s="135">
        <v>0.04</v>
      </c>
      <c r="Q215" s="126">
        <v>17</v>
      </c>
      <c r="R215" s="127"/>
      <c r="S215" s="128">
        <v>0</v>
      </c>
      <c r="T215" s="123">
        <v>0</v>
      </c>
      <c r="U215" s="123">
        <v>0</v>
      </c>
      <c r="V215" s="123">
        <v>0</v>
      </c>
      <c r="W215" s="123">
        <v>0</v>
      </c>
      <c r="X215" s="123">
        <v>0</v>
      </c>
      <c r="Y215" s="123">
        <v>0</v>
      </c>
      <c r="Z215" s="123">
        <v>0</v>
      </c>
      <c r="AA215" s="128">
        <v>70</v>
      </c>
      <c r="AB215" s="123">
        <v>323</v>
      </c>
      <c r="AC215" s="179">
        <v>2.7</v>
      </c>
      <c r="AD215" s="179">
        <v>23.4</v>
      </c>
      <c r="AE215" s="123">
        <v>10</v>
      </c>
      <c r="AF215" s="179">
        <v>8.5</v>
      </c>
      <c r="AG215" s="179">
        <v>71.9</v>
      </c>
      <c r="AH215" s="123">
        <v>0</v>
      </c>
      <c r="AI215" s="179">
        <v>3.8</v>
      </c>
      <c r="AJ215" s="128">
        <v>0</v>
      </c>
      <c r="AK215" s="123">
        <v>0</v>
      </c>
      <c r="AL215" s="130">
        <v>0</v>
      </c>
      <c r="AM215" s="123">
        <v>0</v>
      </c>
      <c r="AN215" s="131">
        <v>0</v>
      </c>
      <c r="AO215" s="132">
        <f>IFERROR($S215*$S$2+$T215*$T$2+IF($U$2=0,0,$U215/$U$2)+$V215*$V$2+$W215*$W$2+$X215*$X$2+$Y215*$Y$2+$Z215*$Z$2+$AA215*$AA$2+IF($AB$2=0,0,$AB215/$AB$2)+$AC$2*$AC215+$AD$2*$AD215+$AE$2*$AE215+$AF215*$AF$2+IF($AG$2=0,0,$AG215/$AG$2)+$AH215*$AH$2+$AI215*$AI$2+IF($AJ$2=0,0,$AJ215/$AJ$2)+$AK215*$AK$2+$AL215*$AL$2+$AM215*$AM$2+$AN215*$AN$2,0)</f>
      </c>
    </row>
    <row x14ac:dyDescent="0.25" r="216" customHeight="1" ht="17.25">
      <c r="A216" s="118" t="s">
        <v>401</v>
      </c>
      <c r="B216" s="119" t="s">
        <v>181</v>
      </c>
      <c r="C216" s="119" t="s">
        <v>43</v>
      </c>
      <c r="D216" s="120">
        <v>11</v>
      </c>
      <c r="E216" s="134" t="s">
        <v>230</v>
      </c>
      <c r="F216" s="122"/>
      <c r="G216" s="123">
        <v>294</v>
      </c>
      <c r="H216" s="124">
        <f>I216-G216</f>
      </c>
      <c r="I216" s="123">
        <v>295</v>
      </c>
      <c r="J216" s="177">
        <v>500</v>
      </c>
      <c r="K216" s="124">
        <f>L216-J216</f>
      </c>
      <c r="L216" s="136">
        <v>236</v>
      </c>
      <c r="M216" s="123">
        <v>500</v>
      </c>
      <c r="N216" s="124">
        <f>O216-M216</f>
      </c>
      <c r="O216" s="123">
        <v>239</v>
      </c>
      <c r="P216" s="135">
        <v>0.02</v>
      </c>
      <c r="Q216" s="126">
        <v>17</v>
      </c>
      <c r="R216" s="127"/>
      <c r="S216" s="128">
        <v>0</v>
      </c>
      <c r="T216" s="123">
        <v>0</v>
      </c>
      <c r="U216" s="123">
        <v>0</v>
      </c>
      <c r="V216" s="123">
        <v>0</v>
      </c>
      <c r="W216" s="123">
        <v>0</v>
      </c>
      <c r="X216" s="123">
        <v>0</v>
      </c>
      <c r="Y216" s="123">
        <v>0</v>
      </c>
      <c r="Z216" s="123">
        <v>0</v>
      </c>
      <c r="AA216" s="178">
        <v>36.8</v>
      </c>
      <c r="AB216" s="123">
        <v>171</v>
      </c>
      <c r="AC216" s="179">
        <v>2.6</v>
      </c>
      <c r="AD216" s="179">
        <v>7.7</v>
      </c>
      <c r="AE216" s="179">
        <v>14.4</v>
      </c>
      <c r="AF216" s="123">
        <v>15</v>
      </c>
      <c r="AG216" s="179">
        <v>82.5</v>
      </c>
      <c r="AH216" s="123">
        <v>0</v>
      </c>
      <c r="AI216" s="179">
        <v>7.5</v>
      </c>
      <c r="AJ216" s="128">
        <v>0</v>
      </c>
      <c r="AK216" s="123">
        <v>0</v>
      </c>
      <c r="AL216" s="130">
        <v>0</v>
      </c>
      <c r="AM216" s="123">
        <v>0</v>
      </c>
      <c r="AN216" s="131">
        <v>0</v>
      </c>
      <c r="AO216" s="132">
        <f>IFERROR($S216*$S$2+$T216*$T$2+IF($U$2=0,0,$U216/$U$2)+$V216*$V$2+$W216*$W$2+$X216*$X$2+$Y216*$Y$2+$Z216*$Z$2+$AA216*$AA$2+IF($AB$2=0,0,$AB216/$AB$2)+$AC$2*$AC216+$AD$2*$AD216+$AE$2*$AE216+$AF216*$AF$2+IF($AG$2=0,0,$AG216/$AG$2)+$AH216*$AH$2+$AI216*$AI$2+IF($AJ$2=0,0,$AJ216/$AJ$2)+$AK216*$AK$2+$AL216*$AL$2+$AM216*$AM$2+$AN216*$AN$2,0)</f>
      </c>
    </row>
    <row x14ac:dyDescent="0.25" r="217" customHeight="1" ht="17.25">
      <c r="A217" s="118" t="s">
        <v>412</v>
      </c>
      <c r="B217" s="119" t="s">
        <v>181</v>
      </c>
      <c r="C217" s="119" t="s">
        <v>244</v>
      </c>
      <c r="D217" s="120">
        <v>14</v>
      </c>
      <c r="E217" s="134"/>
      <c r="F217" s="122"/>
      <c r="G217" s="123">
        <v>219</v>
      </c>
      <c r="H217" s="124">
        <f>I217-G217</f>
      </c>
      <c r="I217" s="123">
        <v>273</v>
      </c>
      <c r="J217" s="177">
        <v>186</v>
      </c>
      <c r="K217" s="124">
        <f>L217-J217</f>
      </c>
      <c r="L217" s="136">
        <v>192</v>
      </c>
      <c r="M217" s="123">
        <v>178</v>
      </c>
      <c r="N217" s="124">
        <f>O217-M217</f>
      </c>
      <c r="O217" s="123">
        <v>183</v>
      </c>
      <c r="P217" s="135">
        <v>0.08</v>
      </c>
      <c r="Q217" s="126">
        <v>17</v>
      </c>
      <c r="R217" s="127"/>
      <c r="S217" s="128">
        <v>0</v>
      </c>
      <c r="T217" s="123">
        <v>0</v>
      </c>
      <c r="U217" s="123">
        <v>0</v>
      </c>
      <c r="V217" s="123">
        <v>0</v>
      </c>
      <c r="W217" s="123">
        <v>0</v>
      </c>
      <c r="X217" s="123">
        <v>0</v>
      </c>
      <c r="Y217" s="123">
        <v>0</v>
      </c>
      <c r="Z217" s="123">
        <v>0</v>
      </c>
      <c r="AA217" s="128">
        <v>34</v>
      </c>
      <c r="AB217" s="123">
        <v>150</v>
      </c>
      <c r="AC217" s="179">
        <v>1.1</v>
      </c>
      <c r="AD217" s="179">
        <v>11.2</v>
      </c>
      <c r="AE217" s="179">
        <v>39.1</v>
      </c>
      <c r="AF217" s="179">
        <v>31.8</v>
      </c>
      <c r="AG217" s="123">
        <v>234</v>
      </c>
      <c r="AH217" s="179">
        <v>1.1</v>
      </c>
      <c r="AI217" s="179">
        <v>9.1</v>
      </c>
      <c r="AJ217" s="128">
        <v>0</v>
      </c>
      <c r="AK217" s="123">
        <v>0</v>
      </c>
      <c r="AL217" s="130">
        <v>0</v>
      </c>
      <c r="AM217" s="179">
        <v>0.6</v>
      </c>
      <c r="AN217" s="181">
        <v>0.6</v>
      </c>
      <c r="AO217" s="132">
        <f>IFERROR($S217*$S$2+$T217*$T$2+IF($U$2=0,0,$U217/$U$2)+$V217*$V$2+$W217*$W$2+$X217*$X$2+$Y217*$Y$2+$Z217*$Z$2+$AA217*$AA$2+IF($AB$2=0,0,$AB217/$AB$2)+$AC$2*$AC217+$AD$2*$AD217+$AE$2*$AE217+$AF217*$AF$2+IF($AG$2=0,0,$AG217/$AG$2)+$AH217*$AH$2+$AI217*$AI$2+IF($AJ$2=0,0,$AJ217/$AJ$2)+$AK217*$AK$2+$AL217*$AL$2+$AM217*$AM$2+$AN217*$AN$2,0)</f>
      </c>
    </row>
    <row x14ac:dyDescent="0.25" r="218" customHeight="1" ht="17.25">
      <c r="A218" s="118" t="s">
        <v>413</v>
      </c>
      <c r="B218" s="119" t="s">
        <v>173</v>
      </c>
      <c r="C218" s="119" t="s">
        <v>223</v>
      </c>
      <c r="D218" s="120">
        <v>9</v>
      </c>
      <c r="E218" s="134" t="s">
        <v>414</v>
      </c>
      <c r="F218" s="122"/>
      <c r="G218" s="123">
        <v>247</v>
      </c>
      <c r="H218" s="124">
        <f>I218-G218</f>
      </c>
      <c r="I218" s="123">
        <v>244</v>
      </c>
      <c r="J218" s="177">
        <v>239</v>
      </c>
      <c r="K218" s="124">
        <f>L218-J218</f>
      </c>
      <c r="L218" s="136">
        <v>189</v>
      </c>
      <c r="M218" s="123">
        <v>236</v>
      </c>
      <c r="N218" s="124">
        <f>O218-M218</f>
      </c>
      <c r="O218" s="123">
        <v>192</v>
      </c>
      <c r="P218" s="135">
        <v>0.02</v>
      </c>
      <c r="Q218" s="126">
        <v>17</v>
      </c>
      <c r="R218" s="127"/>
      <c r="S218" s="128">
        <v>0</v>
      </c>
      <c r="T218" s="123">
        <v>0</v>
      </c>
      <c r="U218" s="123">
        <v>0</v>
      </c>
      <c r="V218" s="123">
        <v>0</v>
      </c>
      <c r="W218" s="123">
        <v>0</v>
      </c>
      <c r="X218" s="123">
        <v>0</v>
      </c>
      <c r="Y218" s="123">
        <v>0</v>
      </c>
      <c r="Z218" s="123">
        <v>0</v>
      </c>
      <c r="AA218" s="128">
        <v>1</v>
      </c>
      <c r="AB218" s="179">
        <v>3.9</v>
      </c>
      <c r="AC218" s="123">
        <v>0</v>
      </c>
      <c r="AD218" s="179">
        <v>0.2</v>
      </c>
      <c r="AE218" s="179">
        <v>11.9</v>
      </c>
      <c r="AF218" s="179">
        <v>6.6</v>
      </c>
      <c r="AG218" s="179">
        <v>99.7</v>
      </c>
      <c r="AH218" s="123">
        <v>1</v>
      </c>
      <c r="AI218" s="179">
        <v>4.4</v>
      </c>
      <c r="AJ218" s="128">
        <v>0</v>
      </c>
      <c r="AK218" s="123">
        <v>0</v>
      </c>
      <c r="AL218" s="130">
        <v>0</v>
      </c>
      <c r="AM218" s="179">
        <v>0.2</v>
      </c>
      <c r="AN218" s="131">
        <v>0</v>
      </c>
      <c r="AO218" s="132">
        <f>IFERROR($S218*$S$2+$T218*$T$2+IF($U$2=0,0,$U218/$U$2)+$V218*$V$2+$W218*$W$2+$X218*$X$2+$Y218*$Y$2+$Z218*$Z$2+$AA218*$AA$2+IF($AB$2=0,0,$AB218/$AB$2)+$AC$2*$AC218+$AD$2*$AD218+$AE$2*$AE218+$AF218*$AF$2+IF($AG$2=0,0,$AG218/$AG$2)+$AH218*$AH$2+$AI218*$AI$2+IF($AJ$2=0,0,$AJ218/$AJ$2)+$AK218*$AK$2+$AL218*$AL$2+$AM218*$AM$2+$AN218*$AN$2,0)</f>
      </c>
    </row>
    <row x14ac:dyDescent="0.25" r="219" customHeight="1" ht="17.25">
      <c r="A219" s="118" t="s">
        <v>418</v>
      </c>
      <c r="B219" s="119" t="s">
        <v>173</v>
      </c>
      <c r="C219" s="119" t="s">
        <v>29</v>
      </c>
      <c r="D219" s="120">
        <v>13</v>
      </c>
      <c r="E219" s="134"/>
      <c r="F219" s="122"/>
      <c r="G219" s="123">
        <v>246</v>
      </c>
      <c r="H219" s="124">
        <f>I219-G219</f>
      </c>
      <c r="I219" s="123">
        <v>245</v>
      </c>
      <c r="J219" s="177">
        <v>198</v>
      </c>
      <c r="K219" s="124">
        <f>L219-J219</f>
      </c>
      <c r="L219" s="136">
        <v>196</v>
      </c>
      <c r="M219" s="123">
        <v>199</v>
      </c>
      <c r="N219" s="124">
        <f>O219-M219</f>
      </c>
      <c r="O219" s="123">
        <v>199</v>
      </c>
      <c r="P219" s="135">
        <v>0.04</v>
      </c>
      <c r="Q219" s="126">
        <v>17</v>
      </c>
      <c r="R219" s="127"/>
      <c r="S219" s="128">
        <v>0</v>
      </c>
      <c r="T219" s="123">
        <v>0</v>
      </c>
      <c r="U219" s="123">
        <v>0</v>
      </c>
      <c r="V219" s="123">
        <v>0</v>
      </c>
      <c r="W219" s="123">
        <v>0</v>
      </c>
      <c r="X219" s="123">
        <v>0</v>
      </c>
      <c r="Y219" s="123">
        <v>0</v>
      </c>
      <c r="Z219" s="123">
        <v>0</v>
      </c>
      <c r="AA219" s="128">
        <v>0</v>
      </c>
      <c r="AB219" s="123">
        <v>0</v>
      </c>
      <c r="AC219" s="123">
        <v>0</v>
      </c>
      <c r="AD219" s="123">
        <v>0</v>
      </c>
      <c r="AE219" s="123">
        <v>34</v>
      </c>
      <c r="AF219" s="179">
        <v>21.5</v>
      </c>
      <c r="AG219" s="123">
        <v>282</v>
      </c>
      <c r="AH219" s="179">
        <v>2.4</v>
      </c>
      <c r="AI219" s="179">
        <v>12.6</v>
      </c>
      <c r="AJ219" s="128">
        <v>0</v>
      </c>
      <c r="AK219" s="123">
        <v>0</v>
      </c>
      <c r="AL219" s="130">
        <v>0</v>
      </c>
      <c r="AM219" s="179">
        <v>0.6</v>
      </c>
      <c r="AN219" s="131">
        <v>0</v>
      </c>
      <c r="AO219" s="132">
        <f>IFERROR($S219*$S$2+$T219*$T$2+IF($U$2=0,0,$U219/$U$2)+$V219*$V$2+$W219*$W$2+$X219*$X$2+$Y219*$Y$2+$Z219*$Z$2+$AA219*$AA$2+IF($AB$2=0,0,$AB219/$AB$2)+$AC$2*$AC219+$AD$2*$AD219+$AE$2*$AE219+$AF219*$AF$2+IF($AG$2=0,0,$AG219/$AG$2)+$AH219*$AH$2+$AI219*$AI$2+IF($AJ$2=0,0,$AJ219/$AJ$2)+$AK219*$AK$2+$AL219*$AL$2+$AM219*$AM$2+$AN219*$AN$2,0)</f>
      </c>
    </row>
    <row x14ac:dyDescent="0.25" r="220" customHeight="1" ht="17.25">
      <c r="A220" s="118" t="s">
        <v>415</v>
      </c>
      <c r="B220" s="119" t="s">
        <v>181</v>
      </c>
      <c r="C220" s="119" t="s">
        <v>37</v>
      </c>
      <c r="D220" s="120">
        <v>12</v>
      </c>
      <c r="E220" s="134"/>
      <c r="F220" s="122"/>
      <c r="G220" s="123">
        <v>300</v>
      </c>
      <c r="H220" s="124">
        <f>I220-G220</f>
      </c>
      <c r="I220" s="123">
        <v>300</v>
      </c>
      <c r="J220" s="177">
        <v>213</v>
      </c>
      <c r="K220" s="124">
        <f>L220-J220</f>
      </c>
      <c r="L220" s="136">
        <v>221</v>
      </c>
      <c r="M220" s="123">
        <v>207</v>
      </c>
      <c r="N220" s="124">
        <f>O220-M220</f>
      </c>
      <c r="O220" s="123">
        <v>211</v>
      </c>
      <c r="P220" s="135">
        <v>0.04</v>
      </c>
      <c r="Q220" s="126">
        <v>17</v>
      </c>
      <c r="R220" s="127"/>
      <c r="S220" s="128">
        <v>0</v>
      </c>
      <c r="T220" s="123">
        <v>0</v>
      </c>
      <c r="U220" s="123">
        <v>0</v>
      </c>
      <c r="V220" s="123">
        <v>0</v>
      </c>
      <c r="W220" s="123">
        <v>0</v>
      </c>
      <c r="X220" s="123">
        <v>0</v>
      </c>
      <c r="Y220" s="123">
        <v>0</v>
      </c>
      <c r="Z220" s="123">
        <v>0</v>
      </c>
      <c r="AA220" s="128">
        <v>51</v>
      </c>
      <c r="AB220" s="123">
        <v>259</v>
      </c>
      <c r="AC220" s="179">
        <v>1.1</v>
      </c>
      <c r="AD220" s="179">
        <v>20.7</v>
      </c>
      <c r="AE220" s="179">
        <v>32.3</v>
      </c>
      <c r="AF220" s="179">
        <v>27.2</v>
      </c>
      <c r="AG220" s="123">
        <v>222</v>
      </c>
      <c r="AH220" s="179">
        <v>0.8</v>
      </c>
      <c r="AI220" s="123">
        <v>12</v>
      </c>
      <c r="AJ220" s="128">
        <v>0</v>
      </c>
      <c r="AK220" s="123">
        <v>0</v>
      </c>
      <c r="AL220" s="130">
        <v>0</v>
      </c>
      <c r="AM220" s="179">
        <v>0.9</v>
      </c>
      <c r="AN220" s="131">
        <v>0</v>
      </c>
      <c r="AO220" s="132">
        <f>IFERROR($S220*$S$2+$T220*$T$2+IF($U$2=0,0,$U220/$U$2)+$V220*$V$2+$W220*$W$2+$X220*$X$2+$Y220*$Y$2+$Z220*$Z$2+$AA220*$AA$2+IF($AB$2=0,0,$AB220/$AB$2)+$AC$2*$AC220+$AD$2*$AD220+$AE$2*$AE220+$AF220*$AF$2+IF($AG$2=0,0,$AG220/$AG$2)+$AH220*$AH$2+$AI220*$AI$2+IF($AJ$2=0,0,$AJ220/$AJ$2)+$AK220*$AK$2+$AL220*$AL$2+$AM220*$AM$2+$AN220*$AN$2,0)</f>
      </c>
    </row>
    <row x14ac:dyDescent="0.25" r="221" customHeight="1" ht="17.25">
      <c r="A221" s="118" t="s">
        <v>377</v>
      </c>
      <c r="B221" s="119" t="s">
        <v>181</v>
      </c>
      <c r="C221" s="119" t="s">
        <v>220</v>
      </c>
      <c r="D221" s="120">
        <v>10</v>
      </c>
      <c r="E221" s="134"/>
      <c r="F221" s="122"/>
      <c r="G221" s="123">
        <v>217</v>
      </c>
      <c r="H221" s="124">
        <f>I221-G221</f>
      </c>
      <c r="I221" s="123">
        <v>200</v>
      </c>
      <c r="J221" s="177">
        <v>182</v>
      </c>
      <c r="K221" s="124">
        <f>L221-J221</f>
      </c>
      <c r="L221" s="136">
        <v>188</v>
      </c>
      <c r="M221" s="123">
        <v>183</v>
      </c>
      <c r="N221" s="124">
        <f>O221-M221</f>
      </c>
      <c r="O221" s="123">
        <v>188</v>
      </c>
      <c r="P221" s="135">
        <v>0.05</v>
      </c>
      <c r="Q221" s="126">
        <v>17</v>
      </c>
      <c r="R221" s="127"/>
      <c r="S221" s="128">
        <v>0</v>
      </c>
      <c r="T221" s="123">
        <v>0</v>
      </c>
      <c r="U221" s="123">
        <v>0</v>
      </c>
      <c r="V221" s="123">
        <v>0</v>
      </c>
      <c r="W221" s="123">
        <v>0</v>
      </c>
      <c r="X221" s="123">
        <v>0</v>
      </c>
      <c r="Y221" s="123">
        <v>0</v>
      </c>
      <c r="Z221" s="123">
        <v>0</v>
      </c>
      <c r="AA221" s="178">
        <v>72.4</v>
      </c>
      <c r="AB221" s="123">
        <v>291</v>
      </c>
      <c r="AC221" s="179">
        <v>1.3</v>
      </c>
      <c r="AD221" s="179">
        <v>22.6</v>
      </c>
      <c r="AE221" s="179">
        <v>30.8</v>
      </c>
      <c r="AF221" s="179">
        <v>23.8</v>
      </c>
      <c r="AG221" s="123">
        <v>180</v>
      </c>
      <c r="AH221" s="179">
        <v>0.7</v>
      </c>
      <c r="AI221" s="179">
        <v>6.8</v>
      </c>
      <c r="AJ221" s="128">
        <v>0</v>
      </c>
      <c r="AK221" s="123">
        <v>0</v>
      </c>
      <c r="AL221" s="130">
        <v>0</v>
      </c>
      <c r="AM221" s="179">
        <v>1.1</v>
      </c>
      <c r="AN221" s="131">
        <v>0</v>
      </c>
      <c r="AO221" s="132">
        <f>IFERROR($S221*$S$2+$T221*$T$2+IF($U$2=0,0,$U221/$U$2)+$V221*$V$2+$W221*$W$2+$X221*$X$2+$Y221*$Y$2+$Z221*$Z$2+$AA221*$AA$2+IF($AB$2=0,0,$AB221/$AB$2)+$AC$2*$AC221+$AD$2*$AD221+$AE$2*$AE221+$AF221*$AF$2+IF($AG$2=0,0,$AG221/$AG$2)+$AH221*$AH$2+$AI221*$AI$2+IF($AJ$2=0,0,$AJ221/$AJ$2)+$AK221*$AK$2+$AL221*$AL$2+$AM221*$AM$2+$AN221*$AN$2,0)</f>
      </c>
    </row>
    <row x14ac:dyDescent="0.25" r="222" customHeight="1" ht="17.25">
      <c r="A222" s="118" t="s">
        <v>419</v>
      </c>
      <c r="B222" s="119" t="s">
        <v>192</v>
      </c>
      <c r="C222" s="119" t="s">
        <v>65</v>
      </c>
      <c r="D222" s="120">
        <v>9</v>
      </c>
      <c r="E222" s="134"/>
      <c r="F222" s="122"/>
      <c r="G222" s="123">
        <v>295</v>
      </c>
      <c r="H222" s="124">
        <f>I222-G222</f>
      </c>
      <c r="I222" s="123">
        <v>296</v>
      </c>
      <c r="J222" s="177">
        <v>207</v>
      </c>
      <c r="K222" s="124">
        <f>L222-J222</f>
      </c>
      <c r="L222" s="136">
        <v>210</v>
      </c>
      <c r="M222" s="123">
        <v>210</v>
      </c>
      <c r="N222" s="124">
        <f>O222-M222</f>
      </c>
      <c r="O222" s="123">
        <v>218</v>
      </c>
      <c r="P222" s="135">
        <v>0.04</v>
      </c>
      <c r="Q222" s="126">
        <v>17</v>
      </c>
      <c r="R222" s="127"/>
      <c r="S222" s="128">
        <v>0</v>
      </c>
      <c r="T222" s="123">
        <v>0</v>
      </c>
      <c r="U222" s="123">
        <v>0</v>
      </c>
      <c r="V222" s="123">
        <v>0</v>
      </c>
      <c r="W222" s="123">
        <v>0</v>
      </c>
      <c r="X222" s="123">
        <v>0</v>
      </c>
      <c r="Y222" s="123">
        <v>0</v>
      </c>
      <c r="Z222" s="123">
        <v>0</v>
      </c>
      <c r="AA222" s="128">
        <v>0</v>
      </c>
      <c r="AB222" s="123">
        <v>0</v>
      </c>
      <c r="AC222" s="123">
        <v>0</v>
      </c>
      <c r="AD222" s="123">
        <v>0</v>
      </c>
      <c r="AE222" s="179">
        <v>64.6</v>
      </c>
      <c r="AF222" s="179">
        <v>45.4</v>
      </c>
      <c r="AG222" s="123">
        <v>520</v>
      </c>
      <c r="AH222" s="179">
        <v>3.5</v>
      </c>
      <c r="AI222" s="179">
        <v>23.6</v>
      </c>
      <c r="AJ222" s="128">
        <v>0</v>
      </c>
      <c r="AK222" s="123">
        <v>0</v>
      </c>
      <c r="AL222" s="130">
        <v>0</v>
      </c>
      <c r="AM222" s="179">
        <v>0.8</v>
      </c>
      <c r="AN222" s="131">
        <v>0</v>
      </c>
      <c r="AO222" s="132">
        <f>IFERROR($S222*$S$2+$T222*$T$2+IF($U$2=0,0,$U222/$U$2)+$V222*$V$2+$W222*$W$2+$X222*$X$2+$Y222*$Y$2+$Z222*$Z$2+$AA222*$AA$2+IF($AB$2=0,0,$AB222/$AB$2)+$AC$2*$AC222+$AD$2*$AD222+$AE$2*$AE222+$AF222*$AF$2+IF($AG$2=0,0,$AG222/$AG$2)+$AH222*$AH$2+$AI222*$AI$2+IF($AJ$2=0,0,$AJ222/$AJ$2)+$AK222*$AK$2+$AL222*$AL$2+$AM222*$AM$2+$AN222*$AN$2,0)</f>
      </c>
    </row>
    <row x14ac:dyDescent="0.25" r="223" customHeight="1" ht="17.25">
      <c r="A223" s="118" t="s">
        <v>420</v>
      </c>
      <c r="B223" s="119" t="s">
        <v>181</v>
      </c>
      <c r="C223" s="119" t="s">
        <v>265</v>
      </c>
      <c r="D223" s="120">
        <v>14</v>
      </c>
      <c r="E223" s="134"/>
      <c r="F223" s="122"/>
      <c r="G223" s="123">
        <v>206</v>
      </c>
      <c r="H223" s="124">
        <f>I223-G223</f>
      </c>
      <c r="I223" s="123">
        <v>206</v>
      </c>
      <c r="J223" s="177">
        <v>185</v>
      </c>
      <c r="K223" s="124">
        <f>L223-J223</f>
      </c>
      <c r="L223" s="136">
        <v>182</v>
      </c>
      <c r="M223" s="123">
        <v>186</v>
      </c>
      <c r="N223" s="124">
        <f>O223-M223</f>
      </c>
      <c r="O223" s="123">
        <v>182</v>
      </c>
      <c r="P223" s="135">
        <v>0.03</v>
      </c>
      <c r="Q223" s="126">
        <v>17</v>
      </c>
      <c r="R223" s="127"/>
      <c r="S223" s="128">
        <v>0</v>
      </c>
      <c r="T223" s="123">
        <v>0</v>
      </c>
      <c r="U223" s="123">
        <v>0</v>
      </c>
      <c r="V223" s="123">
        <v>0</v>
      </c>
      <c r="W223" s="123">
        <v>0</v>
      </c>
      <c r="X223" s="123">
        <v>0</v>
      </c>
      <c r="Y223" s="123">
        <v>0</v>
      </c>
      <c r="Z223" s="123">
        <v>0</v>
      </c>
      <c r="AA223" s="128">
        <v>68</v>
      </c>
      <c r="AB223" s="123">
        <v>294</v>
      </c>
      <c r="AC223" s="179">
        <v>0.6</v>
      </c>
      <c r="AD223" s="179">
        <v>23.3</v>
      </c>
      <c r="AE223" s="123">
        <v>17</v>
      </c>
      <c r="AF223" s="179">
        <v>13.8</v>
      </c>
      <c r="AG223" s="179">
        <v>83.9</v>
      </c>
      <c r="AH223" s="123">
        <v>0</v>
      </c>
      <c r="AI223" s="179">
        <v>4.3</v>
      </c>
      <c r="AJ223" s="128">
        <v>0</v>
      </c>
      <c r="AK223" s="123">
        <v>0</v>
      </c>
      <c r="AL223" s="130">
        <v>0</v>
      </c>
      <c r="AM223" s="179">
        <v>0.5</v>
      </c>
      <c r="AN223" s="131">
        <v>0</v>
      </c>
      <c r="AO223" s="132">
        <f>IFERROR($S223*$S$2+$T223*$T$2+IF($U$2=0,0,$U223/$U$2)+$V223*$V$2+$W223*$W$2+$X223*$X$2+$Y223*$Y$2+$Z223*$Z$2+$AA223*$AA$2+IF($AB$2=0,0,$AB223/$AB$2)+$AC$2*$AC223+$AD$2*$AD223+$AE$2*$AE223+$AF223*$AF$2+IF($AG$2=0,0,$AG223/$AG$2)+$AH223*$AH$2+$AI223*$AI$2+IF($AJ$2=0,0,$AJ223/$AJ$2)+$AK223*$AK$2+$AL223*$AL$2+$AM223*$AM$2+$AN223*$AN$2,0)</f>
      </c>
    </row>
    <row x14ac:dyDescent="0.25" r="224" customHeight="1" ht="17.25">
      <c r="A224" s="118" t="s">
        <v>416</v>
      </c>
      <c r="B224" s="119" t="s">
        <v>173</v>
      </c>
      <c r="C224" s="119" t="s">
        <v>53</v>
      </c>
      <c r="D224" s="120">
        <v>10</v>
      </c>
      <c r="E224" s="134" t="s">
        <v>176</v>
      </c>
      <c r="F224" s="122"/>
      <c r="G224" s="123">
        <v>285</v>
      </c>
      <c r="H224" s="124">
        <f>I224-G224</f>
      </c>
      <c r="I224" s="123">
        <v>286</v>
      </c>
      <c r="J224" s="177">
        <v>222</v>
      </c>
      <c r="K224" s="124">
        <f>L224-J224</f>
      </c>
      <c r="L224" s="136">
        <v>226</v>
      </c>
      <c r="M224" s="123">
        <v>220</v>
      </c>
      <c r="N224" s="124">
        <f>O224-M224</f>
      </c>
      <c r="O224" s="123">
        <v>227</v>
      </c>
      <c r="P224" s="135">
        <v>0.03</v>
      </c>
      <c r="Q224" s="126">
        <v>17</v>
      </c>
      <c r="R224" s="127"/>
      <c r="S224" s="128">
        <v>0</v>
      </c>
      <c r="T224" s="123">
        <v>0</v>
      </c>
      <c r="U224" s="123">
        <v>0</v>
      </c>
      <c r="V224" s="123">
        <v>0</v>
      </c>
      <c r="W224" s="123">
        <v>0</v>
      </c>
      <c r="X224" s="123">
        <v>0</v>
      </c>
      <c r="Y224" s="123">
        <v>0</v>
      </c>
      <c r="Z224" s="123">
        <v>0</v>
      </c>
      <c r="AA224" s="178">
        <v>15.4</v>
      </c>
      <c r="AB224" s="179">
        <v>88.3</v>
      </c>
      <c r="AC224" s="123">
        <v>0</v>
      </c>
      <c r="AD224" s="179">
        <v>4.9</v>
      </c>
      <c r="AE224" s="179">
        <v>69.1</v>
      </c>
      <c r="AF224" s="179">
        <v>42.9</v>
      </c>
      <c r="AG224" s="123">
        <v>556</v>
      </c>
      <c r="AH224" s="179">
        <v>4.1</v>
      </c>
      <c r="AI224" s="179">
        <v>27.5</v>
      </c>
      <c r="AJ224" s="128">
        <v>517</v>
      </c>
      <c r="AK224" s="123">
        <v>0</v>
      </c>
      <c r="AL224" s="130">
        <v>0</v>
      </c>
      <c r="AM224" s="179">
        <v>0.8</v>
      </c>
      <c r="AN224" s="131">
        <v>0</v>
      </c>
      <c r="AO224" s="132">
        <f>IFERROR($S224*$S$2+$T224*$T$2+IF($U$2=0,0,$U224/$U$2)+$V224*$V$2+$W224*$W$2+$X224*$X$2+$Y224*$Y$2+$Z224*$Z$2+$AA224*$AA$2+IF($AB$2=0,0,$AB224/$AB$2)+$AC$2*$AC224+$AD$2*$AD224+$AE$2*$AE224+$AF224*$AF$2+IF($AG$2=0,0,$AG224/$AG$2)+$AH224*$AH$2+$AI224*$AI$2+IF($AJ$2=0,0,$AJ224/$AJ$2)+$AK224*$AK$2+$AL224*$AL$2+$AM224*$AM$2+$AN224*$AN$2,0)</f>
      </c>
    </row>
    <row x14ac:dyDescent="0.25" r="225" customHeight="1" ht="17.25">
      <c r="A225" s="118" t="s">
        <v>417</v>
      </c>
      <c r="B225" s="119" t="s">
        <v>181</v>
      </c>
      <c r="C225" s="119" t="s">
        <v>373</v>
      </c>
      <c r="D225" s="120">
        <v>6</v>
      </c>
      <c r="E225" s="134" t="s">
        <v>414</v>
      </c>
      <c r="F225" s="122"/>
      <c r="G225" s="123">
        <v>277</v>
      </c>
      <c r="H225" s="124">
        <f>I225-G225</f>
      </c>
      <c r="I225" s="123">
        <v>278</v>
      </c>
      <c r="J225" s="177">
        <v>300</v>
      </c>
      <c r="K225" s="124">
        <f>L225-J225</f>
      </c>
      <c r="L225" s="136">
        <v>500</v>
      </c>
      <c r="M225" s="123">
        <v>298</v>
      </c>
      <c r="N225" s="124">
        <f>O225-M225</f>
      </c>
      <c r="O225" s="123">
        <v>500</v>
      </c>
      <c r="P225" s="135">
        <v>0.1</v>
      </c>
      <c r="Q225" s="126">
        <v>0</v>
      </c>
      <c r="R225" s="127"/>
      <c r="S225" s="128">
        <v>0</v>
      </c>
      <c r="T225" s="123">
        <v>0</v>
      </c>
      <c r="U225" s="123">
        <v>0</v>
      </c>
      <c r="V225" s="123">
        <v>0</v>
      </c>
      <c r="W225" s="123">
        <v>0</v>
      </c>
      <c r="X225" s="123">
        <v>0</v>
      </c>
      <c r="Y225" s="123">
        <v>0</v>
      </c>
      <c r="Z225" s="123">
        <v>0</v>
      </c>
      <c r="AA225" s="128">
        <v>0</v>
      </c>
      <c r="AB225" s="123">
        <v>0</v>
      </c>
      <c r="AC225" s="123">
        <v>0</v>
      </c>
      <c r="AD225" s="123">
        <v>0</v>
      </c>
      <c r="AE225" s="123">
        <v>0</v>
      </c>
      <c r="AF225" s="123">
        <v>0</v>
      </c>
      <c r="AG225" s="123">
        <v>0</v>
      </c>
      <c r="AH225" s="123">
        <v>0</v>
      </c>
      <c r="AI225" s="123">
        <v>0</v>
      </c>
      <c r="AJ225" s="128">
        <v>0</v>
      </c>
      <c r="AK225" s="123">
        <v>0</v>
      </c>
      <c r="AL225" s="130">
        <v>0</v>
      </c>
      <c r="AM225" s="123">
        <v>0</v>
      </c>
      <c r="AN225" s="131">
        <v>0</v>
      </c>
      <c r="AO225" s="132">
        <f>IFERROR($S225*$S$2+$T225*$T$2+IF($U$2=0,0,$U225/$U$2)+$V225*$V$2+$W225*$W$2+$X225*$X$2+$Y225*$Y$2+$Z225*$Z$2+$AA225*$AA$2+IF($AB$2=0,0,$AB225/$AB$2)+$AC$2*$AC225+$AD$2*$AD225+$AE$2*$AE225+$AF225*$AF$2+IF($AG$2=0,0,$AG225/$AG$2)+$AH225*$AH$2+$AI225*$AI$2+IF($AJ$2=0,0,$AJ225/$AJ$2)+$AK225*$AK$2+$AL225*$AL$2+$AM225*$AM$2+$AN225*$AN$2,0)</f>
      </c>
    </row>
    <row x14ac:dyDescent="0.25" r="226" customHeight="1" ht="17.25">
      <c r="A226" s="118" t="s">
        <v>421</v>
      </c>
      <c r="B226" s="119" t="s">
        <v>181</v>
      </c>
      <c r="C226" s="119" t="s">
        <v>208</v>
      </c>
      <c r="D226" s="120">
        <v>13</v>
      </c>
      <c r="E226" s="134" t="s">
        <v>176</v>
      </c>
      <c r="F226" s="122"/>
      <c r="G226" s="123">
        <v>182</v>
      </c>
      <c r="H226" s="124">
        <f>I226-G226</f>
      </c>
      <c r="I226" s="123">
        <v>181</v>
      </c>
      <c r="J226" s="177">
        <v>194</v>
      </c>
      <c r="K226" s="124">
        <f>L226-J226</f>
      </c>
      <c r="L226" s="136">
        <v>194</v>
      </c>
      <c r="M226" s="123">
        <v>193</v>
      </c>
      <c r="N226" s="124">
        <f>O226-M226</f>
      </c>
      <c r="O226" s="123">
        <v>193</v>
      </c>
      <c r="P226" s="135">
        <v>0.04</v>
      </c>
      <c r="Q226" s="126">
        <v>17</v>
      </c>
      <c r="R226" s="127"/>
      <c r="S226" s="128">
        <v>0</v>
      </c>
      <c r="T226" s="123">
        <v>0</v>
      </c>
      <c r="U226" s="123">
        <v>0</v>
      </c>
      <c r="V226" s="123">
        <v>0</v>
      </c>
      <c r="W226" s="123">
        <v>0</v>
      </c>
      <c r="X226" s="123">
        <v>0</v>
      </c>
      <c r="Y226" s="123">
        <v>0</v>
      </c>
      <c r="Z226" s="123">
        <v>0</v>
      </c>
      <c r="AA226" s="178">
        <v>49.3</v>
      </c>
      <c r="AB226" s="123">
        <v>204</v>
      </c>
      <c r="AC226" s="123">
        <v>0</v>
      </c>
      <c r="AD226" s="179">
        <v>17.2</v>
      </c>
      <c r="AE226" s="123">
        <v>17</v>
      </c>
      <c r="AF226" s="179">
        <v>13.5</v>
      </c>
      <c r="AG226" s="179">
        <v>96.7</v>
      </c>
      <c r="AH226" s="123">
        <v>0</v>
      </c>
      <c r="AI226" s="179">
        <v>2.9</v>
      </c>
      <c r="AJ226" s="128">
        <v>615</v>
      </c>
      <c r="AK226" s="123">
        <v>0</v>
      </c>
      <c r="AL226" s="130">
        <v>0</v>
      </c>
      <c r="AM226" s="123">
        <v>0</v>
      </c>
      <c r="AN226" s="131">
        <v>0</v>
      </c>
      <c r="AO226" s="132">
        <f>IFERROR($S226*$S$2+$T226*$T$2+IF($U$2=0,0,$U226/$U$2)+$V226*$V$2+$W226*$W$2+$X226*$X$2+$Y226*$Y$2+$Z226*$Z$2+$AA226*$AA$2+IF($AB$2=0,0,$AB226/$AB$2)+$AC$2*$AC226+$AD$2*$AD226+$AE$2*$AE226+$AF226*$AF$2+IF($AG$2=0,0,$AG226/$AG$2)+$AH226*$AH$2+$AI226*$AI$2+IF($AJ$2=0,0,$AJ226/$AJ$2)+$AK226*$AK$2+$AL226*$AL$2+$AM226*$AM$2+$AN226*$AN$2,0)</f>
      </c>
    </row>
    <row x14ac:dyDescent="0.25" r="227" customHeight="1" ht="17.25">
      <c r="A227" s="118" t="s">
        <v>428</v>
      </c>
      <c r="B227" s="119" t="s">
        <v>173</v>
      </c>
      <c r="C227" s="119" t="s">
        <v>55</v>
      </c>
      <c r="D227" s="120">
        <v>6</v>
      </c>
      <c r="E227" s="134" t="s">
        <v>176</v>
      </c>
      <c r="F227" s="122"/>
      <c r="G227" s="123">
        <v>283</v>
      </c>
      <c r="H227" s="124">
        <f>I227-G227</f>
      </c>
      <c r="I227" s="123">
        <v>284</v>
      </c>
      <c r="J227" s="177">
        <v>218</v>
      </c>
      <c r="K227" s="124">
        <f>L227-J227</f>
      </c>
      <c r="L227" s="136">
        <v>215</v>
      </c>
      <c r="M227" s="123">
        <v>219</v>
      </c>
      <c r="N227" s="124">
        <f>O227-M227</f>
      </c>
      <c r="O227" s="123">
        <v>217</v>
      </c>
      <c r="P227" s="135">
        <v>0.02</v>
      </c>
      <c r="Q227" s="126">
        <v>17</v>
      </c>
      <c r="R227" s="127"/>
      <c r="S227" s="128">
        <v>0</v>
      </c>
      <c r="T227" s="123">
        <v>0</v>
      </c>
      <c r="U227" s="123">
        <v>0</v>
      </c>
      <c r="V227" s="123">
        <v>0</v>
      </c>
      <c r="W227" s="123">
        <v>0</v>
      </c>
      <c r="X227" s="123">
        <v>0</v>
      </c>
      <c r="Y227" s="123">
        <v>0</v>
      </c>
      <c r="Z227" s="123">
        <v>0</v>
      </c>
      <c r="AA227" s="128">
        <v>0</v>
      </c>
      <c r="AB227" s="123">
        <v>0</v>
      </c>
      <c r="AC227" s="123">
        <v>0</v>
      </c>
      <c r="AD227" s="123">
        <v>0</v>
      </c>
      <c r="AE227" s="179">
        <v>73.1</v>
      </c>
      <c r="AF227" s="179">
        <v>44.5</v>
      </c>
      <c r="AG227" s="123">
        <v>521</v>
      </c>
      <c r="AH227" s="123">
        <v>4</v>
      </c>
      <c r="AI227" s="123">
        <v>27</v>
      </c>
      <c r="AJ227" s="128">
        <v>0</v>
      </c>
      <c r="AK227" s="123">
        <v>0</v>
      </c>
      <c r="AL227" s="130">
        <v>0</v>
      </c>
      <c r="AM227" s="179">
        <v>0.8</v>
      </c>
      <c r="AN227" s="181">
        <v>0.8</v>
      </c>
      <c r="AO227" s="132">
        <f>IFERROR($S227*$S$2+$T227*$T$2+IF($U$2=0,0,$U227/$U$2)+$V227*$V$2+$W227*$W$2+$X227*$X$2+$Y227*$Y$2+$Z227*$Z$2+$AA227*$AA$2+IF($AB$2=0,0,$AB227/$AB$2)+$AC$2*$AC227+$AD$2*$AD227+$AE$2*$AE227+$AF227*$AF$2+IF($AG$2=0,0,$AG227/$AG$2)+$AH227*$AH$2+$AI227*$AI$2+IF($AJ$2=0,0,$AJ227/$AJ$2)+$AK227*$AK$2+$AL227*$AL$2+$AM227*$AM$2+$AN227*$AN$2,0)</f>
      </c>
    </row>
    <row x14ac:dyDescent="0.25" r="228" customHeight="1" ht="17.25">
      <c r="A228" s="118" t="s">
        <v>432</v>
      </c>
      <c r="B228" s="119" t="s">
        <v>181</v>
      </c>
      <c r="C228" s="119" t="s">
        <v>41</v>
      </c>
      <c r="D228" s="120">
        <v>7</v>
      </c>
      <c r="E228" s="134"/>
      <c r="F228" s="122"/>
      <c r="G228" s="123">
        <v>188</v>
      </c>
      <c r="H228" s="124">
        <f>I228-G228</f>
      </c>
      <c r="I228" s="123">
        <v>189</v>
      </c>
      <c r="J228" s="177">
        <v>196</v>
      </c>
      <c r="K228" s="124">
        <f>L228-J228</f>
      </c>
      <c r="L228" s="136">
        <v>193</v>
      </c>
      <c r="M228" s="123">
        <v>194</v>
      </c>
      <c r="N228" s="124">
        <f>O228-M228</f>
      </c>
      <c r="O228" s="123">
        <v>195</v>
      </c>
      <c r="P228" s="135">
        <v>0.04</v>
      </c>
      <c r="Q228" s="126">
        <v>17</v>
      </c>
      <c r="R228" s="127"/>
      <c r="S228" s="128">
        <v>0</v>
      </c>
      <c r="T228" s="123">
        <v>0</v>
      </c>
      <c r="U228" s="123">
        <v>0</v>
      </c>
      <c r="V228" s="123">
        <v>0</v>
      </c>
      <c r="W228" s="123">
        <v>0</v>
      </c>
      <c r="X228" s="123">
        <v>0</v>
      </c>
      <c r="Y228" s="123">
        <v>0</v>
      </c>
      <c r="Z228" s="123">
        <v>0</v>
      </c>
      <c r="AA228" s="178">
        <v>62.9</v>
      </c>
      <c r="AB228" s="123">
        <v>281</v>
      </c>
      <c r="AC228" s="123">
        <v>1</v>
      </c>
      <c r="AD228" s="179">
        <v>20.9</v>
      </c>
      <c r="AE228" s="123">
        <v>17</v>
      </c>
      <c r="AF228" s="179">
        <v>14.3</v>
      </c>
      <c r="AG228" s="179">
        <v>93.6</v>
      </c>
      <c r="AH228" s="123">
        <v>0</v>
      </c>
      <c r="AI228" s="123">
        <v>4</v>
      </c>
      <c r="AJ228" s="128">
        <v>0</v>
      </c>
      <c r="AK228" s="123">
        <v>0</v>
      </c>
      <c r="AL228" s="130">
        <v>0</v>
      </c>
      <c r="AM228" s="179">
        <v>0.9</v>
      </c>
      <c r="AN228" s="131">
        <v>0</v>
      </c>
      <c r="AO228" s="132">
        <f>IFERROR($S228*$S$2+$T228*$T$2+IF($U$2=0,0,$U228/$U$2)+$V228*$V$2+$W228*$W$2+$X228*$X$2+$Y228*$Y$2+$Z228*$Z$2+$AA228*$AA$2+IF($AB$2=0,0,$AB228/$AB$2)+$AC$2*$AC228+$AD$2*$AD228+$AE$2*$AE228+$AF228*$AF$2+IF($AG$2=0,0,$AG228/$AG$2)+$AH228*$AH$2+$AI228*$AI$2+IF($AJ$2=0,0,$AJ228/$AJ$2)+$AK228*$AK$2+$AL228*$AL$2+$AM228*$AM$2+$AN228*$AN$2,0)</f>
      </c>
    </row>
    <row x14ac:dyDescent="0.25" r="229" customHeight="1" ht="17.25">
      <c r="A229" s="118" t="s">
        <v>503</v>
      </c>
      <c r="B229" s="119" t="s">
        <v>507</v>
      </c>
      <c r="C229" s="119" t="s">
        <v>51</v>
      </c>
      <c r="D229" s="120">
        <v>6</v>
      </c>
      <c r="E229" s="134"/>
      <c r="F229" s="122"/>
      <c r="G229" s="123">
        <v>171</v>
      </c>
      <c r="H229" s="124">
        <f>I229-G229</f>
      </c>
      <c r="I229" s="123">
        <v>184</v>
      </c>
      <c r="J229" s="177">
        <v>313</v>
      </c>
      <c r="K229" s="124">
        <f>L229-J229</f>
      </c>
      <c r="L229" s="136">
        <v>327</v>
      </c>
      <c r="M229" s="123">
        <v>313</v>
      </c>
      <c r="N229" s="124">
        <f>O229-M229</f>
      </c>
      <c r="O229" s="123">
        <v>324</v>
      </c>
      <c r="P229" s="135">
        <v>0.08</v>
      </c>
      <c r="Q229" s="126">
        <v>17</v>
      </c>
      <c r="R229" s="127"/>
      <c r="S229" s="128">
        <v>0</v>
      </c>
      <c r="T229" s="123">
        <v>0</v>
      </c>
      <c r="U229" s="123">
        <v>0</v>
      </c>
      <c r="V229" s="123">
        <v>0</v>
      </c>
      <c r="W229" s="123">
        <v>0</v>
      </c>
      <c r="X229" s="123">
        <v>0</v>
      </c>
      <c r="Y229" s="123">
        <v>0</v>
      </c>
      <c r="Z229" s="123">
        <v>0</v>
      </c>
      <c r="AA229" s="128">
        <v>0</v>
      </c>
      <c r="AB229" s="123">
        <v>0</v>
      </c>
      <c r="AC229" s="123">
        <v>0</v>
      </c>
      <c r="AD229" s="123">
        <v>0</v>
      </c>
      <c r="AE229" s="179">
        <v>59.5</v>
      </c>
      <c r="AF229" s="179">
        <v>45.5</v>
      </c>
      <c r="AG229" s="123">
        <v>492</v>
      </c>
      <c r="AH229" s="179">
        <v>4.9</v>
      </c>
      <c r="AI229" s="179">
        <v>17.8</v>
      </c>
      <c r="AJ229" s="128">
        <v>0</v>
      </c>
      <c r="AK229" s="123">
        <v>0</v>
      </c>
      <c r="AL229" s="130">
        <v>0</v>
      </c>
      <c r="AM229" s="123">
        <v>0</v>
      </c>
      <c r="AN229" s="131">
        <v>0</v>
      </c>
      <c r="AO229" s="132">
        <f>IFERROR($S229*$S$2+$T229*$T$2+IF($U$2=0,0,$U229/$U$2)+$V229*$V$2+$W229*$W$2+$X229*$X$2+$Y229*$Y$2+$Z229*$Z$2+$AA229*$AA$2+IF($AB$2=0,0,$AB229/$AB$2)+$AC$2*$AC229+$AD$2*$AD229+$AE$2*$AE229+$AF229*$AF$2+IF($AG$2=0,0,$AG229/$AG$2)+$AH229*$AH$2+$AI229*$AI$2+IF($AJ$2=0,0,$AJ229/$AJ$2)+$AK229*$AK$2+$AL229*$AL$2+$AM229*$AM$2+$AN229*$AN$2,0)</f>
      </c>
    </row>
    <row x14ac:dyDescent="0.25" r="230" customHeight="1" ht="17.25">
      <c r="A230" s="118" t="s">
        <v>429</v>
      </c>
      <c r="B230" s="119" t="s">
        <v>173</v>
      </c>
      <c r="C230" s="119" t="s">
        <v>260</v>
      </c>
      <c r="D230" s="120">
        <v>11</v>
      </c>
      <c r="E230" s="134" t="s">
        <v>176</v>
      </c>
      <c r="F230" s="122"/>
      <c r="G230" s="123">
        <v>239</v>
      </c>
      <c r="H230" s="124">
        <f>I230-G230</f>
      </c>
      <c r="I230" s="123">
        <v>233</v>
      </c>
      <c r="J230" s="177">
        <v>208</v>
      </c>
      <c r="K230" s="124">
        <f>L230-J230</f>
      </c>
      <c r="L230" s="136">
        <v>212</v>
      </c>
      <c r="M230" s="123">
        <v>206</v>
      </c>
      <c r="N230" s="124">
        <f>O230-M230</f>
      </c>
      <c r="O230" s="123">
        <v>209</v>
      </c>
      <c r="P230" s="135">
        <v>0.02</v>
      </c>
      <c r="Q230" s="126">
        <v>17</v>
      </c>
      <c r="R230" s="127"/>
      <c r="S230" s="128">
        <v>0</v>
      </c>
      <c r="T230" s="123">
        <v>0</v>
      </c>
      <c r="U230" s="123">
        <v>0</v>
      </c>
      <c r="V230" s="123">
        <v>0</v>
      </c>
      <c r="W230" s="123">
        <v>0</v>
      </c>
      <c r="X230" s="123">
        <v>0</v>
      </c>
      <c r="Y230" s="123">
        <v>0</v>
      </c>
      <c r="Z230" s="123">
        <v>0</v>
      </c>
      <c r="AA230" s="178">
        <v>6.4</v>
      </c>
      <c r="AB230" s="179">
        <v>37.5</v>
      </c>
      <c r="AC230" s="123">
        <v>0</v>
      </c>
      <c r="AD230" s="179">
        <v>2.7</v>
      </c>
      <c r="AE230" s="179">
        <v>78.2</v>
      </c>
      <c r="AF230" s="179">
        <v>46.7</v>
      </c>
      <c r="AG230" s="123">
        <v>605</v>
      </c>
      <c r="AH230" s="179">
        <v>4.6</v>
      </c>
      <c r="AI230" s="179">
        <v>28.4</v>
      </c>
      <c r="AJ230" s="128">
        <v>0</v>
      </c>
      <c r="AK230" s="123">
        <v>0</v>
      </c>
      <c r="AL230" s="130">
        <v>0</v>
      </c>
      <c r="AM230" s="179">
        <v>0.9</v>
      </c>
      <c r="AN230" s="181">
        <v>0.9</v>
      </c>
      <c r="AO230" s="132">
        <f>IFERROR($S230*$S$2+$T230*$T$2+IF($U$2=0,0,$U230/$U$2)+$V230*$V$2+$W230*$W$2+$X230*$X$2+$Y230*$Y$2+$Z230*$Z$2+$AA230*$AA$2+IF($AB$2=0,0,$AB230/$AB$2)+$AC$2*$AC230+$AD$2*$AD230+$AE$2*$AE230+$AF230*$AF$2+IF($AG$2=0,0,$AG230/$AG$2)+$AH230*$AH$2+$AI230*$AI$2+IF($AJ$2=0,0,$AJ230/$AJ$2)+$AK230*$AK$2+$AL230*$AL$2+$AM230*$AM$2+$AN230*$AN$2,0)</f>
      </c>
    </row>
    <row x14ac:dyDescent="0.25" r="231" customHeight="1" ht="17.25">
      <c r="A231" s="118" t="s">
        <v>427</v>
      </c>
      <c r="B231" s="119" t="s">
        <v>181</v>
      </c>
      <c r="C231" s="119" t="s">
        <v>238</v>
      </c>
      <c r="D231" s="120">
        <v>7</v>
      </c>
      <c r="E231" s="134"/>
      <c r="F231" s="122"/>
      <c r="G231" s="123">
        <v>197</v>
      </c>
      <c r="H231" s="124">
        <f>I231-G231</f>
      </c>
      <c r="I231" s="123">
        <v>196</v>
      </c>
      <c r="J231" s="177">
        <v>221</v>
      </c>
      <c r="K231" s="124">
        <f>L231-J231</f>
      </c>
      <c r="L231" s="136">
        <v>211</v>
      </c>
      <c r="M231" s="123">
        <v>223</v>
      </c>
      <c r="N231" s="124">
        <f>O231-M231</f>
      </c>
      <c r="O231" s="123">
        <v>214</v>
      </c>
      <c r="P231" s="135">
        <v>0.03</v>
      </c>
      <c r="Q231" s="126">
        <v>17</v>
      </c>
      <c r="R231" s="127"/>
      <c r="S231" s="128">
        <v>0</v>
      </c>
      <c r="T231" s="123">
        <v>0</v>
      </c>
      <c r="U231" s="123">
        <v>0</v>
      </c>
      <c r="V231" s="123">
        <v>0</v>
      </c>
      <c r="W231" s="123">
        <v>0</v>
      </c>
      <c r="X231" s="123">
        <v>0</v>
      </c>
      <c r="Y231" s="123">
        <v>0</v>
      </c>
      <c r="Z231" s="123">
        <v>0</v>
      </c>
      <c r="AA231" s="178">
        <v>41.6</v>
      </c>
      <c r="AB231" s="123">
        <v>175</v>
      </c>
      <c r="AC231" s="179">
        <v>0.9</v>
      </c>
      <c r="AD231" s="179">
        <v>14.6</v>
      </c>
      <c r="AE231" s="179">
        <v>7.2</v>
      </c>
      <c r="AF231" s="179">
        <v>4.8</v>
      </c>
      <c r="AG231" s="179">
        <v>20.6</v>
      </c>
      <c r="AH231" s="123">
        <v>0</v>
      </c>
      <c r="AI231" s="179">
        <v>1.6</v>
      </c>
      <c r="AJ231" s="128">
        <v>0</v>
      </c>
      <c r="AK231" s="123">
        <v>0</v>
      </c>
      <c r="AL231" s="130">
        <v>0</v>
      </c>
      <c r="AM231" s="123">
        <v>0</v>
      </c>
      <c r="AN231" s="131">
        <v>0</v>
      </c>
      <c r="AO231" s="132">
        <f>IFERROR($S231*$S$2+$T231*$T$2+IF($U$2=0,0,$U231/$U$2)+$V231*$V$2+$W231*$W$2+$X231*$X$2+$Y231*$Y$2+$Z231*$Z$2+$AA231*$AA$2+IF($AB$2=0,0,$AB231/$AB$2)+$AC$2*$AC231+$AD$2*$AD231+$AE$2*$AE231+$AF231*$AF$2+IF($AG$2=0,0,$AG231/$AG$2)+$AH231*$AH$2+$AI231*$AI$2+IF($AJ$2=0,0,$AJ231/$AJ$2)+$AK231*$AK$2+$AL231*$AL$2+$AM231*$AM$2+$AN231*$AN$2,0)</f>
      </c>
    </row>
    <row x14ac:dyDescent="0.25" r="232" customHeight="1" ht="17.25">
      <c r="A232" s="118" t="s">
        <v>424</v>
      </c>
      <c r="B232" s="119" t="s">
        <v>173</v>
      </c>
      <c r="C232" s="119" t="s">
        <v>41</v>
      </c>
      <c r="D232" s="120">
        <v>7</v>
      </c>
      <c r="E232" s="134"/>
      <c r="F232" s="122"/>
      <c r="G232" s="123">
        <v>249</v>
      </c>
      <c r="H232" s="124">
        <f>I232-G232</f>
      </c>
      <c r="I232" s="123">
        <v>242</v>
      </c>
      <c r="J232" s="177">
        <v>266</v>
      </c>
      <c r="K232" s="124">
        <f>L232-J232</f>
      </c>
      <c r="L232" s="136">
        <v>272</v>
      </c>
      <c r="M232" s="123">
        <v>262</v>
      </c>
      <c r="N232" s="124">
        <f>O232-M232</f>
      </c>
      <c r="O232" s="123">
        <v>270</v>
      </c>
      <c r="P232" s="135">
        <v>0.03</v>
      </c>
      <c r="Q232" s="126">
        <v>17</v>
      </c>
      <c r="R232" s="127"/>
      <c r="S232" s="128">
        <v>0</v>
      </c>
      <c r="T232" s="123">
        <v>0</v>
      </c>
      <c r="U232" s="123">
        <v>0</v>
      </c>
      <c r="V232" s="123">
        <v>0</v>
      </c>
      <c r="W232" s="123">
        <v>0</v>
      </c>
      <c r="X232" s="123">
        <v>0</v>
      </c>
      <c r="Y232" s="123">
        <v>0</v>
      </c>
      <c r="Z232" s="123">
        <v>0</v>
      </c>
      <c r="AA232" s="128">
        <v>0</v>
      </c>
      <c r="AB232" s="123">
        <v>0</v>
      </c>
      <c r="AC232" s="123">
        <v>0</v>
      </c>
      <c r="AD232" s="123">
        <v>0</v>
      </c>
      <c r="AE232" s="179">
        <v>76.5</v>
      </c>
      <c r="AF232" s="179">
        <v>46.8</v>
      </c>
      <c r="AG232" s="123">
        <v>587</v>
      </c>
      <c r="AH232" s="179">
        <v>2.2</v>
      </c>
      <c r="AI232" s="123">
        <v>31</v>
      </c>
      <c r="AJ232" s="128">
        <v>0</v>
      </c>
      <c r="AK232" s="123">
        <v>0</v>
      </c>
      <c r="AL232" s="130">
        <v>0</v>
      </c>
      <c r="AM232" s="123">
        <v>0</v>
      </c>
      <c r="AN232" s="131">
        <v>0</v>
      </c>
      <c r="AO232" s="132">
        <f>IFERROR($S232*$S$2+$T232*$T$2+IF($U$2=0,0,$U232/$U$2)+$V232*$V$2+$W232*$W$2+$X232*$X$2+$Y232*$Y$2+$Z232*$Z$2+$AA232*$AA$2+IF($AB$2=0,0,$AB232/$AB$2)+$AC$2*$AC232+$AD$2*$AD232+$AE$2*$AE232+$AF232*$AF$2+IF($AG$2=0,0,$AG232/$AG$2)+$AH232*$AH$2+$AI232*$AI$2+IF($AJ$2=0,0,$AJ232/$AJ$2)+$AK232*$AK$2+$AL232*$AL$2+$AM232*$AM$2+$AN232*$AN$2,0)</f>
      </c>
    </row>
    <row x14ac:dyDescent="0.25" r="233" customHeight="1" ht="17.25">
      <c r="A233" s="118" t="s">
        <v>430</v>
      </c>
      <c r="B233" s="119" t="s">
        <v>173</v>
      </c>
      <c r="C233" s="119" t="s">
        <v>182</v>
      </c>
      <c r="D233" s="120">
        <v>13</v>
      </c>
      <c r="E233" s="134"/>
      <c r="F233" s="122"/>
      <c r="G233" s="123">
        <v>300</v>
      </c>
      <c r="H233" s="124">
        <f>I233-G233</f>
      </c>
      <c r="I233" s="123">
        <v>252</v>
      </c>
      <c r="J233" s="177">
        <v>241</v>
      </c>
      <c r="K233" s="124">
        <f>L233-J233</f>
      </c>
      <c r="L233" s="136">
        <v>247</v>
      </c>
      <c r="M233" s="123">
        <v>242</v>
      </c>
      <c r="N233" s="124">
        <f>O233-M233</f>
      </c>
      <c r="O233" s="123">
        <v>250</v>
      </c>
      <c r="P233" s="135">
        <v>0.02</v>
      </c>
      <c r="Q233" s="126">
        <v>17</v>
      </c>
      <c r="R233" s="127"/>
      <c r="S233" s="128">
        <v>0</v>
      </c>
      <c r="T233" s="123">
        <v>0</v>
      </c>
      <c r="U233" s="123">
        <v>0</v>
      </c>
      <c r="V233" s="123">
        <v>0</v>
      </c>
      <c r="W233" s="123">
        <v>0</v>
      </c>
      <c r="X233" s="123">
        <v>0</v>
      </c>
      <c r="Y233" s="123">
        <v>0</v>
      </c>
      <c r="Z233" s="123">
        <v>0</v>
      </c>
      <c r="AA233" s="128">
        <v>0</v>
      </c>
      <c r="AB233" s="123">
        <v>0</v>
      </c>
      <c r="AC233" s="123">
        <v>0</v>
      </c>
      <c r="AD233" s="123">
        <v>0</v>
      </c>
      <c r="AE233" s="179">
        <v>52.7</v>
      </c>
      <c r="AF233" s="179">
        <v>33.9</v>
      </c>
      <c r="AG233" s="123">
        <v>447</v>
      </c>
      <c r="AH233" s="179">
        <v>1.7</v>
      </c>
      <c r="AI233" s="179">
        <v>20.6</v>
      </c>
      <c r="AJ233" s="128">
        <v>513</v>
      </c>
      <c r="AK233" s="123">
        <v>0</v>
      </c>
      <c r="AL233" s="130">
        <v>0</v>
      </c>
      <c r="AM233" s="179">
        <v>0.5</v>
      </c>
      <c r="AN233" s="131">
        <v>0</v>
      </c>
      <c r="AO233" s="132">
        <f>IFERROR($S233*$S$2+$T233*$T$2+IF($U$2=0,0,$U233/$U$2)+$V233*$V$2+$W233*$W$2+$X233*$X$2+$Y233*$Y$2+$Z233*$Z$2+$AA233*$AA$2+IF($AB$2=0,0,$AB233/$AB$2)+$AC$2*$AC233+$AD$2*$AD233+$AE$2*$AE233+$AF233*$AF$2+IF($AG$2=0,0,$AG233/$AG$2)+$AH233*$AH$2+$AI233*$AI$2+IF($AJ$2=0,0,$AJ233/$AJ$2)+$AK233*$AK$2+$AL233*$AL$2+$AM233*$AM$2+$AN233*$AN$2,0)</f>
      </c>
    </row>
    <row x14ac:dyDescent="0.25" r="234" customHeight="1" ht="17.25">
      <c r="A234" s="118" t="s">
        <v>431</v>
      </c>
      <c r="B234" s="119" t="s">
        <v>173</v>
      </c>
      <c r="C234" s="119" t="s">
        <v>43</v>
      </c>
      <c r="D234" s="120">
        <v>11</v>
      </c>
      <c r="E234" s="134"/>
      <c r="F234" s="122"/>
      <c r="G234" s="123">
        <v>233</v>
      </c>
      <c r="H234" s="124">
        <f>I234-G234</f>
      </c>
      <c r="I234" s="123">
        <v>240</v>
      </c>
      <c r="J234" s="177">
        <v>210</v>
      </c>
      <c r="K234" s="124">
        <f>L234-J234</f>
      </c>
      <c r="L234" s="136">
        <v>214</v>
      </c>
      <c r="M234" s="123">
        <v>217</v>
      </c>
      <c r="N234" s="124">
        <f>O234-M234</f>
      </c>
      <c r="O234" s="123">
        <v>221</v>
      </c>
      <c r="P234" s="135">
        <v>0.03</v>
      </c>
      <c r="Q234" s="126">
        <v>17</v>
      </c>
      <c r="R234" s="127"/>
      <c r="S234" s="128">
        <v>0</v>
      </c>
      <c r="T234" s="123">
        <v>0</v>
      </c>
      <c r="U234" s="123">
        <v>0</v>
      </c>
      <c r="V234" s="123">
        <v>0</v>
      </c>
      <c r="W234" s="123">
        <v>0</v>
      </c>
      <c r="X234" s="123">
        <v>0</v>
      </c>
      <c r="Y234" s="123">
        <v>0</v>
      </c>
      <c r="Z234" s="123">
        <v>0</v>
      </c>
      <c r="AA234" s="128">
        <v>0</v>
      </c>
      <c r="AB234" s="123">
        <v>0</v>
      </c>
      <c r="AC234" s="123">
        <v>0</v>
      </c>
      <c r="AD234" s="123">
        <v>0</v>
      </c>
      <c r="AE234" s="179">
        <v>78.2</v>
      </c>
      <c r="AF234" s="179">
        <v>48.9</v>
      </c>
      <c r="AG234" s="123">
        <v>733</v>
      </c>
      <c r="AH234" s="179">
        <v>1.5</v>
      </c>
      <c r="AI234" s="179">
        <v>32.6</v>
      </c>
      <c r="AJ234" s="128">
        <v>0</v>
      </c>
      <c r="AK234" s="123">
        <v>0</v>
      </c>
      <c r="AL234" s="130">
        <v>0</v>
      </c>
      <c r="AM234" s="123">
        <v>0</v>
      </c>
      <c r="AN234" s="131">
        <v>0</v>
      </c>
      <c r="AO234" s="132">
        <f>IFERROR($S234*$S$2+$T234*$T$2+IF($U$2=0,0,$U234/$U$2)+$V234*$V$2+$W234*$W$2+$X234*$X$2+$Y234*$Y$2+$Z234*$Z$2+$AA234*$AA$2+IF($AB$2=0,0,$AB234/$AB$2)+$AC$2*$AC234+$AD$2*$AD234+$AE$2*$AE234+$AF234*$AF$2+IF($AG$2=0,0,$AG234/$AG$2)+$AH234*$AH$2+$AI234*$AI$2+IF($AJ$2=0,0,$AJ234/$AJ$2)+$AK234*$AK$2+$AL234*$AL$2+$AM234*$AM$2+$AN234*$AN$2,0)</f>
      </c>
    </row>
    <row x14ac:dyDescent="0.25" r="235" customHeight="1" ht="17.25">
      <c r="A235" s="118" t="s">
        <v>435</v>
      </c>
      <c r="B235" s="119" t="s">
        <v>185</v>
      </c>
      <c r="C235" s="119" t="s">
        <v>260</v>
      </c>
      <c r="D235" s="120">
        <v>11</v>
      </c>
      <c r="E235" s="134"/>
      <c r="F235" s="122"/>
      <c r="G235" s="123">
        <v>300</v>
      </c>
      <c r="H235" s="124">
        <f>I235-G235</f>
      </c>
      <c r="I235" s="123">
        <v>300</v>
      </c>
      <c r="J235" s="177">
        <v>242</v>
      </c>
      <c r="K235" s="124">
        <f>L235-J235</f>
      </c>
      <c r="L235" s="136">
        <v>251</v>
      </c>
      <c r="M235" s="123">
        <v>243</v>
      </c>
      <c r="N235" s="124">
        <f>O235-M235</f>
      </c>
      <c r="O235" s="123">
        <v>253</v>
      </c>
      <c r="P235" s="135">
        <v>0.02</v>
      </c>
      <c r="Q235" s="126">
        <v>17</v>
      </c>
      <c r="R235" s="127"/>
      <c r="S235" s="128">
        <v>0</v>
      </c>
      <c r="T235" s="123">
        <v>0</v>
      </c>
      <c r="U235" s="123">
        <v>0</v>
      </c>
      <c r="V235" s="123">
        <v>0</v>
      </c>
      <c r="W235" s="123">
        <v>0</v>
      </c>
      <c r="X235" s="123">
        <v>0</v>
      </c>
      <c r="Y235" s="123">
        <v>0</v>
      </c>
      <c r="Z235" s="123">
        <v>0</v>
      </c>
      <c r="AA235" s="128">
        <v>0</v>
      </c>
      <c r="AB235" s="123">
        <v>0</v>
      </c>
      <c r="AC235" s="123">
        <v>0</v>
      </c>
      <c r="AD235" s="123">
        <v>0</v>
      </c>
      <c r="AE235" s="123">
        <v>0</v>
      </c>
      <c r="AF235" s="123">
        <v>0</v>
      </c>
      <c r="AG235" s="123">
        <v>0</v>
      </c>
      <c r="AH235" s="123">
        <v>0</v>
      </c>
      <c r="AI235" s="123">
        <v>0</v>
      </c>
      <c r="AJ235" s="128">
        <v>0</v>
      </c>
      <c r="AK235" s="123">
        <v>0</v>
      </c>
      <c r="AL235" s="130">
        <v>0</v>
      </c>
      <c r="AM235" s="123">
        <v>0</v>
      </c>
      <c r="AN235" s="131">
        <v>0</v>
      </c>
      <c r="AO235" s="132">
        <f>IFERROR($S235*$S$2+$T235*$T$2+IF($U$2=0,0,$U235/$U$2)+$V235*$V$2+$W235*$W$2+$X235*$X$2+$Y235*$Y$2+$Z235*$Z$2+$AA235*$AA$2+IF($AB$2=0,0,$AB235/$AB$2)+$AC$2*$AC235+$AD$2*$AD235+$AE$2*$AE235+$AF235*$AF$2+IF($AG$2=0,0,$AG235/$AG$2)+$AH235*$AH$2+$AI235*$AI$2+IF($AJ$2=0,0,$AJ235/$AJ$2)+$AK235*$AK$2+$AL235*$AL$2+$AM235*$AM$2+$AN235*$AN$2,0)</f>
      </c>
    </row>
    <row x14ac:dyDescent="0.25" r="236" customHeight="1" ht="17.25">
      <c r="A236" s="118" t="s">
        <v>423</v>
      </c>
      <c r="B236" s="119" t="s">
        <v>181</v>
      </c>
      <c r="C236" s="119" t="s">
        <v>41</v>
      </c>
      <c r="D236" s="120">
        <v>7</v>
      </c>
      <c r="E236" s="134"/>
      <c r="F236" s="122"/>
      <c r="G236" s="123">
        <v>273</v>
      </c>
      <c r="H236" s="124">
        <f>I236-G236</f>
      </c>
      <c r="I236" s="123">
        <v>264</v>
      </c>
      <c r="J236" s="177">
        <v>201</v>
      </c>
      <c r="K236" s="124">
        <f>L236-J236</f>
      </c>
      <c r="L236" s="136">
        <v>202</v>
      </c>
      <c r="M236" s="123">
        <v>205</v>
      </c>
      <c r="N236" s="124">
        <f>O236-M236</f>
      </c>
      <c r="O236" s="123">
        <v>206</v>
      </c>
      <c r="P236" s="135">
        <v>0.02</v>
      </c>
      <c r="Q236" s="126">
        <v>17</v>
      </c>
      <c r="R236" s="127"/>
      <c r="S236" s="128">
        <v>0</v>
      </c>
      <c r="T236" s="123">
        <v>0</v>
      </c>
      <c r="U236" s="123">
        <v>0</v>
      </c>
      <c r="V236" s="123">
        <v>0</v>
      </c>
      <c r="W236" s="123">
        <v>0</v>
      </c>
      <c r="X236" s="123">
        <v>0</v>
      </c>
      <c r="Y236" s="123">
        <v>0</v>
      </c>
      <c r="Z236" s="123">
        <v>0</v>
      </c>
      <c r="AA236" s="128">
        <v>68</v>
      </c>
      <c r="AB236" s="123">
        <v>275</v>
      </c>
      <c r="AC236" s="179">
        <v>1.8</v>
      </c>
      <c r="AD236" s="123">
        <v>23</v>
      </c>
      <c r="AE236" s="179">
        <v>10.2</v>
      </c>
      <c r="AF236" s="179">
        <v>8.6</v>
      </c>
      <c r="AG236" s="179">
        <v>45.9</v>
      </c>
      <c r="AH236" s="123">
        <v>0</v>
      </c>
      <c r="AI236" s="179">
        <v>2.3</v>
      </c>
      <c r="AJ236" s="128">
        <v>0</v>
      </c>
      <c r="AK236" s="123">
        <v>0</v>
      </c>
      <c r="AL236" s="130">
        <v>0</v>
      </c>
      <c r="AM236" s="179">
        <v>0.8</v>
      </c>
      <c r="AN236" s="131">
        <v>0</v>
      </c>
      <c r="AO236" s="132">
        <f>IFERROR($S236*$S$2+$T236*$T$2+IF($U$2=0,0,$U236/$U$2)+$V236*$V$2+$W236*$W$2+$X236*$X$2+$Y236*$Y$2+$Z236*$Z$2+$AA236*$AA$2+IF($AB$2=0,0,$AB236/$AB$2)+$AC$2*$AC236+$AD$2*$AD236+$AE$2*$AE236+$AF236*$AF$2+IF($AG$2=0,0,$AG236/$AG$2)+$AH236*$AH$2+$AI236*$AI$2+IF($AJ$2=0,0,$AJ236/$AJ$2)+$AK236*$AK$2+$AL236*$AL$2+$AM236*$AM$2+$AN236*$AN$2,0)</f>
      </c>
    </row>
    <row x14ac:dyDescent="0.25" r="237" customHeight="1" ht="17.25">
      <c r="A237" s="118" t="s">
        <v>434</v>
      </c>
      <c r="B237" s="119" t="s">
        <v>185</v>
      </c>
      <c r="C237" s="119" t="s">
        <v>293</v>
      </c>
      <c r="D237" s="120">
        <v>10</v>
      </c>
      <c r="E237" s="134"/>
      <c r="F237" s="122"/>
      <c r="G237" s="123">
        <v>268</v>
      </c>
      <c r="H237" s="124">
        <f>I237-G237</f>
      </c>
      <c r="I237" s="123">
        <v>269</v>
      </c>
      <c r="J237" s="177">
        <v>245</v>
      </c>
      <c r="K237" s="124">
        <f>L237-J237</f>
      </c>
      <c r="L237" s="136">
        <v>262</v>
      </c>
      <c r="M237" s="123">
        <v>244</v>
      </c>
      <c r="N237" s="124">
        <f>O237-M237</f>
      </c>
      <c r="O237" s="123">
        <v>261</v>
      </c>
      <c r="P237" s="135">
        <v>0.03</v>
      </c>
      <c r="Q237" s="126">
        <v>17</v>
      </c>
      <c r="R237" s="127"/>
      <c r="S237" s="128">
        <v>328</v>
      </c>
      <c r="T237" s="123">
        <v>238</v>
      </c>
      <c r="U237" s="123">
        <v>3712</v>
      </c>
      <c r="V237" s="179">
        <v>16.7</v>
      </c>
      <c r="W237" s="179">
        <v>8.1</v>
      </c>
      <c r="X237" s="123">
        <v>0</v>
      </c>
      <c r="Y237" s="179">
        <v>17.1</v>
      </c>
      <c r="Z237" s="123">
        <v>207</v>
      </c>
      <c r="AA237" s="178">
        <v>82.2</v>
      </c>
      <c r="AB237" s="123">
        <v>429</v>
      </c>
      <c r="AC237" s="179">
        <v>3.2</v>
      </c>
      <c r="AD237" s="179">
        <v>33.8</v>
      </c>
      <c r="AE237" s="123">
        <v>0</v>
      </c>
      <c r="AF237" s="123">
        <v>0</v>
      </c>
      <c r="AG237" s="123">
        <v>0</v>
      </c>
      <c r="AH237" s="123">
        <v>0</v>
      </c>
      <c r="AI237" s="123">
        <v>0</v>
      </c>
      <c r="AJ237" s="128">
        <v>0</v>
      </c>
      <c r="AK237" s="123">
        <v>0</v>
      </c>
      <c r="AL237" s="130">
        <v>0</v>
      </c>
      <c r="AM237" s="123">
        <v>0</v>
      </c>
      <c r="AN237" s="181">
        <v>0.4</v>
      </c>
      <c r="AO237" s="132">
        <f>IFERROR($S237*$S$2+$T237*$T$2+IF($U$2=0,0,$U237/$U$2)+$V237*$V$2+$W237*$W$2+$X237*$X$2+$Y237*$Y$2+$Z237*$Z$2+$AA237*$AA$2+IF($AB$2=0,0,$AB237/$AB$2)+$AC$2*$AC237+$AD$2*$AD237+$AE$2*$AE237+$AF237*$AF$2+IF($AG$2=0,0,$AG237/$AG$2)+$AH237*$AH$2+$AI237*$AI$2+IF($AJ$2=0,0,$AJ237/$AJ$2)+$AK237*$AK$2+$AL237*$AL$2+$AM237*$AM$2+$AN237*$AN$2,0)</f>
      </c>
    </row>
    <row x14ac:dyDescent="0.25" r="238" customHeight="1" ht="17.25">
      <c r="A238" s="118" t="s">
        <v>422</v>
      </c>
      <c r="B238" s="119" t="s">
        <v>173</v>
      </c>
      <c r="C238" s="119" t="s">
        <v>43</v>
      </c>
      <c r="D238" s="120">
        <v>11</v>
      </c>
      <c r="E238" s="134" t="s">
        <v>176</v>
      </c>
      <c r="F238" s="122"/>
      <c r="G238" s="123">
        <v>274</v>
      </c>
      <c r="H238" s="124">
        <f>I238-G238</f>
      </c>
      <c r="I238" s="123">
        <v>274</v>
      </c>
      <c r="J238" s="177">
        <v>215</v>
      </c>
      <c r="K238" s="124">
        <f>L238-J238</f>
      </c>
      <c r="L238" s="136">
        <v>217</v>
      </c>
      <c r="M238" s="123">
        <v>213</v>
      </c>
      <c r="N238" s="124">
        <f>O238-M238</f>
      </c>
      <c r="O238" s="123">
        <v>213</v>
      </c>
      <c r="P238" s="135">
        <v>0.02</v>
      </c>
      <c r="Q238" s="126">
        <v>17</v>
      </c>
      <c r="R238" s="127"/>
      <c r="S238" s="128">
        <v>0</v>
      </c>
      <c r="T238" s="123">
        <v>0</v>
      </c>
      <c r="U238" s="123">
        <v>0</v>
      </c>
      <c r="V238" s="123">
        <v>0</v>
      </c>
      <c r="W238" s="123">
        <v>0</v>
      </c>
      <c r="X238" s="123">
        <v>0</v>
      </c>
      <c r="Y238" s="123">
        <v>0</v>
      </c>
      <c r="Z238" s="123">
        <v>0</v>
      </c>
      <c r="AA238" s="178">
        <v>1.6</v>
      </c>
      <c r="AB238" s="179">
        <v>12.2</v>
      </c>
      <c r="AC238" s="123">
        <v>0</v>
      </c>
      <c r="AD238" s="179">
        <v>0.8</v>
      </c>
      <c r="AE238" s="179">
        <v>78.2</v>
      </c>
      <c r="AF238" s="179">
        <v>52.2</v>
      </c>
      <c r="AG238" s="123">
        <v>643</v>
      </c>
      <c r="AH238" s="179">
        <v>3.3</v>
      </c>
      <c r="AI238" s="123">
        <v>31</v>
      </c>
      <c r="AJ238" s="128">
        <v>0</v>
      </c>
      <c r="AK238" s="123">
        <v>0</v>
      </c>
      <c r="AL238" s="130">
        <v>0</v>
      </c>
      <c r="AM238" s="179">
        <v>0.8</v>
      </c>
      <c r="AN238" s="181">
        <v>0.8</v>
      </c>
      <c r="AO238" s="132">
        <f>IFERROR($S238*$S$2+$T238*$T$2+IF($U$2=0,0,$U238/$U$2)+$V238*$V$2+$W238*$W$2+$X238*$X$2+$Y238*$Y$2+$Z238*$Z$2+$AA238*$AA$2+IF($AB$2=0,0,$AB238/$AB$2)+$AC$2*$AC238+$AD$2*$AD238+$AE$2*$AE238+$AF238*$AF$2+IF($AG$2=0,0,$AG238/$AG$2)+$AH238*$AH$2+$AI238*$AI$2+IF($AJ$2=0,0,$AJ238/$AJ$2)+$AK238*$AK$2+$AL238*$AL$2+$AM238*$AM$2+$AN238*$AN$2,0)</f>
      </c>
    </row>
    <row x14ac:dyDescent="0.25" r="239" customHeight="1" ht="17.25">
      <c r="A239" s="118" t="s">
        <v>449</v>
      </c>
      <c r="B239" s="119" t="s">
        <v>181</v>
      </c>
      <c r="C239" s="119" t="s">
        <v>51</v>
      </c>
      <c r="D239" s="120">
        <v>6</v>
      </c>
      <c r="E239" s="134"/>
      <c r="F239" s="122"/>
      <c r="G239" s="123">
        <v>196</v>
      </c>
      <c r="H239" s="124">
        <f>I239-G239</f>
      </c>
      <c r="I239" s="123">
        <v>193</v>
      </c>
      <c r="J239" s="177">
        <v>275</v>
      </c>
      <c r="K239" s="124">
        <f>L239-J239</f>
      </c>
      <c r="L239" s="136">
        <v>289</v>
      </c>
      <c r="M239" s="123">
        <v>270</v>
      </c>
      <c r="N239" s="124">
        <f>O239-M239</f>
      </c>
      <c r="O239" s="123">
        <v>287</v>
      </c>
      <c r="P239" s="135">
        <v>0.06</v>
      </c>
      <c r="Q239" s="126">
        <v>17</v>
      </c>
      <c r="R239" s="127"/>
      <c r="S239" s="128">
        <v>0</v>
      </c>
      <c r="T239" s="123">
        <v>0</v>
      </c>
      <c r="U239" s="123">
        <v>0</v>
      </c>
      <c r="V239" s="123">
        <v>0</v>
      </c>
      <c r="W239" s="123">
        <v>0</v>
      </c>
      <c r="X239" s="123">
        <v>0</v>
      </c>
      <c r="Y239" s="123">
        <v>0</v>
      </c>
      <c r="Z239" s="123">
        <v>0</v>
      </c>
      <c r="AA239" s="128">
        <v>85</v>
      </c>
      <c r="AB239" s="123">
        <v>391</v>
      </c>
      <c r="AC239" s="123">
        <v>0</v>
      </c>
      <c r="AD239" s="179">
        <v>16.8</v>
      </c>
      <c r="AE239" s="123">
        <v>34</v>
      </c>
      <c r="AF239" s="179">
        <v>23.8</v>
      </c>
      <c r="AG239" s="123">
        <v>125</v>
      </c>
      <c r="AH239" s="123">
        <v>0</v>
      </c>
      <c r="AI239" s="179">
        <v>8.6</v>
      </c>
      <c r="AJ239" s="128">
        <v>0</v>
      </c>
      <c r="AK239" s="123">
        <v>0</v>
      </c>
      <c r="AL239" s="130">
        <v>0</v>
      </c>
      <c r="AM239" s="123">
        <v>0</v>
      </c>
      <c r="AN239" s="131">
        <v>0</v>
      </c>
      <c r="AO239" s="132">
        <f>IFERROR($S239*$S$2+$T239*$T$2+IF($U$2=0,0,$U239/$U$2)+$V239*$V$2+$W239*$W$2+$X239*$X$2+$Y239*$Y$2+$Z239*$Z$2+$AA239*$AA$2+IF($AB$2=0,0,$AB239/$AB$2)+$AC$2*$AC239+$AD$2*$AD239+$AE$2*$AE239+$AF239*$AF$2+IF($AG$2=0,0,$AG239/$AG$2)+$AH239*$AH$2+$AI239*$AI$2+IF($AJ$2=0,0,$AJ239/$AJ$2)+$AK239*$AK$2+$AL239*$AL$2+$AM239*$AM$2+$AN239*$AN$2,0)</f>
      </c>
    </row>
    <row x14ac:dyDescent="0.25" r="240" customHeight="1" ht="17.25">
      <c r="A240" s="118" t="s">
        <v>425</v>
      </c>
      <c r="B240" s="119" t="s">
        <v>173</v>
      </c>
      <c r="C240" s="119" t="s">
        <v>39</v>
      </c>
      <c r="D240" s="120">
        <v>8</v>
      </c>
      <c r="E240" s="134"/>
      <c r="F240" s="122"/>
      <c r="G240" s="123">
        <v>300</v>
      </c>
      <c r="H240" s="124">
        <f>I240-G240</f>
      </c>
      <c r="I240" s="123">
        <v>300</v>
      </c>
      <c r="J240" s="177">
        <v>219</v>
      </c>
      <c r="K240" s="124">
        <f>L240-J240</f>
      </c>
      <c r="L240" s="136">
        <v>223</v>
      </c>
      <c r="M240" s="123">
        <v>209</v>
      </c>
      <c r="N240" s="124">
        <f>O240-M240</f>
      </c>
      <c r="O240" s="123">
        <v>215</v>
      </c>
      <c r="P240" s="135">
        <v>0.02</v>
      </c>
      <c r="Q240" s="126">
        <v>17</v>
      </c>
      <c r="R240" s="127"/>
      <c r="S240" s="128">
        <v>0</v>
      </c>
      <c r="T240" s="123">
        <v>0</v>
      </c>
      <c r="U240" s="123">
        <v>0</v>
      </c>
      <c r="V240" s="123">
        <v>0</v>
      </c>
      <c r="W240" s="123">
        <v>0</v>
      </c>
      <c r="X240" s="123">
        <v>0</v>
      </c>
      <c r="Y240" s="123">
        <v>0</v>
      </c>
      <c r="Z240" s="123">
        <v>0</v>
      </c>
      <c r="AA240" s="128">
        <v>0</v>
      </c>
      <c r="AB240" s="123">
        <v>0</v>
      </c>
      <c r="AC240" s="123">
        <v>0</v>
      </c>
      <c r="AD240" s="123">
        <v>0</v>
      </c>
      <c r="AE240" s="123">
        <v>68</v>
      </c>
      <c r="AF240" s="179">
        <v>47.7</v>
      </c>
      <c r="AG240" s="123">
        <v>555</v>
      </c>
      <c r="AH240" s="179">
        <v>2.2</v>
      </c>
      <c r="AI240" s="179">
        <v>28.6</v>
      </c>
      <c r="AJ240" s="128">
        <v>164</v>
      </c>
      <c r="AK240" s="123">
        <v>0</v>
      </c>
      <c r="AL240" s="130">
        <v>0</v>
      </c>
      <c r="AM240" s="179">
        <v>0.7</v>
      </c>
      <c r="AN240" s="181">
        <v>0.7</v>
      </c>
      <c r="AO240" s="132">
        <f>IFERROR($S240*$S$2+$T240*$T$2+IF($U$2=0,0,$U240/$U$2)+$V240*$V$2+$W240*$W$2+$X240*$X$2+$Y240*$Y$2+$Z240*$Z$2+$AA240*$AA$2+IF($AB$2=0,0,$AB240/$AB$2)+$AC$2*$AC240+$AD$2*$AD240+$AE$2*$AE240+$AF240*$AF$2+IF($AG$2=0,0,$AG240/$AG$2)+$AH240*$AH$2+$AI240*$AI$2+IF($AJ$2=0,0,$AJ240/$AJ$2)+$AK240*$AK$2+$AL240*$AL$2+$AM240*$AM$2+$AN240*$AN$2,0)</f>
      </c>
    </row>
    <row x14ac:dyDescent="0.25" r="241" customHeight="1" ht="17.25">
      <c r="A241" s="118" t="s">
        <v>241</v>
      </c>
      <c r="B241" s="119" t="s">
        <v>173</v>
      </c>
      <c r="C241" s="119" t="s">
        <v>29</v>
      </c>
      <c r="D241" s="120">
        <v>13</v>
      </c>
      <c r="E241" s="134"/>
      <c r="F241" s="122"/>
      <c r="G241" s="123">
        <v>79</v>
      </c>
      <c r="H241" s="124">
        <f>I241-G241</f>
      </c>
      <c r="I241" s="123">
        <v>298</v>
      </c>
      <c r="J241" s="177">
        <v>69</v>
      </c>
      <c r="K241" s="124">
        <f>L241-J241</f>
      </c>
      <c r="L241" s="136">
        <v>69</v>
      </c>
      <c r="M241" s="123">
        <v>72</v>
      </c>
      <c r="N241" s="124">
        <f>O241-M241</f>
      </c>
      <c r="O241" s="123">
        <v>71</v>
      </c>
      <c r="P241" s="135">
        <v>0.99</v>
      </c>
      <c r="Q241" s="126">
        <v>17</v>
      </c>
      <c r="R241" s="127"/>
      <c r="S241" s="128">
        <v>425</v>
      </c>
      <c r="T241" s="123">
        <v>179</v>
      </c>
      <c r="U241" s="123">
        <v>5161</v>
      </c>
      <c r="V241" s="179">
        <v>38.2</v>
      </c>
      <c r="W241" s="179">
        <v>7.5</v>
      </c>
      <c r="X241" s="123">
        <v>0</v>
      </c>
      <c r="Y241" s="179">
        <v>37.5</v>
      </c>
      <c r="Z241" s="123">
        <v>262</v>
      </c>
      <c r="AA241" s="178">
        <v>18.1</v>
      </c>
      <c r="AB241" s="179">
        <v>99.4</v>
      </c>
      <c r="AC241" s="179">
        <v>1.5</v>
      </c>
      <c r="AD241" s="179">
        <v>4.6</v>
      </c>
      <c r="AE241" s="123">
        <v>0</v>
      </c>
      <c r="AF241" s="123">
        <v>0</v>
      </c>
      <c r="AG241" s="123">
        <v>0</v>
      </c>
      <c r="AH241" s="123">
        <v>0</v>
      </c>
      <c r="AI241" s="123">
        <v>0</v>
      </c>
      <c r="AJ241" s="128">
        <v>0</v>
      </c>
      <c r="AK241" s="123">
        <v>0</v>
      </c>
      <c r="AL241" s="180">
        <v>2.1</v>
      </c>
      <c r="AM241" s="179">
        <v>5.3</v>
      </c>
      <c r="AN241" s="181">
        <v>3.2</v>
      </c>
      <c r="AO241" s="132">
        <f>IFERROR($S241*$S$2+$T241*$T$2+IF($U$2=0,0,$U241/$U$2)+$V241*$V$2+$W241*$W$2+$X241*$X$2+$Y241*$Y$2+$Z241*$Z$2+$AA241*$AA$2+IF($AB$2=0,0,$AB241/$AB$2)+$AC$2*$AC241+$AD$2*$AD241+$AE$2*$AE241+$AF241*$AF$2+IF($AG$2=0,0,$AG241/$AG$2)+$AH241*$AH$2+$AI241*$AI$2+IF($AJ$2=0,0,$AJ241/$AJ$2)+$AK241*$AK$2+$AL241*$AL$2+$AM241*$AM$2+$AN241*$AN$2,0)</f>
      </c>
    </row>
    <row x14ac:dyDescent="0.25" r="242" customHeight="1" ht="17.25">
      <c r="A242" s="118" t="s">
        <v>441</v>
      </c>
      <c r="B242" s="119" t="s">
        <v>181</v>
      </c>
      <c r="C242" s="119" t="s">
        <v>55</v>
      </c>
      <c r="D242" s="120">
        <v>6</v>
      </c>
      <c r="E242" s="134"/>
      <c r="F242" s="122"/>
      <c r="G242" s="123">
        <v>165</v>
      </c>
      <c r="H242" s="124">
        <f>I242-G242</f>
      </c>
      <c r="I242" s="123">
        <v>176</v>
      </c>
      <c r="J242" s="177">
        <v>206</v>
      </c>
      <c r="K242" s="124">
        <f>L242-J242</f>
      </c>
      <c r="L242" s="136">
        <v>213</v>
      </c>
      <c r="M242" s="123">
        <v>204</v>
      </c>
      <c r="N242" s="124">
        <f>O242-M242</f>
      </c>
      <c r="O242" s="123">
        <v>212</v>
      </c>
      <c r="P242" s="135">
        <v>0.09</v>
      </c>
      <c r="Q242" s="126">
        <v>17</v>
      </c>
      <c r="R242" s="127"/>
      <c r="S242" s="128">
        <v>0</v>
      </c>
      <c r="T242" s="123">
        <v>0</v>
      </c>
      <c r="U242" s="123">
        <v>0</v>
      </c>
      <c r="V242" s="123">
        <v>0</v>
      </c>
      <c r="W242" s="123">
        <v>0</v>
      </c>
      <c r="X242" s="123">
        <v>0</v>
      </c>
      <c r="Y242" s="123">
        <v>0</v>
      </c>
      <c r="Z242" s="123">
        <v>0</v>
      </c>
      <c r="AA242" s="128">
        <v>138</v>
      </c>
      <c r="AB242" s="123">
        <v>579</v>
      </c>
      <c r="AC242" s="179">
        <v>1.4</v>
      </c>
      <c r="AD242" s="179">
        <v>43.6</v>
      </c>
      <c r="AE242" s="123">
        <v>34</v>
      </c>
      <c r="AF242" s="179">
        <v>23.8</v>
      </c>
      <c r="AG242" s="123">
        <v>145</v>
      </c>
      <c r="AH242" s="123">
        <v>0</v>
      </c>
      <c r="AI242" s="179">
        <v>6.3</v>
      </c>
      <c r="AJ242" s="128">
        <v>0</v>
      </c>
      <c r="AK242" s="123">
        <v>0</v>
      </c>
      <c r="AL242" s="130">
        <v>0</v>
      </c>
      <c r="AM242" s="179">
        <v>1.1</v>
      </c>
      <c r="AN242" s="131">
        <v>0</v>
      </c>
      <c r="AO242" s="132">
        <f>IFERROR($S242*$S$2+$T242*$T$2+IF($U$2=0,0,$U242/$U$2)+$V242*$V$2+$W242*$W$2+$X242*$X$2+$Y242*$Y$2+$Z242*$Z$2+$AA242*$AA$2+IF($AB$2=0,0,$AB242/$AB$2)+$AC$2*$AC242+$AD$2*$AD242+$AE$2*$AE242+$AF242*$AF$2+IF($AG$2=0,0,$AG242/$AG$2)+$AH242*$AH$2+$AI242*$AI$2+IF($AJ$2=0,0,$AJ242/$AJ$2)+$AK242*$AK$2+$AL242*$AL$2+$AM242*$AM$2+$AN242*$AN$2,0)</f>
      </c>
    </row>
    <row x14ac:dyDescent="0.25" r="243" customHeight="1" ht="17.25">
      <c r="A243" s="118" t="s">
        <v>442</v>
      </c>
      <c r="B243" s="119" t="s">
        <v>173</v>
      </c>
      <c r="C243" s="119" t="s">
        <v>203</v>
      </c>
      <c r="D243" s="120">
        <v>9</v>
      </c>
      <c r="E243" s="134"/>
      <c r="F243" s="122"/>
      <c r="G243" s="123">
        <v>256</v>
      </c>
      <c r="H243" s="124">
        <f>I243-G243</f>
      </c>
      <c r="I243" s="123">
        <v>256</v>
      </c>
      <c r="J243" s="177">
        <v>248</v>
      </c>
      <c r="K243" s="124">
        <f>L243-J243</f>
      </c>
      <c r="L243" s="136">
        <v>246</v>
      </c>
      <c r="M243" s="123">
        <v>245</v>
      </c>
      <c r="N243" s="124">
        <f>O243-M243</f>
      </c>
      <c r="O243" s="123">
        <v>245</v>
      </c>
      <c r="P243" s="135">
        <v>0.02</v>
      </c>
      <c r="Q243" s="126">
        <v>17</v>
      </c>
      <c r="R243" s="127"/>
      <c r="S243" s="128">
        <v>0</v>
      </c>
      <c r="T243" s="123">
        <v>0</v>
      </c>
      <c r="U243" s="123">
        <v>0</v>
      </c>
      <c r="V243" s="123">
        <v>0</v>
      </c>
      <c r="W243" s="123">
        <v>0</v>
      </c>
      <c r="X243" s="123">
        <v>0</v>
      </c>
      <c r="Y243" s="123">
        <v>0</v>
      </c>
      <c r="Z243" s="123">
        <v>0</v>
      </c>
      <c r="AA243" s="128">
        <v>0</v>
      </c>
      <c r="AB243" s="123">
        <v>0</v>
      </c>
      <c r="AC243" s="123">
        <v>0</v>
      </c>
      <c r="AD243" s="123">
        <v>0</v>
      </c>
      <c r="AE243" s="123">
        <v>84</v>
      </c>
      <c r="AF243" s="179">
        <v>51.8</v>
      </c>
      <c r="AG243" s="123">
        <v>705</v>
      </c>
      <c r="AH243" s="179">
        <v>4.2</v>
      </c>
      <c r="AI243" s="179">
        <v>32.1</v>
      </c>
      <c r="AJ243" s="128">
        <v>0</v>
      </c>
      <c r="AK243" s="123">
        <v>0</v>
      </c>
      <c r="AL243" s="130">
        <v>0</v>
      </c>
      <c r="AM243" s="179">
        <v>1.1</v>
      </c>
      <c r="AN243" s="131">
        <v>0</v>
      </c>
      <c r="AO243" s="132">
        <f>IFERROR($S243*$S$2+$T243*$T$2+IF($U$2=0,0,$U243/$U$2)+$V243*$V$2+$W243*$W$2+$X243*$X$2+$Y243*$Y$2+$Z243*$Z$2+$AA243*$AA$2+IF($AB$2=0,0,$AB243/$AB$2)+$AC$2*$AC243+$AD$2*$AD243+$AE$2*$AE243+$AF243*$AF$2+IF($AG$2=0,0,$AG243/$AG$2)+$AH243*$AH$2+$AI243*$AI$2+IF($AJ$2=0,0,$AJ243/$AJ$2)+$AK243*$AK$2+$AL243*$AL$2+$AM243*$AM$2+$AN243*$AN$2,0)</f>
      </c>
    </row>
    <row x14ac:dyDescent="0.25" r="244" customHeight="1" ht="17.25">
      <c r="A244" s="118" t="s">
        <v>439</v>
      </c>
      <c r="B244" s="119" t="s">
        <v>181</v>
      </c>
      <c r="C244" s="119" t="s">
        <v>373</v>
      </c>
      <c r="D244" s="120">
        <v>12</v>
      </c>
      <c r="E244" s="134" t="s">
        <v>414</v>
      </c>
      <c r="F244" s="122"/>
      <c r="G244" s="123">
        <v>287</v>
      </c>
      <c r="H244" s="124">
        <f>I244-G244</f>
      </c>
      <c r="I244" s="123">
        <v>282</v>
      </c>
      <c r="J244" s="177">
        <v>310</v>
      </c>
      <c r="K244" s="124">
        <f>L244-J244</f>
      </c>
      <c r="L244" s="136">
        <v>500</v>
      </c>
      <c r="M244" s="123">
        <v>306</v>
      </c>
      <c r="N244" s="124">
        <f>O244-M244</f>
      </c>
      <c r="O244" s="123">
        <v>500</v>
      </c>
      <c r="P244" s="135">
        <v>0.02</v>
      </c>
      <c r="Q244" s="126">
        <v>0</v>
      </c>
      <c r="R244" s="127"/>
      <c r="S244" s="128">
        <v>0</v>
      </c>
      <c r="T244" s="123">
        <v>0</v>
      </c>
      <c r="U244" s="123">
        <v>0</v>
      </c>
      <c r="V244" s="123">
        <v>0</v>
      </c>
      <c r="W244" s="123">
        <v>0</v>
      </c>
      <c r="X244" s="123">
        <v>0</v>
      </c>
      <c r="Y244" s="123">
        <v>0</v>
      </c>
      <c r="Z244" s="123">
        <v>0</v>
      </c>
      <c r="AA244" s="128">
        <v>0</v>
      </c>
      <c r="AB244" s="123">
        <v>0</v>
      </c>
      <c r="AC244" s="123">
        <v>0</v>
      </c>
      <c r="AD244" s="123">
        <v>0</v>
      </c>
      <c r="AE244" s="123">
        <v>0</v>
      </c>
      <c r="AF244" s="123">
        <v>0</v>
      </c>
      <c r="AG244" s="123">
        <v>0</v>
      </c>
      <c r="AH244" s="123">
        <v>0</v>
      </c>
      <c r="AI244" s="123">
        <v>0</v>
      </c>
      <c r="AJ244" s="128">
        <v>0</v>
      </c>
      <c r="AK244" s="123">
        <v>0</v>
      </c>
      <c r="AL244" s="130">
        <v>0</v>
      </c>
      <c r="AM244" s="123">
        <v>0</v>
      </c>
      <c r="AN244" s="131">
        <v>0</v>
      </c>
      <c r="AO244" s="132">
        <f>IFERROR($S244*$S$2+$T244*$T$2+IF($U$2=0,0,$U244/$U$2)+$V244*$V$2+$W244*$W$2+$X244*$X$2+$Y244*$Y$2+$Z244*$Z$2+$AA244*$AA$2+IF($AB$2=0,0,$AB244/$AB$2)+$AC$2*$AC244+$AD$2*$AD244+$AE$2*$AE244+$AF244*$AF$2+IF($AG$2=0,0,$AG244/$AG$2)+$AH244*$AH$2+$AI244*$AI$2+IF($AJ$2=0,0,$AJ244/$AJ$2)+$AK244*$AK$2+$AL244*$AL$2+$AM244*$AM$2+$AN244*$AN$2,0)</f>
      </c>
    </row>
    <row x14ac:dyDescent="0.25" r="245" customHeight="1" ht="17.25">
      <c r="A245" s="118" t="s">
        <v>426</v>
      </c>
      <c r="B245" s="119" t="s">
        <v>173</v>
      </c>
      <c r="C245" s="119" t="s">
        <v>293</v>
      </c>
      <c r="D245" s="120">
        <v>10</v>
      </c>
      <c r="E245" s="134"/>
      <c r="F245" s="122"/>
      <c r="G245" s="123">
        <v>228</v>
      </c>
      <c r="H245" s="124">
        <f>I245-G245</f>
      </c>
      <c r="I245" s="123">
        <v>226</v>
      </c>
      <c r="J245" s="177">
        <v>223</v>
      </c>
      <c r="K245" s="124">
        <f>L245-J245</f>
      </c>
      <c r="L245" s="136">
        <v>230</v>
      </c>
      <c r="M245" s="123">
        <v>222</v>
      </c>
      <c r="N245" s="124">
        <f>O245-M245</f>
      </c>
      <c r="O245" s="123">
        <v>225</v>
      </c>
      <c r="P245" s="135">
        <v>0.02</v>
      </c>
      <c r="Q245" s="126">
        <v>17</v>
      </c>
      <c r="R245" s="127"/>
      <c r="S245" s="128">
        <v>0</v>
      </c>
      <c r="T245" s="123">
        <v>0</v>
      </c>
      <c r="U245" s="123">
        <v>0</v>
      </c>
      <c r="V245" s="123">
        <v>0</v>
      </c>
      <c r="W245" s="123">
        <v>0</v>
      </c>
      <c r="X245" s="123">
        <v>0</v>
      </c>
      <c r="Y245" s="123">
        <v>0</v>
      </c>
      <c r="Z245" s="123">
        <v>0</v>
      </c>
      <c r="AA245" s="128">
        <v>0</v>
      </c>
      <c r="AB245" s="123">
        <v>0</v>
      </c>
      <c r="AC245" s="123">
        <v>0</v>
      </c>
      <c r="AD245" s="123">
        <v>0</v>
      </c>
      <c r="AE245" s="179">
        <v>81.6</v>
      </c>
      <c r="AF245" s="179">
        <v>49.3</v>
      </c>
      <c r="AG245" s="123">
        <v>621</v>
      </c>
      <c r="AH245" s="179">
        <v>3.4</v>
      </c>
      <c r="AI245" s="123">
        <v>34</v>
      </c>
      <c r="AJ245" s="128">
        <v>0</v>
      </c>
      <c r="AK245" s="123">
        <v>0</v>
      </c>
      <c r="AL245" s="130">
        <v>0</v>
      </c>
      <c r="AM245" s="123">
        <v>0</v>
      </c>
      <c r="AN245" s="131">
        <v>0</v>
      </c>
      <c r="AO245" s="132">
        <f>IFERROR($S245*$S$2+$T245*$T$2+IF($U$2=0,0,$U245/$U$2)+$V245*$V$2+$W245*$W$2+$X245*$X$2+$Y245*$Y$2+$Z245*$Z$2+$AA245*$AA$2+IF($AB$2=0,0,$AB245/$AB$2)+$AC$2*$AC245+$AD$2*$AD245+$AE$2*$AE245+$AF245*$AF$2+IF($AG$2=0,0,$AG245/$AG$2)+$AH245*$AH$2+$AI245*$AI$2+IF($AJ$2=0,0,$AJ245/$AJ$2)+$AK245*$AK$2+$AL245*$AL$2+$AM245*$AM$2+$AN245*$AN$2,0)</f>
      </c>
    </row>
    <row x14ac:dyDescent="0.25" r="246" customHeight="1" ht="17.25">
      <c r="A246" s="118" t="s">
        <v>447</v>
      </c>
      <c r="B246" s="119" t="s">
        <v>508</v>
      </c>
      <c r="C246" s="119" t="s">
        <v>190</v>
      </c>
      <c r="D246" s="120">
        <v>6</v>
      </c>
      <c r="E246" s="134"/>
      <c r="F246" s="122"/>
      <c r="G246" s="123">
        <v>300</v>
      </c>
      <c r="H246" s="124">
        <f>I246-G246</f>
      </c>
      <c r="I246" s="123">
        <v>300</v>
      </c>
      <c r="J246" s="177">
        <v>309</v>
      </c>
      <c r="K246" s="124">
        <f>L246-J246</f>
      </c>
      <c r="L246" s="136">
        <v>300</v>
      </c>
      <c r="M246" s="123">
        <v>314</v>
      </c>
      <c r="N246" s="124">
        <f>O246-M246</f>
      </c>
      <c r="O246" s="123">
        <v>320</v>
      </c>
      <c r="P246" s="135">
        <v>0.02</v>
      </c>
      <c r="Q246" s="126">
        <v>17</v>
      </c>
      <c r="R246" s="127"/>
      <c r="S246" s="128">
        <v>0</v>
      </c>
      <c r="T246" s="123">
        <v>0</v>
      </c>
      <c r="U246" s="123">
        <v>0</v>
      </c>
      <c r="V246" s="123">
        <v>0</v>
      </c>
      <c r="W246" s="123">
        <v>0</v>
      </c>
      <c r="X246" s="123">
        <v>0</v>
      </c>
      <c r="Y246" s="123">
        <v>0</v>
      </c>
      <c r="Z246" s="123">
        <v>0</v>
      </c>
      <c r="AA246" s="178">
        <v>57.8</v>
      </c>
      <c r="AB246" s="123">
        <v>349</v>
      </c>
      <c r="AC246" s="179">
        <v>2.3</v>
      </c>
      <c r="AD246" s="179">
        <v>24.3</v>
      </c>
      <c r="AE246" s="179">
        <v>23.9</v>
      </c>
      <c r="AF246" s="179">
        <v>19.8</v>
      </c>
      <c r="AG246" s="123">
        <v>154</v>
      </c>
      <c r="AH246" s="179">
        <v>2.3</v>
      </c>
      <c r="AI246" s="179">
        <v>10.6</v>
      </c>
      <c r="AJ246" s="128">
        <v>661</v>
      </c>
      <c r="AK246" s="123">
        <v>0</v>
      </c>
      <c r="AL246" s="130">
        <v>0</v>
      </c>
      <c r="AM246" s="123">
        <v>0</v>
      </c>
      <c r="AN246" s="131">
        <v>0</v>
      </c>
      <c r="AO246" s="132">
        <f>IFERROR($S246*$S$2+$T246*$T$2+IF($U$2=0,0,$U246/$U$2)+$V246*$V$2+$W246*$W$2+$X246*$X$2+$Y246*$Y$2+$Z246*$Z$2+$AA246*$AA$2+IF($AB$2=0,0,$AB246/$AB$2)+$AC$2*$AC246+$AD$2*$AD246+$AE$2*$AE246+$AF246*$AF$2+IF($AG$2=0,0,$AG246/$AG$2)+$AH246*$AH$2+$AI246*$AI$2+IF($AJ$2=0,0,$AJ246/$AJ$2)+$AK246*$AK$2+$AL246*$AL$2+$AM246*$AM$2+$AN246*$AN$2,0)</f>
      </c>
    </row>
    <row x14ac:dyDescent="0.25" r="247" customHeight="1" ht="17.25">
      <c r="A247" s="118" t="s">
        <v>443</v>
      </c>
      <c r="B247" s="119" t="s">
        <v>181</v>
      </c>
      <c r="C247" s="119" t="s">
        <v>373</v>
      </c>
      <c r="D247" s="120">
        <v>6</v>
      </c>
      <c r="E247" s="134"/>
      <c r="F247" s="122"/>
      <c r="G247" s="123">
        <v>225</v>
      </c>
      <c r="H247" s="124">
        <f>I247-G247</f>
      </c>
      <c r="I247" s="123">
        <v>223</v>
      </c>
      <c r="J247" s="177">
        <v>265</v>
      </c>
      <c r="K247" s="124">
        <f>L247-J247</f>
      </c>
      <c r="L247" s="136">
        <v>500</v>
      </c>
      <c r="M247" s="123">
        <v>273</v>
      </c>
      <c r="N247" s="124">
        <f>O247-M247</f>
      </c>
      <c r="O247" s="123">
        <v>500</v>
      </c>
      <c r="P247" s="135">
        <v>0.02</v>
      </c>
      <c r="Q247" s="126">
        <v>17</v>
      </c>
      <c r="R247" s="127"/>
      <c r="S247" s="128">
        <v>0</v>
      </c>
      <c r="T247" s="123">
        <v>0</v>
      </c>
      <c r="U247" s="123">
        <v>0</v>
      </c>
      <c r="V247" s="123">
        <v>0</v>
      </c>
      <c r="W247" s="123">
        <v>0</v>
      </c>
      <c r="X247" s="123">
        <v>0</v>
      </c>
      <c r="Y247" s="123">
        <v>0</v>
      </c>
      <c r="Z247" s="123">
        <v>0</v>
      </c>
      <c r="AA247" s="128">
        <v>51</v>
      </c>
      <c r="AB247" s="123">
        <v>222</v>
      </c>
      <c r="AC247" s="179">
        <v>1.4</v>
      </c>
      <c r="AD247" s="179">
        <v>6.6</v>
      </c>
      <c r="AE247" s="123">
        <v>17</v>
      </c>
      <c r="AF247" s="179">
        <v>11.9</v>
      </c>
      <c r="AG247" s="179">
        <v>59.5</v>
      </c>
      <c r="AH247" s="123">
        <v>0</v>
      </c>
      <c r="AI247" s="179">
        <v>1.1</v>
      </c>
      <c r="AJ247" s="128">
        <v>0</v>
      </c>
      <c r="AK247" s="123">
        <v>0</v>
      </c>
      <c r="AL247" s="130">
        <v>0</v>
      </c>
      <c r="AM247" s="123">
        <v>0</v>
      </c>
      <c r="AN247" s="131">
        <v>0</v>
      </c>
      <c r="AO247" s="132">
        <f>IFERROR($S247*$S$2+$T247*$T$2+IF($U$2=0,0,$U247/$U$2)+$V247*$V$2+$W247*$W$2+$X247*$X$2+$Y247*$Y$2+$Z247*$Z$2+$AA247*$AA$2+IF($AB$2=0,0,$AB247/$AB$2)+$AC$2*$AC247+$AD$2*$AD247+$AE$2*$AE247+$AF247*$AF$2+IF($AG$2=0,0,$AG247/$AG$2)+$AH247*$AH$2+$AI247*$AI$2+IF($AJ$2=0,0,$AJ247/$AJ$2)+$AK247*$AK$2+$AL247*$AL$2+$AM247*$AM$2+$AN247*$AN$2,0)</f>
      </c>
    </row>
    <row x14ac:dyDescent="0.25" r="248" customHeight="1" ht="17.25">
      <c r="A248" s="118" t="s">
        <v>444</v>
      </c>
      <c r="B248" s="119" t="s">
        <v>181</v>
      </c>
      <c r="C248" s="119" t="s">
        <v>9</v>
      </c>
      <c r="D248" s="120">
        <v>6</v>
      </c>
      <c r="E248" s="134" t="s">
        <v>414</v>
      </c>
      <c r="F248" s="122"/>
      <c r="G248" s="123">
        <v>276</v>
      </c>
      <c r="H248" s="124">
        <f>I248-G248</f>
      </c>
      <c r="I248" s="123">
        <v>277</v>
      </c>
      <c r="J248" s="177">
        <v>233</v>
      </c>
      <c r="K248" s="124">
        <f>L248-J248</f>
      </c>
      <c r="L248" s="136">
        <v>224</v>
      </c>
      <c r="M248" s="123">
        <v>239</v>
      </c>
      <c r="N248" s="124">
        <f>O248-M248</f>
      </c>
      <c r="O248" s="123">
        <v>231</v>
      </c>
      <c r="P248" s="135">
        <v>0.01</v>
      </c>
      <c r="Q248" s="126">
        <v>0</v>
      </c>
      <c r="R248" s="127"/>
      <c r="S248" s="128">
        <v>0</v>
      </c>
      <c r="T248" s="123">
        <v>0</v>
      </c>
      <c r="U248" s="123">
        <v>0</v>
      </c>
      <c r="V248" s="123">
        <v>0</v>
      </c>
      <c r="W248" s="123">
        <v>0</v>
      </c>
      <c r="X248" s="123">
        <v>0</v>
      </c>
      <c r="Y248" s="123">
        <v>0</v>
      </c>
      <c r="Z248" s="123">
        <v>0</v>
      </c>
      <c r="AA248" s="128">
        <v>0</v>
      </c>
      <c r="AB248" s="123">
        <v>0</v>
      </c>
      <c r="AC248" s="123">
        <v>0</v>
      </c>
      <c r="AD248" s="123">
        <v>0</v>
      </c>
      <c r="AE248" s="123">
        <v>0</v>
      </c>
      <c r="AF248" s="123">
        <v>0</v>
      </c>
      <c r="AG248" s="123">
        <v>0</v>
      </c>
      <c r="AH248" s="123">
        <v>0</v>
      </c>
      <c r="AI248" s="123">
        <v>0</v>
      </c>
      <c r="AJ248" s="128">
        <v>0</v>
      </c>
      <c r="AK248" s="123">
        <v>0</v>
      </c>
      <c r="AL248" s="130">
        <v>0</v>
      </c>
      <c r="AM248" s="123">
        <v>0</v>
      </c>
      <c r="AN248" s="131">
        <v>0</v>
      </c>
      <c r="AO248" s="132">
        <f>IFERROR($S248*$S$2+$T248*$T$2+IF($U$2=0,0,$U248/$U$2)+$V248*$V$2+$W248*$W$2+$X248*$X$2+$Y248*$Y$2+$Z248*$Z$2+$AA248*$AA$2+IF($AB$2=0,0,$AB248/$AB$2)+$AC$2*$AC248+$AD$2*$AD248+$AE$2*$AE248+$AF248*$AF$2+IF($AG$2=0,0,$AG248/$AG$2)+$AH248*$AH$2+$AI248*$AI$2+IF($AJ$2=0,0,$AJ248/$AJ$2)+$AK248*$AK$2+$AL248*$AL$2+$AM248*$AM$2+$AN248*$AN$2,0)</f>
      </c>
    </row>
    <row x14ac:dyDescent="0.25" r="249" customHeight="1" ht="17.25">
      <c r="A249" s="118" t="s">
        <v>452</v>
      </c>
      <c r="B249" s="119" t="s">
        <v>181</v>
      </c>
      <c r="C249" s="119" t="s">
        <v>43</v>
      </c>
      <c r="D249" s="120">
        <v>11</v>
      </c>
      <c r="E249" s="134"/>
      <c r="F249" s="122"/>
      <c r="G249" s="123">
        <v>300</v>
      </c>
      <c r="H249" s="124">
        <f>I249-G249</f>
      </c>
      <c r="I249" s="123">
        <v>300</v>
      </c>
      <c r="J249" s="177">
        <v>294</v>
      </c>
      <c r="K249" s="124">
        <f>L249-J249</f>
      </c>
      <c r="L249" s="136">
        <v>297</v>
      </c>
      <c r="M249" s="123">
        <v>293</v>
      </c>
      <c r="N249" s="124">
        <f>O249-M249</f>
      </c>
      <c r="O249" s="123">
        <v>299</v>
      </c>
      <c r="P249" s="135">
        <v>0.01</v>
      </c>
      <c r="Q249" s="126">
        <v>17</v>
      </c>
      <c r="R249" s="127"/>
      <c r="S249" s="128">
        <v>0</v>
      </c>
      <c r="T249" s="123">
        <v>0</v>
      </c>
      <c r="U249" s="123">
        <v>0</v>
      </c>
      <c r="V249" s="123">
        <v>0</v>
      </c>
      <c r="W249" s="123">
        <v>0</v>
      </c>
      <c r="X249" s="123">
        <v>0</v>
      </c>
      <c r="Y249" s="123">
        <v>0</v>
      </c>
      <c r="Z249" s="123">
        <v>0</v>
      </c>
      <c r="AA249" s="178">
        <v>39.1</v>
      </c>
      <c r="AB249" s="123">
        <v>180</v>
      </c>
      <c r="AC249" s="123">
        <v>0</v>
      </c>
      <c r="AD249" s="179">
        <v>14.4</v>
      </c>
      <c r="AE249" s="179">
        <v>27.2</v>
      </c>
      <c r="AF249" s="179">
        <v>18.9</v>
      </c>
      <c r="AG249" s="123">
        <v>162</v>
      </c>
      <c r="AH249" s="123">
        <v>0</v>
      </c>
      <c r="AI249" s="179">
        <v>9.5</v>
      </c>
      <c r="AJ249" s="128">
        <v>0</v>
      </c>
      <c r="AK249" s="123">
        <v>0</v>
      </c>
      <c r="AL249" s="130">
        <v>0</v>
      </c>
      <c r="AM249" s="123">
        <v>0</v>
      </c>
      <c r="AN249" s="131">
        <v>0</v>
      </c>
      <c r="AO249" s="132">
        <f>IFERROR($S249*$S$2+$T249*$T$2+IF($U$2=0,0,$U249/$U$2)+$V249*$V$2+$W249*$W$2+$X249*$X$2+$Y249*$Y$2+$Z249*$Z$2+$AA249*$AA$2+IF($AB$2=0,0,$AB249/$AB$2)+$AC$2*$AC249+$AD$2*$AD249+$AE$2*$AE249+$AF249*$AF$2+IF($AG$2=0,0,$AG249/$AG$2)+$AH249*$AH$2+$AI249*$AI$2+IF($AJ$2=0,0,$AJ249/$AJ$2)+$AK249*$AK$2+$AL249*$AL$2+$AM249*$AM$2+$AN249*$AN$2,0)</f>
      </c>
    </row>
    <row x14ac:dyDescent="0.25" r="250" customHeight="1" ht="17.25">
      <c r="A250" s="118" t="s">
        <v>436</v>
      </c>
      <c r="B250" s="119" t="s">
        <v>192</v>
      </c>
      <c r="C250" s="119" t="s">
        <v>217</v>
      </c>
      <c r="D250" s="120">
        <v>13</v>
      </c>
      <c r="E250" s="134"/>
      <c r="F250" s="122"/>
      <c r="G250" s="123">
        <v>214</v>
      </c>
      <c r="H250" s="124">
        <f>I250-G250</f>
      </c>
      <c r="I250" s="123">
        <v>217</v>
      </c>
      <c r="J250" s="177">
        <v>209</v>
      </c>
      <c r="K250" s="124">
        <f>L250-J250</f>
      </c>
      <c r="L250" s="136">
        <v>218</v>
      </c>
      <c r="M250" s="123">
        <v>211</v>
      </c>
      <c r="N250" s="124">
        <f>O250-M250</f>
      </c>
      <c r="O250" s="123">
        <v>219</v>
      </c>
      <c r="P250" s="135">
        <v>0.04</v>
      </c>
      <c r="Q250" s="126">
        <v>17</v>
      </c>
      <c r="R250" s="127"/>
      <c r="S250" s="128">
        <v>0</v>
      </c>
      <c r="T250" s="123">
        <v>0</v>
      </c>
      <c r="U250" s="123">
        <v>0</v>
      </c>
      <c r="V250" s="123">
        <v>0</v>
      </c>
      <c r="W250" s="123">
        <v>0</v>
      </c>
      <c r="X250" s="123">
        <v>0</v>
      </c>
      <c r="Y250" s="123">
        <v>0</v>
      </c>
      <c r="Z250" s="123">
        <v>0</v>
      </c>
      <c r="AA250" s="128">
        <v>0</v>
      </c>
      <c r="AB250" s="123">
        <v>0</v>
      </c>
      <c r="AC250" s="123">
        <v>0</v>
      </c>
      <c r="AD250" s="123">
        <v>0</v>
      </c>
      <c r="AE250" s="179">
        <v>89.5</v>
      </c>
      <c r="AF250" s="179">
        <v>59.2</v>
      </c>
      <c r="AG250" s="123">
        <v>681</v>
      </c>
      <c r="AH250" s="179">
        <v>4.5</v>
      </c>
      <c r="AI250" s="179">
        <v>29.8</v>
      </c>
      <c r="AJ250" s="128">
        <v>0</v>
      </c>
      <c r="AK250" s="123">
        <v>0</v>
      </c>
      <c r="AL250" s="130">
        <v>0</v>
      </c>
      <c r="AM250" s="123">
        <v>0</v>
      </c>
      <c r="AN250" s="131">
        <v>0</v>
      </c>
      <c r="AO250" s="132">
        <f>IFERROR($S250*$S$2+$T250*$T$2+IF($U$2=0,0,$U250/$U$2)+$V250*$V$2+$W250*$W$2+$X250*$X$2+$Y250*$Y$2+$Z250*$Z$2+$AA250*$AA$2+IF($AB$2=0,0,$AB250/$AB$2)+$AC$2*$AC250+$AD$2*$AD250+$AE$2*$AE250+$AF250*$AF$2+IF($AG$2=0,0,$AG250/$AG$2)+$AH250*$AH$2+$AI250*$AI$2+IF($AJ$2=0,0,$AJ250/$AJ$2)+$AK250*$AK$2+$AL250*$AL$2+$AM250*$AM$2+$AN250*$AN$2,0)</f>
      </c>
    </row>
    <row x14ac:dyDescent="0.25" r="251" customHeight="1" ht="17.25">
      <c r="A251" s="118" t="s">
        <v>445</v>
      </c>
      <c r="B251" s="119" t="s">
        <v>173</v>
      </c>
      <c r="C251" s="119" t="s">
        <v>260</v>
      </c>
      <c r="D251" s="120">
        <v>11</v>
      </c>
      <c r="E251" s="134"/>
      <c r="F251" s="122"/>
      <c r="G251" s="123">
        <v>250</v>
      </c>
      <c r="H251" s="124">
        <f>I251-G251</f>
      </c>
      <c r="I251" s="123">
        <v>249</v>
      </c>
      <c r="J251" s="177">
        <v>216</v>
      </c>
      <c r="K251" s="124">
        <f>L251-J251</f>
      </c>
      <c r="L251" s="136">
        <v>222</v>
      </c>
      <c r="M251" s="123">
        <v>216</v>
      </c>
      <c r="N251" s="124">
        <f>O251-M251</f>
      </c>
      <c r="O251" s="123">
        <v>222</v>
      </c>
      <c r="P251" s="135">
        <v>0.02</v>
      </c>
      <c r="Q251" s="126">
        <v>17</v>
      </c>
      <c r="R251" s="127"/>
      <c r="S251" s="128">
        <v>0</v>
      </c>
      <c r="T251" s="123">
        <v>0</v>
      </c>
      <c r="U251" s="123">
        <v>0</v>
      </c>
      <c r="V251" s="123">
        <v>0</v>
      </c>
      <c r="W251" s="123">
        <v>0</v>
      </c>
      <c r="X251" s="123">
        <v>0</v>
      </c>
      <c r="Y251" s="123">
        <v>0</v>
      </c>
      <c r="Z251" s="123">
        <v>0</v>
      </c>
      <c r="AA251" s="128">
        <v>0</v>
      </c>
      <c r="AB251" s="123">
        <v>0</v>
      </c>
      <c r="AC251" s="123">
        <v>0</v>
      </c>
      <c r="AD251" s="123">
        <v>0</v>
      </c>
      <c r="AE251" s="123">
        <v>85</v>
      </c>
      <c r="AF251" s="179">
        <v>54.7</v>
      </c>
      <c r="AG251" s="123">
        <v>718</v>
      </c>
      <c r="AH251" s="179">
        <v>4.1</v>
      </c>
      <c r="AI251" s="123">
        <v>33</v>
      </c>
      <c r="AJ251" s="128">
        <v>0</v>
      </c>
      <c r="AK251" s="123">
        <v>0</v>
      </c>
      <c r="AL251" s="130">
        <v>0</v>
      </c>
      <c r="AM251" s="123">
        <v>1</v>
      </c>
      <c r="AN251" s="131">
        <v>0</v>
      </c>
      <c r="AO251" s="132">
        <f>IFERROR($S251*$S$2+$T251*$T$2+IF($U$2=0,0,$U251/$U$2)+$V251*$V$2+$W251*$W$2+$X251*$X$2+$Y251*$Y$2+$Z251*$Z$2+$AA251*$AA$2+IF($AB$2=0,0,$AB251/$AB$2)+$AC$2*$AC251+$AD$2*$AD251+$AE$2*$AE251+$AF251*$AF$2+IF($AG$2=0,0,$AG251/$AG$2)+$AH251*$AH$2+$AI251*$AI$2+IF($AJ$2=0,0,$AJ251/$AJ$2)+$AK251*$AK$2+$AL251*$AL$2+$AM251*$AM$2+$AN251*$AN$2,0)</f>
      </c>
    </row>
    <row x14ac:dyDescent="0.25" r="252" customHeight="1" ht="17.25">
      <c r="A252" s="118" t="s">
        <v>446</v>
      </c>
      <c r="B252" s="119" t="s">
        <v>192</v>
      </c>
      <c r="C252" s="119" t="s">
        <v>215</v>
      </c>
      <c r="D252" s="120">
        <v>7</v>
      </c>
      <c r="E252" s="134"/>
      <c r="F252" s="122"/>
      <c r="G252" s="123">
        <v>299</v>
      </c>
      <c r="H252" s="124">
        <f>I252-G252</f>
      </c>
      <c r="I252" s="123">
        <v>299</v>
      </c>
      <c r="J252" s="177">
        <v>252</v>
      </c>
      <c r="K252" s="124">
        <f>L252-J252</f>
      </c>
      <c r="L252" s="136">
        <v>257</v>
      </c>
      <c r="M252" s="123">
        <v>251</v>
      </c>
      <c r="N252" s="124">
        <f>O252-M252</f>
      </c>
      <c r="O252" s="123">
        <v>252</v>
      </c>
      <c r="P252" s="135">
        <v>0.01</v>
      </c>
      <c r="Q252" s="126">
        <v>17</v>
      </c>
      <c r="R252" s="127"/>
      <c r="S252" s="128">
        <v>0</v>
      </c>
      <c r="T252" s="123">
        <v>0</v>
      </c>
      <c r="U252" s="123">
        <v>0</v>
      </c>
      <c r="V252" s="123">
        <v>0</v>
      </c>
      <c r="W252" s="123">
        <v>0</v>
      </c>
      <c r="X252" s="123">
        <v>0</v>
      </c>
      <c r="Y252" s="123">
        <v>0</v>
      </c>
      <c r="Z252" s="123">
        <v>0</v>
      </c>
      <c r="AA252" s="128">
        <v>0</v>
      </c>
      <c r="AB252" s="123">
        <v>0</v>
      </c>
      <c r="AC252" s="123">
        <v>0</v>
      </c>
      <c r="AD252" s="123">
        <v>0</v>
      </c>
      <c r="AE252" s="179">
        <v>52.7</v>
      </c>
      <c r="AF252" s="179">
        <v>36.8</v>
      </c>
      <c r="AG252" s="123">
        <v>404</v>
      </c>
      <c r="AH252" s="179">
        <v>1.8</v>
      </c>
      <c r="AI252" s="179">
        <v>18.4</v>
      </c>
      <c r="AJ252" s="128">
        <v>0</v>
      </c>
      <c r="AK252" s="123">
        <v>0</v>
      </c>
      <c r="AL252" s="130">
        <v>0</v>
      </c>
      <c r="AM252" s="123">
        <v>0</v>
      </c>
      <c r="AN252" s="131">
        <v>0</v>
      </c>
      <c r="AO252" s="132">
        <f>IFERROR($S252*$S$2+$T252*$T$2+IF($U$2=0,0,$U252/$U$2)+$V252*$V$2+$W252*$W$2+$X252*$X$2+$Y252*$Y$2+$Z252*$Z$2+$AA252*$AA$2+IF($AB$2=0,0,$AB252/$AB$2)+$AC$2*$AC252+$AD$2*$AD252+$AE$2*$AE252+$AF252*$AF$2+IF($AG$2=0,0,$AG252/$AG$2)+$AH252*$AH$2+$AI252*$AI$2+IF($AJ$2=0,0,$AJ252/$AJ$2)+$AK252*$AK$2+$AL252*$AL$2+$AM252*$AM$2+$AN252*$AN$2,0)</f>
      </c>
    </row>
    <row x14ac:dyDescent="0.25" r="253" customHeight="1" ht="17.25">
      <c r="A253" s="118" t="s">
        <v>433</v>
      </c>
      <c r="B253" s="119" t="s">
        <v>192</v>
      </c>
      <c r="C253" s="119" t="s">
        <v>220</v>
      </c>
      <c r="D253" s="120">
        <v>10</v>
      </c>
      <c r="E253" s="134"/>
      <c r="F253" s="122"/>
      <c r="G253" s="123">
        <v>300</v>
      </c>
      <c r="H253" s="124">
        <f>I253-G253</f>
      </c>
      <c r="I253" s="123">
        <v>300</v>
      </c>
      <c r="J253" s="177">
        <v>225</v>
      </c>
      <c r="K253" s="124">
        <f>L253-J253</f>
      </c>
      <c r="L253" s="136">
        <v>233</v>
      </c>
      <c r="M253" s="123">
        <v>228</v>
      </c>
      <c r="N253" s="124">
        <f>O253-M253</f>
      </c>
      <c r="O253" s="123">
        <v>237</v>
      </c>
      <c r="P253" s="135">
        <v>0.02</v>
      </c>
      <c r="Q253" s="126">
        <v>17</v>
      </c>
      <c r="R253" s="127"/>
      <c r="S253" s="128">
        <v>0</v>
      </c>
      <c r="T253" s="123">
        <v>0</v>
      </c>
      <c r="U253" s="123">
        <v>0</v>
      </c>
      <c r="V253" s="123">
        <v>0</v>
      </c>
      <c r="W253" s="123">
        <v>0</v>
      </c>
      <c r="X253" s="123">
        <v>0</v>
      </c>
      <c r="Y253" s="123">
        <v>0</v>
      </c>
      <c r="Z253" s="123">
        <v>0</v>
      </c>
      <c r="AA253" s="128">
        <v>0</v>
      </c>
      <c r="AB253" s="123">
        <v>0</v>
      </c>
      <c r="AC253" s="123">
        <v>0</v>
      </c>
      <c r="AD253" s="123">
        <v>0</v>
      </c>
      <c r="AE253" s="123">
        <v>51</v>
      </c>
      <c r="AF253" s="179">
        <v>34.5</v>
      </c>
      <c r="AG253" s="123">
        <v>336</v>
      </c>
      <c r="AH253" s="179">
        <v>4.4</v>
      </c>
      <c r="AI253" s="179">
        <v>14.2</v>
      </c>
      <c r="AJ253" s="128">
        <v>0</v>
      </c>
      <c r="AK253" s="123">
        <v>0</v>
      </c>
      <c r="AL253" s="130">
        <v>0</v>
      </c>
      <c r="AM253" s="179">
        <v>0.9</v>
      </c>
      <c r="AN253" s="181">
        <v>0.9</v>
      </c>
      <c r="AO253" s="132">
        <f>IFERROR($S253*$S$2+$T253*$T$2+IF($U$2=0,0,$U253/$U$2)+$V253*$V$2+$W253*$W$2+$X253*$X$2+$Y253*$Y$2+$Z253*$Z$2+$AA253*$AA$2+IF($AB$2=0,0,$AB253/$AB$2)+$AC$2*$AC253+$AD$2*$AD253+$AE$2*$AE253+$AF253*$AF$2+IF($AG$2=0,0,$AG253/$AG$2)+$AH253*$AH$2+$AI253*$AI$2+IF($AJ$2=0,0,$AJ253/$AJ$2)+$AK253*$AK$2+$AL253*$AL$2+$AM253*$AM$2+$AN253*$AN$2,0)</f>
      </c>
    </row>
    <row x14ac:dyDescent="0.25" r="254" customHeight="1" ht="17.25">
      <c r="A254" s="118" t="s">
        <v>440</v>
      </c>
      <c r="B254" s="119" t="s">
        <v>185</v>
      </c>
      <c r="C254" s="119" t="s">
        <v>220</v>
      </c>
      <c r="D254" s="120">
        <v>10</v>
      </c>
      <c r="E254" s="134"/>
      <c r="F254" s="122"/>
      <c r="G254" s="123">
        <v>300</v>
      </c>
      <c r="H254" s="124">
        <f>I254-G254</f>
      </c>
      <c r="I254" s="123">
        <v>300</v>
      </c>
      <c r="J254" s="177">
        <v>258</v>
      </c>
      <c r="K254" s="124">
        <f>L254-J254</f>
      </c>
      <c r="L254" s="136">
        <v>284</v>
      </c>
      <c r="M254" s="123">
        <v>257</v>
      </c>
      <c r="N254" s="124">
        <f>O254-M254</f>
      </c>
      <c r="O254" s="123">
        <v>284</v>
      </c>
      <c r="P254" s="135">
        <v>0.02</v>
      </c>
      <c r="Q254" s="126">
        <v>17</v>
      </c>
      <c r="R254" s="127"/>
      <c r="S254" s="178">
        <v>87.5</v>
      </c>
      <c r="T254" s="179">
        <v>50.1</v>
      </c>
      <c r="U254" s="123">
        <v>988</v>
      </c>
      <c r="V254" s="179">
        <v>6.2</v>
      </c>
      <c r="W254" s="179">
        <v>3.6</v>
      </c>
      <c r="X254" s="123">
        <v>0</v>
      </c>
      <c r="Y254" s="179">
        <v>9.1</v>
      </c>
      <c r="Z254" s="179">
        <v>63.8</v>
      </c>
      <c r="AA254" s="178">
        <v>11.5</v>
      </c>
      <c r="AB254" s="179">
        <v>52.9</v>
      </c>
      <c r="AC254" s="179">
        <v>0.5</v>
      </c>
      <c r="AD254" s="179">
        <v>3.4</v>
      </c>
      <c r="AE254" s="123">
        <v>0</v>
      </c>
      <c r="AF254" s="123">
        <v>0</v>
      </c>
      <c r="AG254" s="123">
        <v>0</v>
      </c>
      <c r="AH254" s="123">
        <v>0</v>
      </c>
      <c r="AI254" s="123">
        <v>0</v>
      </c>
      <c r="AJ254" s="128">
        <v>0</v>
      </c>
      <c r="AK254" s="123">
        <v>0</v>
      </c>
      <c r="AL254" s="130">
        <v>0</v>
      </c>
      <c r="AM254" s="179">
        <v>2.8</v>
      </c>
      <c r="AN254" s="131">
        <v>0</v>
      </c>
      <c r="AO254" s="132">
        <f>IFERROR($S254*$S$2+$T254*$T$2+IF($U$2=0,0,$U254/$U$2)+$V254*$V$2+$W254*$W$2+$X254*$X$2+$Y254*$Y$2+$Z254*$Z$2+$AA254*$AA$2+IF($AB$2=0,0,$AB254/$AB$2)+$AC$2*$AC254+$AD$2*$AD254+$AE$2*$AE254+$AF254*$AF$2+IF($AG$2=0,0,$AG254/$AG$2)+$AH254*$AH$2+$AI254*$AI$2+IF($AJ$2=0,0,$AJ254/$AJ$2)+$AK254*$AK$2+$AL254*$AL$2+$AM254*$AM$2+$AN254*$AN$2,0)</f>
      </c>
    </row>
    <row x14ac:dyDescent="0.25" r="255" customHeight="1" ht="17.25">
      <c r="A255" s="118" t="s">
        <v>451</v>
      </c>
      <c r="B255" s="119" t="s">
        <v>173</v>
      </c>
      <c r="C255" s="119" t="s">
        <v>244</v>
      </c>
      <c r="D255" s="120">
        <v>14</v>
      </c>
      <c r="E255" s="134"/>
      <c r="F255" s="122"/>
      <c r="G255" s="123">
        <v>300</v>
      </c>
      <c r="H255" s="124">
        <f>I255-G255</f>
      </c>
      <c r="I255" s="123">
        <v>300</v>
      </c>
      <c r="J255" s="177">
        <v>293</v>
      </c>
      <c r="K255" s="124">
        <f>L255-J255</f>
      </c>
      <c r="L255" s="136">
        <v>293</v>
      </c>
      <c r="M255" s="123">
        <v>289</v>
      </c>
      <c r="N255" s="124">
        <f>O255-M255</f>
      </c>
      <c r="O255" s="123">
        <v>285</v>
      </c>
      <c r="P255" s="135">
        <v>0.02</v>
      </c>
      <c r="Q255" s="126">
        <v>17</v>
      </c>
      <c r="R255" s="127"/>
      <c r="S255" s="128">
        <v>0</v>
      </c>
      <c r="T255" s="123">
        <v>0</v>
      </c>
      <c r="U255" s="123">
        <v>0</v>
      </c>
      <c r="V255" s="123">
        <v>0</v>
      </c>
      <c r="W255" s="123">
        <v>0</v>
      </c>
      <c r="X255" s="123">
        <v>0</v>
      </c>
      <c r="Y255" s="123">
        <v>0</v>
      </c>
      <c r="Z255" s="123">
        <v>0</v>
      </c>
      <c r="AA255" s="128">
        <v>0</v>
      </c>
      <c r="AB255" s="123">
        <v>0</v>
      </c>
      <c r="AC255" s="123">
        <v>0</v>
      </c>
      <c r="AD255" s="123">
        <v>0</v>
      </c>
      <c r="AE255" s="179">
        <v>76.5</v>
      </c>
      <c r="AF255" s="179">
        <v>45.6</v>
      </c>
      <c r="AG255" s="123">
        <v>565</v>
      </c>
      <c r="AH255" s="179">
        <v>2.2</v>
      </c>
      <c r="AI255" s="179">
        <v>27.7</v>
      </c>
      <c r="AJ255" s="128">
        <v>0</v>
      </c>
      <c r="AK255" s="123">
        <v>0</v>
      </c>
      <c r="AL255" s="130">
        <v>0</v>
      </c>
      <c r="AM255" s="123">
        <v>0</v>
      </c>
      <c r="AN255" s="131">
        <v>0</v>
      </c>
      <c r="AO255" s="132">
        <f>IFERROR($S255*$S$2+$T255*$T$2+IF($U$2=0,0,$U255/$U$2)+$V255*$V$2+$W255*$W$2+$X255*$X$2+$Y255*$Y$2+$Z255*$Z$2+$AA255*$AA$2+IF($AB$2=0,0,$AB255/$AB$2)+$AC$2*$AC255+$AD$2*$AD255+$AE$2*$AE255+$AF255*$AF$2+IF($AG$2=0,0,$AG255/$AG$2)+$AH255*$AH$2+$AI255*$AI$2+IF($AJ$2=0,0,$AJ255/$AJ$2)+$AK255*$AK$2+$AL255*$AL$2+$AM255*$AM$2+$AN255*$AN$2,0)</f>
      </c>
    </row>
    <row x14ac:dyDescent="0.25" r="256" customHeight="1" ht="17.25">
      <c r="A256" s="118" t="s">
        <v>450</v>
      </c>
      <c r="B256" s="119" t="s">
        <v>181</v>
      </c>
      <c r="C256" s="119" t="s">
        <v>203</v>
      </c>
      <c r="D256" s="120">
        <v>9</v>
      </c>
      <c r="E256" s="134"/>
      <c r="F256" s="122"/>
      <c r="G256" s="123">
        <v>300</v>
      </c>
      <c r="H256" s="124">
        <f>I256-G256</f>
      </c>
      <c r="I256" s="123">
        <v>300</v>
      </c>
      <c r="J256" s="177">
        <v>304</v>
      </c>
      <c r="K256" s="124">
        <f>L256-J256</f>
      </c>
      <c r="L256" s="136">
        <v>316</v>
      </c>
      <c r="M256" s="123">
        <v>304</v>
      </c>
      <c r="N256" s="124">
        <f>O256-M256</f>
      </c>
      <c r="O256" s="123">
        <v>316</v>
      </c>
      <c r="P256" s="135">
        <v>0.01</v>
      </c>
      <c r="Q256" s="126">
        <v>17</v>
      </c>
      <c r="R256" s="127"/>
      <c r="S256" s="128">
        <v>0</v>
      </c>
      <c r="T256" s="123">
        <v>0</v>
      </c>
      <c r="U256" s="123">
        <v>0</v>
      </c>
      <c r="V256" s="123">
        <v>0</v>
      </c>
      <c r="W256" s="123">
        <v>0</v>
      </c>
      <c r="X256" s="123">
        <v>0</v>
      </c>
      <c r="Y256" s="123">
        <v>0</v>
      </c>
      <c r="Z256" s="123">
        <v>0</v>
      </c>
      <c r="AA256" s="178">
        <v>11.9</v>
      </c>
      <c r="AB256" s="179">
        <v>52.2</v>
      </c>
      <c r="AC256" s="179">
        <v>0.8</v>
      </c>
      <c r="AD256" s="179">
        <v>4.1</v>
      </c>
      <c r="AE256" s="123">
        <v>17</v>
      </c>
      <c r="AF256" s="123">
        <v>0</v>
      </c>
      <c r="AG256" s="123">
        <v>0</v>
      </c>
      <c r="AH256" s="123">
        <v>0</v>
      </c>
      <c r="AI256" s="123">
        <v>0</v>
      </c>
      <c r="AJ256" s="128">
        <v>0</v>
      </c>
      <c r="AK256" s="123">
        <v>0</v>
      </c>
      <c r="AL256" s="130">
        <v>0</v>
      </c>
      <c r="AM256" s="123">
        <v>0</v>
      </c>
      <c r="AN256" s="131">
        <v>0</v>
      </c>
      <c r="AO256" s="132">
        <f>IFERROR($S256*$S$2+$T256*$T$2+IF($U$2=0,0,$U256/$U$2)+$V256*$V$2+$W256*$W$2+$X256*$X$2+$Y256*$Y$2+$Z256*$Z$2+$AA256*$AA$2+IF($AB$2=0,0,$AB256/$AB$2)+$AC$2*$AC256+$AD$2*$AD256+$AE$2*$AE256+$AF256*$AF$2+IF($AG$2=0,0,$AG256/$AG$2)+$AH256*$AH$2+$AI256*$AI$2+IF($AJ$2=0,0,$AJ256/$AJ$2)+$AK256*$AK$2+$AL256*$AL$2+$AM256*$AM$2+$AN256*$AN$2,0)</f>
      </c>
    </row>
    <row x14ac:dyDescent="0.25" r="257" customHeight="1" ht="17.25">
      <c r="A257" s="118" t="s">
        <v>479</v>
      </c>
      <c r="B257" s="119" t="s">
        <v>173</v>
      </c>
      <c r="C257" s="119" t="s">
        <v>41</v>
      </c>
      <c r="D257" s="120">
        <v>7</v>
      </c>
      <c r="E257" s="134"/>
      <c r="F257" s="122"/>
      <c r="G257" s="123">
        <v>300</v>
      </c>
      <c r="H257" s="124">
        <f>I257-G257</f>
      </c>
      <c r="I257" s="123">
        <v>300</v>
      </c>
      <c r="J257" s="177">
        <v>296</v>
      </c>
      <c r="K257" s="124">
        <f>L257-J257</f>
      </c>
      <c r="L257" s="136">
        <v>312</v>
      </c>
      <c r="M257" s="123">
        <v>295</v>
      </c>
      <c r="N257" s="124">
        <f>O257-M257</f>
      </c>
      <c r="O257" s="123">
        <v>309</v>
      </c>
      <c r="P257" s="135">
        <v>0</v>
      </c>
      <c r="Q257" s="126">
        <v>0</v>
      </c>
      <c r="R257" s="127"/>
      <c r="S257" s="128">
        <v>0</v>
      </c>
      <c r="T257" s="123">
        <v>0</v>
      </c>
      <c r="U257" s="123">
        <v>0</v>
      </c>
      <c r="V257" s="123">
        <v>0</v>
      </c>
      <c r="W257" s="123">
        <v>0</v>
      </c>
      <c r="X257" s="123">
        <v>0</v>
      </c>
      <c r="Y257" s="123">
        <v>0</v>
      </c>
      <c r="Z257" s="123">
        <v>0</v>
      </c>
      <c r="AA257" s="128">
        <v>0</v>
      </c>
      <c r="AB257" s="123">
        <v>0</v>
      </c>
      <c r="AC257" s="123">
        <v>0</v>
      </c>
      <c r="AD257" s="123">
        <v>0</v>
      </c>
      <c r="AE257" s="123">
        <v>0</v>
      </c>
      <c r="AF257" s="123">
        <v>0</v>
      </c>
      <c r="AG257" s="123">
        <v>0</v>
      </c>
      <c r="AH257" s="123">
        <v>0</v>
      </c>
      <c r="AI257" s="123">
        <v>0</v>
      </c>
      <c r="AJ257" s="128">
        <v>0</v>
      </c>
      <c r="AK257" s="123">
        <v>0</v>
      </c>
      <c r="AL257" s="130">
        <v>0</v>
      </c>
      <c r="AM257" s="123">
        <v>0</v>
      </c>
      <c r="AN257" s="131">
        <v>0</v>
      </c>
      <c r="AO257" s="132">
        <f>IFERROR($S257*$S$2+$T257*$T$2+IF($U$2=0,0,$U257/$U$2)+$V257*$V$2+$W257*$W$2+$X257*$X$2+$Y257*$Y$2+$Z257*$Z$2+$AA257*$AA$2+IF($AB$2=0,0,$AB257/$AB$2)+$AC$2*$AC257+$AD$2*$AD257+$AE$2*$AE257+$AF257*$AF$2+IF($AG$2=0,0,$AG257/$AG$2)+$AH257*$AH$2+$AI257*$AI$2+IF($AJ$2=0,0,$AJ257/$AJ$2)+$AK257*$AK$2+$AL257*$AL$2+$AM257*$AM$2+$AN257*$AN$2,0)</f>
      </c>
    </row>
    <row x14ac:dyDescent="0.25" r="258" customHeight="1" ht="17.25">
      <c r="A258" s="118" t="s">
        <v>463</v>
      </c>
      <c r="B258" s="119" t="s">
        <v>173</v>
      </c>
      <c r="C258" s="119" t="s">
        <v>188</v>
      </c>
      <c r="D258" s="120">
        <v>10</v>
      </c>
      <c r="E258" s="134"/>
      <c r="F258" s="122"/>
      <c r="G258" s="123">
        <v>300</v>
      </c>
      <c r="H258" s="124">
        <f>I258-G258</f>
      </c>
      <c r="I258" s="123">
        <v>300</v>
      </c>
      <c r="J258" s="177">
        <v>264</v>
      </c>
      <c r="K258" s="124">
        <f>L258-J258</f>
      </c>
      <c r="L258" s="136">
        <v>256</v>
      </c>
      <c r="M258" s="123">
        <v>266</v>
      </c>
      <c r="N258" s="124">
        <f>O258-M258</f>
      </c>
      <c r="O258" s="123">
        <v>243</v>
      </c>
      <c r="P258" s="135">
        <v>0</v>
      </c>
      <c r="Q258" s="126">
        <v>0</v>
      </c>
      <c r="R258" s="127"/>
      <c r="S258" s="128">
        <v>0</v>
      </c>
      <c r="T258" s="123">
        <v>0</v>
      </c>
      <c r="U258" s="123">
        <v>0</v>
      </c>
      <c r="V258" s="123">
        <v>0</v>
      </c>
      <c r="W258" s="123">
        <v>0</v>
      </c>
      <c r="X258" s="123">
        <v>0</v>
      </c>
      <c r="Y258" s="123">
        <v>0</v>
      </c>
      <c r="Z258" s="123">
        <v>0</v>
      </c>
      <c r="AA258" s="128">
        <v>0</v>
      </c>
      <c r="AB258" s="123">
        <v>0</v>
      </c>
      <c r="AC258" s="123">
        <v>0</v>
      </c>
      <c r="AD258" s="123">
        <v>0</v>
      </c>
      <c r="AE258" s="123">
        <v>0</v>
      </c>
      <c r="AF258" s="123">
        <v>0</v>
      </c>
      <c r="AG258" s="123">
        <v>0</v>
      </c>
      <c r="AH258" s="123">
        <v>0</v>
      </c>
      <c r="AI258" s="123">
        <v>0</v>
      </c>
      <c r="AJ258" s="128">
        <v>0</v>
      </c>
      <c r="AK258" s="123">
        <v>0</v>
      </c>
      <c r="AL258" s="130">
        <v>0</v>
      </c>
      <c r="AM258" s="123">
        <v>0</v>
      </c>
      <c r="AN258" s="131">
        <v>0</v>
      </c>
      <c r="AO258" s="132">
        <f>IFERROR($S258*$S$2+$T258*$T$2+IF($U$2=0,0,$U258/$U$2)+$V258*$V$2+$W258*$W$2+$X258*$X$2+$Y258*$Y$2+$Z258*$Z$2+$AA258*$AA$2+IF($AB$2=0,0,$AB258/$AB$2)+$AC$2*$AC258+$AD$2*$AD258+$AE$2*$AE258+$AF258*$AF$2+IF($AG$2=0,0,$AG258/$AG$2)+$AH258*$AH$2+$AI258*$AI$2+IF($AJ$2=0,0,$AJ258/$AJ$2)+$AK258*$AK$2+$AL258*$AL$2+$AM258*$AM$2+$AN258*$AN$2,0)</f>
      </c>
    </row>
    <row x14ac:dyDescent="0.25" r="259" customHeight="1" ht="17.25">
      <c r="A259" s="118" t="s">
        <v>478</v>
      </c>
      <c r="B259" s="119" t="s">
        <v>192</v>
      </c>
      <c r="C259" s="119" t="s">
        <v>175</v>
      </c>
      <c r="D259" s="120">
        <v>6</v>
      </c>
      <c r="E259" s="134"/>
      <c r="F259" s="122"/>
      <c r="G259" s="123">
        <v>300</v>
      </c>
      <c r="H259" s="124">
        <f>I259-G259</f>
      </c>
      <c r="I259" s="123">
        <v>300</v>
      </c>
      <c r="J259" s="177">
        <v>217</v>
      </c>
      <c r="K259" s="124">
        <f>L259-J259</f>
      </c>
      <c r="L259" s="136">
        <v>238</v>
      </c>
      <c r="M259" s="123">
        <v>215</v>
      </c>
      <c r="N259" s="124">
        <f>O259-M259</f>
      </c>
      <c r="O259" s="123">
        <v>235</v>
      </c>
      <c r="P259" s="135">
        <v>0</v>
      </c>
      <c r="Q259" s="126">
        <v>0</v>
      </c>
      <c r="R259" s="127"/>
      <c r="S259" s="128">
        <v>0</v>
      </c>
      <c r="T259" s="123">
        <v>0</v>
      </c>
      <c r="U259" s="123">
        <v>0</v>
      </c>
      <c r="V259" s="123">
        <v>0</v>
      </c>
      <c r="W259" s="123">
        <v>0</v>
      </c>
      <c r="X259" s="123">
        <v>0</v>
      </c>
      <c r="Y259" s="123">
        <v>0</v>
      </c>
      <c r="Z259" s="123">
        <v>0</v>
      </c>
      <c r="AA259" s="128">
        <v>0</v>
      </c>
      <c r="AB259" s="123">
        <v>0</v>
      </c>
      <c r="AC259" s="123">
        <v>0</v>
      </c>
      <c r="AD259" s="123">
        <v>0</v>
      </c>
      <c r="AE259" s="123">
        <v>0</v>
      </c>
      <c r="AF259" s="123">
        <v>0</v>
      </c>
      <c r="AG259" s="123">
        <v>0</v>
      </c>
      <c r="AH259" s="123">
        <v>0</v>
      </c>
      <c r="AI259" s="123">
        <v>0</v>
      </c>
      <c r="AJ259" s="128">
        <v>0</v>
      </c>
      <c r="AK259" s="123">
        <v>0</v>
      </c>
      <c r="AL259" s="130">
        <v>0</v>
      </c>
      <c r="AM259" s="123">
        <v>0</v>
      </c>
      <c r="AN259" s="131">
        <v>0</v>
      </c>
      <c r="AO259" s="132">
        <f>IFERROR($S259*$S$2+$T259*$T$2+IF($U$2=0,0,$U259/$U$2)+$V259*$V$2+$W259*$W$2+$X259*$X$2+$Y259*$Y$2+$Z259*$Z$2+$AA259*$AA$2+IF($AB$2=0,0,$AB259/$AB$2)+$AC$2*$AC259+$AD$2*$AD259+$AE$2*$AE259+$AF259*$AF$2+IF($AG$2=0,0,$AG259/$AG$2)+$AH259*$AH$2+$AI259*$AI$2+IF($AJ$2=0,0,$AJ259/$AJ$2)+$AK259*$AK$2+$AL259*$AL$2+$AM259*$AM$2+$AN259*$AN$2,0)</f>
      </c>
    </row>
    <row x14ac:dyDescent="0.25" r="260" customHeight="1" ht="17.25">
      <c r="A260" s="118" t="s">
        <v>487</v>
      </c>
      <c r="B260" s="119" t="s">
        <v>173</v>
      </c>
      <c r="C260" s="119" t="s">
        <v>265</v>
      </c>
      <c r="D260" s="120">
        <v>14</v>
      </c>
      <c r="E260" s="134"/>
      <c r="F260" s="122"/>
      <c r="G260" s="123">
        <v>296</v>
      </c>
      <c r="H260" s="124">
        <f>I260-G260</f>
      </c>
      <c r="I260" s="123">
        <v>297</v>
      </c>
      <c r="J260" s="177">
        <v>246</v>
      </c>
      <c r="K260" s="124">
        <f>L260-J260</f>
      </c>
      <c r="L260" s="136">
        <v>243</v>
      </c>
      <c r="M260" s="123">
        <v>250</v>
      </c>
      <c r="N260" s="124">
        <f>O260-M260</f>
      </c>
      <c r="O260" s="123">
        <v>242</v>
      </c>
      <c r="P260" s="135">
        <v>0.01</v>
      </c>
      <c r="Q260" s="126">
        <v>17</v>
      </c>
      <c r="R260" s="127"/>
      <c r="S260" s="128">
        <v>0</v>
      </c>
      <c r="T260" s="123">
        <v>0</v>
      </c>
      <c r="U260" s="123">
        <v>0</v>
      </c>
      <c r="V260" s="123">
        <v>0</v>
      </c>
      <c r="W260" s="123">
        <v>0</v>
      </c>
      <c r="X260" s="123">
        <v>0</v>
      </c>
      <c r="Y260" s="123">
        <v>0</v>
      </c>
      <c r="Z260" s="123">
        <v>0</v>
      </c>
      <c r="AA260" s="128">
        <v>0</v>
      </c>
      <c r="AB260" s="123">
        <v>0</v>
      </c>
      <c r="AC260" s="123">
        <v>0</v>
      </c>
      <c r="AD260" s="123">
        <v>0</v>
      </c>
      <c r="AE260" s="179">
        <v>59.5</v>
      </c>
      <c r="AF260" s="179">
        <v>34.1</v>
      </c>
      <c r="AG260" s="123">
        <v>499</v>
      </c>
      <c r="AH260" s="123">
        <v>3</v>
      </c>
      <c r="AI260" s="179">
        <v>23.7</v>
      </c>
      <c r="AJ260" s="128">
        <v>0</v>
      </c>
      <c r="AK260" s="123">
        <v>0</v>
      </c>
      <c r="AL260" s="130">
        <v>0</v>
      </c>
      <c r="AM260" s="179">
        <v>0.7</v>
      </c>
      <c r="AN260" s="131">
        <v>0</v>
      </c>
      <c r="AO260" s="132">
        <f>IFERROR($S260*$S$2+$T260*$T$2+IF($U$2=0,0,$U260/$U$2)+$V260*$V$2+$W260*$W$2+$X260*$X$2+$Y260*$Y$2+$Z260*$Z$2+$AA260*$AA$2+IF($AB$2=0,0,$AB260/$AB$2)+$AC$2*$AC260+$AD$2*$AD260+$AE$2*$AE260+$AF260*$AF$2+IF($AG$2=0,0,$AG260/$AG$2)+$AH260*$AH$2+$AI260*$AI$2+IF($AJ$2=0,0,$AJ260/$AJ$2)+$AK260*$AK$2+$AL260*$AL$2+$AM260*$AM$2+$AN260*$AN$2,0)</f>
      </c>
    </row>
    <row x14ac:dyDescent="0.25" r="261" customHeight="1" ht="17.25">
      <c r="A261" s="118" t="s">
        <v>490</v>
      </c>
      <c r="B261" s="119" t="s">
        <v>192</v>
      </c>
      <c r="C261" s="119" t="s">
        <v>41</v>
      </c>
      <c r="D261" s="120">
        <v>7</v>
      </c>
      <c r="E261" s="134"/>
      <c r="F261" s="122"/>
      <c r="G261" s="123">
        <v>278</v>
      </c>
      <c r="H261" s="124">
        <f>I261-G261</f>
      </c>
      <c r="I261" s="123">
        <v>276</v>
      </c>
      <c r="J261" s="177">
        <v>269</v>
      </c>
      <c r="K261" s="124">
        <f>L261-J261</f>
      </c>
      <c r="L261" s="136">
        <v>265</v>
      </c>
      <c r="M261" s="123">
        <v>269</v>
      </c>
      <c r="N261" s="124">
        <f>O261-M261</f>
      </c>
      <c r="O261" s="123">
        <v>268</v>
      </c>
      <c r="P261" s="135">
        <v>0.01</v>
      </c>
      <c r="Q261" s="126">
        <v>17</v>
      </c>
      <c r="R261" s="127"/>
      <c r="S261" s="128">
        <v>0</v>
      </c>
      <c r="T261" s="123">
        <v>0</v>
      </c>
      <c r="U261" s="123">
        <v>0</v>
      </c>
      <c r="V261" s="123">
        <v>0</v>
      </c>
      <c r="W261" s="123">
        <v>0</v>
      </c>
      <c r="X261" s="123">
        <v>0</v>
      </c>
      <c r="Y261" s="123">
        <v>0</v>
      </c>
      <c r="Z261" s="123">
        <v>0</v>
      </c>
      <c r="AA261" s="128">
        <v>0</v>
      </c>
      <c r="AB261" s="123">
        <v>0</v>
      </c>
      <c r="AC261" s="123">
        <v>0</v>
      </c>
      <c r="AD261" s="123">
        <v>0</v>
      </c>
      <c r="AE261" s="179">
        <v>64.6</v>
      </c>
      <c r="AF261" s="179">
        <v>41.5</v>
      </c>
      <c r="AG261" s="123">
        <v>486</v>
      </c>
      <c r="AH261" s="179">
        <v>2.8</v>
      </c>
      <c r="AI261" s="179">
        <v>27.6</v>
      </c>
      <c r="AJ261" s="128">
        <v>0</v>
      </c>
      <c r="AK261" s="123">
        <v>0</v>
      </c>
      <c r="AL261" s="130">
        <v>0</v>
      </c>
      <c r="AM261" s="123">
        <v>0</v>
      </c>
      <c r="AN261" s="131">
        <v>0</v>
      </c>
      <c r="AO261" s="132">
        <f>IFERROR($S261*$S$2+$T261*$T$2+IF($U$2=0,0,$U261/$U$2)+$V261*$V$2+$W261*$W$2+$X261*$X$2+$Y261*$Y$2+$Z261*$Z$2+$AA261*$AA$2+IF($AB$2=0,0,$AB261/$AB$2)+$AC$2*$AC261+$AD$2*$AD261+$AE$2*$AE261+$AF261*$AF$2+IF($AG$2=0,0,$AG261/$AG$2)+$AH261*$AH$2+$AI261*$AI$2+IF($AJ$2=0,0,$AJ261/$AJ$2)+$AK261*$AK$2+$AL261*$AL$2+$AM261*$AM$2+$AN261*$AN$2,0)</f>
      </c>
    </row>
    <row x14ac:dyDescent="0.25" r="262" customHeight="1" ht="17.25">
      <c r="A262" s="118" t="s">
        <v>466</v>
      </c>
      <c r="B262" s="119" t="s">
        <v>173</v>
      </c>
      <c r="C262" s="119" t="s">
        <v>238</v>
      </c>
      <c r="D262" s="120">
        <v>7</v>
      </c>
      <c r="E262" s="134"/>
      <c r="F262" s="122"/>
      <c r="G262" s="123">
        <v>284</v>
      </c>
      <c r="H262" s="124">
        <f>I262-G262</f>
      </c>
      <c r="I262" s="123">
        <v>285</v>
      </c>
      <c r="J262" s="177">
        <v>230</v>
      </c>
      <c r="K262" s="124">
        <f>L262-J262</f>
      </c>
      <c r="L262" s="136">
        <v>227</v>
      </c>
      <c r="M262" s="123">
        <v>232</v>
      </c>
      <c r="N262" s="124">
        <f>O262-M262</f>
      </c>
      <c r="O262" s="123">
        <v>236</v>
      </c>
      <c r="P262" s="135">
        <v>0.01</v>
      </c>
      <c r="Q262" s="126">
        <v>17</v>
      </c>
      <c r="R262" s="127"/>
      <c r="S262" s="128">
        <v>0</v>
      </c>
      <c r="T262" s="123">
        <v>0</v>
      </c>
      <c r="U262" s="123">
        <v>0</v>
      </c>
      <c r="V262" s="123">
        <v>0</v>
      </c>
      <c r="W262" s="123">
        <v>0</v>
      </c>
      <c r="X262" s="123">
        <v>0</v>
      </c>
      <c r="Y262" s="123">
        <v>0</v>
      </c>
      <c r="Z262" s="123">
        <v>0</v>
      </c>
      <c r="AA262" s="128">
        <v>0</v>
      </c>
      <c r="AB262" s="123">
        <v>0</v>
      </c>
      <c r="AC262" s="123">
        <v>0</v>
      </c>
      <c r="AD262" s="123">
        <v>0</v>
      </c>
      <c r="AE262" s="179">
        <v>52.7</v>
      </c>
      <c r="AF262" s="179">
        <v>28.6</v>
      </c>
      <c r="AG262" s="123">
        <v>416</v>
      </c>
      <c r="AH262" s="179">
        <v>3.2</v>
      </c>
      <c r="AI262" s="179">
        <v>20.7</v>
      </c>
      <c r="AJ262" s="128">
        <v>0</v>
      </c>
      <c r="AK262" s="123">
        <v>0</v>
      </c>
      <c r="AL262" s="130">
        <v>0</v>
      </c>
      <c r="AM262" s="179">
        <v>0.8</v>
      </c>
      <c r="AN262" s="131">
        <v>0</v>
      </c>
      <c r="AO262" s="132">
        <f>IFERROR($S262*$S$2+$T262*$T$2+IF($U$2=0,0,$U262/$U$2)+$V262*$V$2+$W262*$W$2+$X262*$X$2+$Y262*$Y$2+$Z262*$Z$2+$AA262*$AA$2+IF($AB$2=0,0,$AB262/$AB$2)+$AC$2*$AC262+$AD$2*$AD262+$AE$2*$AE262+$AF262*$AF$2+IF($AG$2=0,0,$AG262/$AG$2)+$AH262*$AH$2+$AI262*$AI$2+IF($AJ$2=0,0,$AJ262/$AJ$2)+$AK262*$AK$2+$AL262*$AL$2+$AM262*$AM$2+$AN262*$AN$2,0)</f>
      </c>
    </row>
    <row x14ac:dyDescent="0.25" r="263" customHeight="1" ht="17.25">
      <c r="A263" s="118" t="s">
        <v>501</v>
      </c>
      <c r="B263" s="119" t="s">
        <v>173</v>
      </c>
      <c r="C263" s="119" t="s">
        <v>244</v>
      </c>
      <c r="D263" s="120">
        <v>14</v>
      </c>
      <c r="E263" s="134"/>
      <c r="F263" s="122"/>
      <c r="G263" s="123">
        <v>300</v>
      </c>
      <c r="H263" s="124">
        <f>I263-G263</f>
      </c>
      <c r="I263" s="123">
        <v>300</v>
      </c>
      <c r="J263" s="177">
        <v>274</v>
      </c>
      <c r="K263" s="124">
        <f>L263-J263</f>
      </c>
      <c r="L263" s="136">
        <v>266</v>
      </c>
      <c r="M263" s="123">
        <v>279</v>
      </c>
      <c r="N263" s="124">
        <f>O263-M263</f>
      </c>
      <c r="O263" s="123">
        <v>265</v>
      </c>
      <c r="P263" s="135">
        <v>0</v>
      </c>
      <c r="Q263" s="126">
        <v>0</v>
      </c>
      <c r="R263" s="127"/>
      <c r="S263" s="128">
        <v>0</v>
      </c>
      <c r="T263" s="123">
        <v>0</v>
      </c>
      <c r="U263" s="123">
        <v>0</v>
      </c>
      <c r="V263" s="123">
        <v>0</v>
      </c>
      <c r="W263" s="123">
        <v>0</v>
      </c>
      <c r="X263" s="123">
        <v>0</v>
      </c>
      <c r="Y263" s="123">
        <v>0</v>
      </c>
      <c r="Z263" s="123">
        <v>0</v>
      </c>
      <c r="AA263" s="128">
        <v>0</v>
      </c>
      <c r="AB263" s="123">
        <v>0</v>
      </c>
      <c r="AC263" s="123">
        <v>0</v>
      </c>
      <c r="AD263" s="123">
        <v>0</v>
      </c>
      <c r="AE263" s="123">
        <v>0</v>
      </c>
      <c r="AF263" s="123">
        <v>0</v>
      </c>
      <c r="AG263" s="123">
        <v>0</v>
      </c>
      <c r="AH263" s="123">
        <v>0</v>
      </c>
      <c r="AI263" s="123">
        <v>0</v>
      </c>
      <c r="AJ263" s="128">
        <v>0</v>
      </c>
      <c r="AK263" s="123">
        <v>0</v>
      </c>
      <c r="AL263" s="130">
        <v>0</v>
      </c>
      <c r="AM263" s="123">
        <v>0</v>
      </c>
      <c r="AN263" s="131">
        <v>0</v>
      </c>
      <c r="AO263" s="132">
        <f>IFERROR($S263*$S$2+$T263*$T$2+IF($U$2=0,0,$U263/$U$2)+$V263*$V$2+$W263*$W$2+$X263*$X$2+$Y263*$Y$2+$Z263*$Z$2+$AA263*$AA$2+IF($AB$2=0,0,$AB263/$AB$2)+$AC$2*$AC263+$AD$2*$AD263+$AE$2*$AE263+$AF263*$AF$2+IF($AG$2=0,0,$AG263/$AG$2)+$AH263*$AH$2+$AI263*$AI$2+IF($AJ$2=0,0,$AJ263/$AJ$2)+$AK263*$AK$2+$AL263*$AL$2+$AM263*$AM$2+$AN263*$AN$2,0)</f>
      </c>
    </row>
    <row x14ac:dyDescent="0.25" r="264" customHeight="1" ht="17.25">
      <c r="A264" s="118" t="s">
        <v>437</v>
      </c>
      <c r="B264" s="119" t="s">
        <v>173</v>
      </c>
      <c r="C264" s="119" t="s">
        <v>208</v>
      </c>
      <c r="D264" s="120">
        <v>13</v>
      </c>
      <c r="E264" s="134"/>
      <c r="F264" s="122"/>
      <c r="G264" s="123">
        <v>265</v>
      </c>
      <c r="H264" s="124">
        <f>I264-G264</f>
      </c>
      <c r="I264" s="123">
        <v>266</v>
      </c>
      <c r="J264" s="177">
        <v>212</v>
      </c>
      <c r="K264" s="124">
        <f>L264-J264</f>
      </c>
      <c r="L264" s="136">
        <v>216</v>
      </c>
      <c r="M264" s="123">
        <v>214</v>
      </c>
      <c r="N264" s="124">
        <f>O264-M264</f>
      </c>
      <c r="O264" s="123">
        <v>216</v>
      </c>
      <c r="P264" s="135">
        <v>0.01</v>
      </c>
      <c r="Q264" s="126">
        <v>17</v>
      </c>
      <c r="R264" s="127"/>
      <c r="S264" s="128">
        <v>0</v>
      </c>
      <c r="T264" s="123">
        <v>0</v>
      </c>
      <c r="U264" s="123">
        <v>0</v>
      </c>
      <c r="V264" s="123">
        <v>0</v>
      </c>
      <c r="W264" s="123">
        <v>0</v>
      </c>
      <c r="X264" s="123">
        <v>0</v>
      </c>
      <c r="Y264" s="123">
        <v>0</v>
      </c>
      <c r="Z264" s="123">
        <v>0</v>
      </c>
      <c r="AA264" s="128">
        <v>1</v>
      </c>
      <c r="AB264" s="179">
        <v>5.9</v>
      </c>
      <c r="AC264" s="123">
        <v>0</v>
      </c>
      <c r="AD264" s="123">
        <v>0</v>
      </c>
      <c r="AE264" s="179">
        <v>71.4</v>
      </c>
      <c r="AF264" s="179">
        <v>45.4</v>
      </c>
      <c r="AG264" s="123">
        <v>562</v>
      </c>
      <c r="AH264" s="123">
        <v>2</v>
      </c>
      <c r="AI264" s="179">
        <v>27.6</v>
      </c>
      <c r="AJ264" s="128">
        <v>0</v>
      </c>
      <c r="AK264" s="123">
        <v>0</v>
      </c>
      <c r="AL264" s="130">
        <v>0</v>
      </c>
      <c r="AM264" s="123">
        <v>1</v>
      </c>
      <c r="AN264" s="131">
        <v>0</v>
      </c>
      <c r="AO264" s="132">
        <f>IFERROR($S264*$S$2+$T264*$T$2+IF($U$2=0,0,$U264/$U$2)+$V264*$V$2+$W264*$W$2+$X264*$X$2+$Y264*$Y$2+$Z264*$Z$2+$AA264*$AA$2+IF($AB$2=0,0,$AB264/$AB$2)+$AC$2*$AC264+$AD$2*$AD264+$AE$2*$AE264+$AF264*$AF$2+IF($AG$2=0,0,$AG264/$AG$2)+$AH264*$AH$2+$AI264*$AI$2+IF($AJ$2=0,0,$AJ264/$AJ$2)+$AK264*$AK$2+$AL264*$AL$2+$AM264*$AM$2+$AN264*$AN$2,0)</f>
      </c>
    </row>
    <row x14ac:dyDescent="0.25" r="265" customHeight="1" ht="17.25">
      <c r="A265" s="118" t="s">
        <v>438</v>
      </c>
      <c r="B265" s="119" t="s">
        <v>181</v>
      </c>
      <c r="C265" s="119" t="s">
        <v>236</v>
      </c>
      <c r="D265" s="120">
        <v>10</v>
      </c>
      <c r="E265" s="134"/>
      <c r="F265" s="122"/>
      <c r="G265" s="123">
        <v>240</v>
      </c>
      <c r="H265" s="124">
        <f>I265-G265</f>
      </c>
      <c r="I265" s="123">
        <v>231</v>
      </c>
      <c r="J265" s="177">
        <v>229</v>
      </c>
      <c r="K265" s="124">
        <f>L265-J265</f>
      </c>
      <c r="L265" s="136">
        <v>229</v>
      </c>
      <c r="M265" s="123">
        <v>227</v>
      </c>
      <c r="N265" s="124">
        <f>O265-M265</f>
      </c>
      <c r="O265" s="123">
        <v>228</v>
      </c>
      <c r="P265" s="135">
        <v>0.01</v>
      </c>
      <c r="Q265" s="126">
        <v>17</v>
      </c>
      <c r="R265" s="127"/>
      <c r="S265" s="128">
        <v>0</v>
      </c>
      <c r="T265" s="123">
        <v>0</v>
      </c>
      <c r="U265" s="123">
        <v>0</v>
      </c>
      <c r="V265" s="123">
        <v>0</v>
      </c>
      <c r="W265" s="123">
        <v>0</v>
      </c>
      <c r="X265" s="123">
        <v>0</v>
      </c>
      <c r="Y265" s="123">
        <v>0</v>
      </c>
      <c r="Z265" s="123">
        <v>0</v>
      </c>
      <c r="AA265" s="128">
        <v>51</v>
      </c>
      <c r="AB265" s="123">
        <v>197</v>
      </c>
      <c r="AC265" s="179">
        <v>0.5</v>
      </c>
      <c r="AD265" s="179">
        <v>17.5</v>
      </c>
      <c r="AE265" s="179">
        <v>8.5</v>
      </c>
      <c r="AF265" s="179">
        <v>7.4</v>
      </c>
      <c r="AG265" s="123">
        <v>38</v>
      </c>
      <c r="AH265" s="123">
        <v>0</v>
      </c>
      <c r="AI265" s="179">
        <v>1.8</v>
      </c>
      <c r="AJ265" s="128">
        <v>0</v>
      </c>
      <c r="AK265" s="123">
        <v>0</v>
      </c>
      <c r="AL265" s="130">
        <v>0</v>
      </c>
      <c r="AM265" s="123">
        <v>0</v>
      </c>
      <c r="AN265" s="131">
        <v>0</v>
      </c>
      <c r="AO265" s="132">
        <f>IFERROR($S265*$S$2+$T265*$T$2+IF($U$2=0,0,$U265/$U$2)+$V265*$V$2+$W265*$W$2+$X265*$X$2+$Y265*$Y$2+$Z265*$Z$2+$AA265*$AA$2+IF($AB$2=0,0,$AB265/$AB$2)+$AC$2*$AC265+$AD$2*$AD265+$AE$2*$AE265+$AF265*$AF$2+IF($AG$2=0,0,$AG265/$AG$2)+$AH265*$AH$2+$AI265*$AI$2+IF($AJ$2=0,0,$AJ265/$AJ$2)+$AK265*$AK$2+$AL265*$AL$2+$AM265*$AM$2+$AN265*$AN$2,0)</f>
      </c>
    </row>
    <row x14ac:dyDescent="0.25" r="266" customHeight="1" ht="17.25">
      <c r="A266" s="118" t="s">
        <v>500</v>
      </c>
      <c r="B266" s="119" t="s">
        <v>173</v>
      </c>
      <c r="C266" s="119" t="s">
        <v>178</v>
      </c>
      <c r="D266" s="120">
        <v>9</v>
      </c>
      <c r="E266" s="134"/>
      <c r="F266" s="122"/>
      <c r="G266" s="123">
        <v>300</v>
      </c>
      <c r="H266" s="124">
        <f>I266-G266</f>
      </c>
      <c r="I266" s="123">
        <v>300</v>
      </c>
      <c r="J266" s="177">
        <v>250</v>
      </c>
      <c r="K266" s="124">
        <f>L266-J266</f>
      </c>
      <c r="L266" s="136">
        <v>255</v>
      </c>
      <c r="M266" s="123">
        <v>249</v>
      </c>
      <c r="N266" s="124">
        <f>O266-M266</f>
      </c>
      <c r="O266" s="123">
        <v>258</v>
      </c>
      <c r="P266" s="135">
        <v>0.01</v>
      </c>
      <c r="Q266" s="126">
        <v>17</v>
      </c>
      <c r="R266" s="127"/>
      <c r="S266" s="128">
        <v>0</v>
      </c>
      <c r="T266" s="123">
        <v>0</v>
      </c>
      <c r="U266" s="123">
        <v>0</v>
      </c>
      <c r="V266" s="123">
        <v>0</v>
      </c>
      <c r="W266" s="123">
        <v>0</v>
      </c>
      <c r="X266" s="123">
        <v>0</v>
      </c>
      <c r="Y266" s="123">
        <v>0</v>
      </c>
      <c r="Z266" s="123">
        <v>0</v>
      </c>
      <c r="AA266" s="178">
        <v>9.6</v>
      </c>
      <c r="AB266" s="179">
        <v>65.9</v>
      </c>
      <c r="AC266" s="123">
        <v>0</v>
      </c>
      <c r="AD266" s="179">
        <v>3.8</v>
      </c>
      <c r="AE266" s="179">
        <v>64.6</v>
      </c>
      <c r="AF266" s="179">
        <v>45.8</v>
      </c>
      <c r="AG266" s="123">
        <v>654</v>
      </c>
      <c r="AH266" s="179">
        <v>2.9</v>
      </c>
      <c r="AI266" s="179">
        <v>32.5</v>
      </c>
      <c r="AJ266" s="128">
        <v>0</v>
      </c>
      <c r="AK266" s="123">
        <v>0</v>
      </c>
      <c r="AL266" s="130">
        <v>0</v>
      </c>
      <c r="AM266" s="123">
        <v>0</v>
      </c>
      <c r="AN266" s="131">
        <v>0</v>
      </c>
      <c r="AO266" s="132">
        <f>IFERROR($S266*$S$2+$T266*$T$2+IF($U$2=0,0,$U266/$U$2)+$V266*$V$2+$W266*$W$2+$X266*$X$2+$Y266*$Y$2+$Z266*$Z$2+$AA266*$AA$2+IF($AB$2=0,0,$AB266/$AB$2)+$AC$2*$AC266+$AD$2*$AD266+$AE$2*$AE266+$AF266*$AF$2+IF($AG$2=0,0,$AG266/$AG$2)+$AH266*$AH$2+$AI266*$AI$2+IF($AJ$2=0,0,$AJ266/$AJ$2)+$AK266*$AK$2+$AL266*$AL$2+$AM266*$AM$2+$AN266*$AN$2,0)</f>
      </c>
    </row>
    <row x14ac:dyDescent="0.25" r="267" customHeight="1" ht="17.25">
      <c r="A267" s="118" t="s">
        <v>499</v>
      </c>
      <c r="B267" s="119" t="s">
        <v>173</v>
      </c>
      <c r="C267" s="119" t="s">
        <v>43</v>
      </c>
      <c r="D267" s="120">
        <v>11</v>
      </c>
      <c r="E267" s="134"/>
      <c r="F267" s="122"/>
      <c r="G267" s="123">
        <v>300</v>
      </c>
      <c r="H267" s="124">
        <f>I267-G267</f>
      </c>
      <c r="I267" s="123">
        <v>300</v>
      </c>
      <c r="J267" s="177">
        <v>312</v>
      </c>
      <c r="K267" s="124">
        <f>L267-J267</f>
      </c>
      <c r="L267" s="136">
        <v>319</v>
      </c>
      <c r="M267" s="123">
        <v>307</v>
      </c>
      <c r="N267" s="124">
        <f>O267-M267</f>
      </c>
      <c r="O267" s="123">
        <v>313</v>
      </c>
      <c r="P267" s="135">
        <v>0.01</v>
      </c>
      <c r="Q267" s="126">
        <v>17</v>
      </c>
      <c r="R267" s="127"/>
      <c r="S267" s="128">
        <v>0</v>
      </c>
      <c r="T267" s="123">
        <v>0</v>
      </c>
      <c r="U267" s="123">
        <v>0</v>
      </c>
      <c r="V267" s="123">
        <v>0</v>
      </c>
      <c r="W267" s="123">
        <v>0</v>
      </c>
      <c r="X267" s="123">
        <v>0</v>
      </c>
      <c r="Y267" s="123">
        <v>0</v>
      </c>
      <c r="Z267" s="123">
        <v>0</v>
      </c>
      <c r="AA267" s="128">
        <v>0</v>
      </c>
      <c r="AB267" s="123">
        <v>0</v>
      </c>
      <c r="AC267" s="123">
        <v>0</v>
      </c>
      <c r="AD267" s="123">
        <v>0</v>
      </c>
      <c r="AE267" s="123">
        <v>68</v>
      </c>
      <c r="AF267" s="179">
        <v>45.6</v>
      </c>
      <c r="AG267" s="123">
        <v>602</v>
      </c>
      <c r="AH267" s="123">
        <v>3</v>
      </c>
      <c r="AI267" s="179">
        <v>28.3</v>
      </c>
      <c r="AJ267" s="128">
        <v>0</v>
      </c>
      <c r="AK267" s="123">
        <v>0</v>
      </c>
      <c r="AL267" s="130">
        <v>0</v>
      </c>
      <c r="AM267" s="123">
        <v>0</v>
      </c>
      <c r="AN267" s="131">
        <v>0</v>
      </c>
      <c r="AO267" s="132">
        <f>IFERROR($S267*$S$2+$T267*$T$2+IF($U$2=0,0,$U267/$U$2)+$V267*$V$2+$W267*$W$2+$X267*$X$2+$Y267*$Y$2+$Z267*$Z$2+$AA267*$AA$2+IF($AB$2=0,0,$AB267/$AB$2)+$AC$2*$AC267+$AD$2*$AD267+$AE$2*$AE267+$AF267*$AF$2+IF($AG$2=0,0,$AG267/$AG$2)+$AH267*$AH$2+$AI267*$AI$2+IF($AJ$2=0,0,$AJ267/$AJ$2)+$AK267*$AK$2+$AL267*$AL$2+$AM267*$AM$2+$AN267*$AN$2,0)</f>
      </c>
    </row>
    <row x14ac:dyDescent="0.25" r="268" customHeight="1" ht="17.25">
      <c r="A268" s="118" t="s">
        <v>465</v>
      </c>
      <c r="B268" s="119" t="s">
        <v>173</v>
      </c>
      <c r="C268" s="119" t="s">
        <v>186</v>
      </c>
      <c r="D268" s="120">
        <v>8</v>
      </c>
      <c r="E268" s="134"/>
      <c r="F268" s="122"/>
      <c r="G268" s="123">
        <v>300</v>
      </c>
      <c r="H268" s="124">
        <f>I268-G268</f>
      </c>
      <c r="I268" s="123">
        <v>300</v>
      </c>
      <c r="J268" s="177">
        <v>329</v>
      </c>
      <c r="K268" s="124">
        <f>L268-J268</f>
      </c>
      <c r="L268" s="136">
        <v>332</v>
      </c>
      <c r="M268" s="123">
        <v>326</v>
      </c>
      <c r="N268" s="124">
        <f>O268-M268</f>
      </c>
      <c r="O268" s="123">
        <v>330</v>
      </c>
      <c r="P268" s="135">
        <v>0</v>
      </c>
      <c r="Q268" s="126">
        <v>0</v>
      </c>
      <c r="R268" s="127"/>
      <c r="S268" s="128">
        <v>0</v>
      </c>
      <c r="T268" s="123">
        <v>0</v>
      </c>
      <c r="U268" s="123">
        <v>0</v>
      </c>
      <c r="V268" s="123">
        <v>0</v>
      </c>
      <c r="W268" s="123">
        <v>0</v>
      </c>
      <c r="X268" s="123">
        <v>0</v>
      </c>
      <c r="Y268" s="123">
        <v>0</v>
      </c>
      <c r="Z268" s="123">
        <v>0</v>
      </c>
      <c r="AA268" s="128">
        <v>0</v>
      </c>
      <c r="AB268" s="123">
        <v>0</v>
      </c>
      <c r="AC268" s="123">
        <v>0</v>
      </c>
      <c r="AD268" s="123">
        <v>0</v>
      </c>
      <c r="AE268" s="123">
        <v>0</v>
      </c>
      <c r="AF268" s="123">
        <v>0</v>
      </c>
      <c r="AG268" s="123">
        <v>0</v>
      </c>
      <c r="AH268" s="123">
        <v>0</v>
      </c>
      <c r="AI268" s="123">
        <v>0</v>
      </c>
      <c r="AJ268" s="128">
        <v>0</v>
      </c>
      <c r="AK268" s="123">
        <v>0</v>
      </c>
      <c r="AL268" s="130">
        <v>0</v>
      </c>
      <c r="AM268" s="123">
        <v>0</v>
      </c>
      <c r="AN268" s="131">
        <v>0</v>
      </c>
      <c r="AO268" s="132">
        <f>IFERROR($S268*$S$2+$T268*$T$2+IF($U$2=0,0,$U268/$U$2)+$V268*$V$2+$W268*$W$2+$X268*$X$2+$Y268*$Y$2+$Z268*$Z$2+$AA268*$AA$2+IF($AB$2=0,0,$AB268/$AB$2)+$AC$2*$AC268+$AD$2*$AD268+$AE$2*$AE268+$AF268*$AF$2+IF($AG$2=0,0,$AG268/$AG$2)+$AH268*$AH$2+$AI268*$AI$2+IF($AJ$2=0,0,$AJ268/$AJ$2)+$AK268*$AK$2+$AL268*$AL$2+$AM268*$AM$2+$AN268*$AN$2,0)</f>
      </c>
    </row>
    <row x14ac:dyDescent="0.25" r="269" customHeight="1" ht="17.25">
      <c r="A269" s="118" t="s">
        <v>281</v>
      </c>
      <c r="B269" s="119" t="s">
        <v>173</v>
      </c>
      <c r="C269" s="119" t="s">
        <v>51</v>
      </c>
      <c r="D269" s="120">
        <v>6</v>
      </c>
      <c r="E269" s="134"/>
      <c r="F269" s="122"/>
      <c r="G269" s="123">
        <v>300</v>
      </c>
      <c r="H269" s="124">
        <f>I269-G269</f>
      </c>
      <c r="I269" s="123">
        <v>300</v>
      </c>
      <c r="J269" s="177">
        <v>314</v>
      </c>
      <c r="K269" s="124">
        <f>L269-J269</f>
      </c>
      <c r="L269" s="136">
        <v>311</v>
      </c>
      <c r="M269" s="123">
        <v>311</v>
      </c>
      <c r="N269" s="124">
        <f>O269-M269</f>
      </c>
      <c r="O269" s="123">
        <v>304</v>
      </c>
      <c r="P269" s="135">
        <v>0.01</v>
      </c>
      <c r="Q269" s="126">
        <v>17</v>
      </c>
      <c r="R269" s="127"/>
      <c r="S269" s="128">
        <v>0</v>
      </c>
      <c r="T269" s="123">
        <v>0</v>
      </c>
      <c r="U269" s="123">
        <v>0</v>
      </c>
      <c r="V269" s="123">
        <v>0</v>
      </c>
      <c r="W269" s="123">
        <v>0</v>
      </c>
      <c r="X269" s="123">
        <v>0</v>
      </c>
      <c r="Y269" s="123">
        <v>0</v>
      </c>
      <c r="Z269" s="123">
        <v>0</v>
      </c>
      <c r="AA269" s="178">
        <v>17.9</v>
      </c>
      <c r="AB269" s="123">
        <v>104</v>
      </c>
      <c r="AC269" s="123">
        <v>0</v>
      </c>
      <c r="AD269" s="123">
        <v>6</v>
      </c>
      <c r="AE269" s="179">
        <v>74.8</v>
      </c>
      <c r="AF269" s="179">
        <v>53.3</v>
      </c>
      <c r="AG269" s="123">
        <v>471</v>
      </c>
      <c r="AH269" s="179">
        <v>0.3</v>
      </c>
      <c r="AI269" s="179">
        <v>32.8</v>
      </c>
      <c r="AJ269" s="128">
        <v>933</v>
      </c>
      <c r="AK269" s="179">
        <v>1.2</v>
      </c>
      <c r="AL269" s="130">
        <v>0</v>
      </c>
      <c r="AM269" s="123">
        <v>0</v>
      </c>
      <c r="AN269" s="131">
        <v>0</v>
      </c>
      <c r="AO269" s="132">
        <f>IFERROR($S269*$S$2+$T269*$T$2+IF($U$2=0,0,$U269/$U$2)+$V269*$V$2+$W269*$W$2+$X269*$X$2+$Y269*$Y$2+$Z269*$Z$2+$AA269*$AA$2+IF($AB$2=0,0,$AB269/$AB$2)+$AC$2*$AC269+$AD$2*$AD269+$AE$2*$AE269+$AF269*$AF$2+IF($AG$2=0,0,$AG269/$AG$2)+$AH269*$AH$2+$AI269*$AI$2+IF($AJ$2=0,0,$AJ269/$AJ$2)+$AK269*$AK$2+$AL269*$AL$2+$AM269*$AM$2+$AN269*$AN$2,0)</f>
      </c>
    </row>
    <row x14ac:dyDescent="0.25" r="270" customHeight="1" ht="17.25">
      <c r="A270" s="118" t="s">
        <v>469</v>
      </c>
      <c r="B270" s="119" t="s">
        <v>173</v>
      </c>
      <c r="C270" s="119" t="s">
        <v>293</v>
      </c>
      <c r="D270" s="120">
        <v>10</v>
      </c>
      <c r="E270" s="134"/>
      <c r="F270" s="122"/>
      <c r="G270" s="123">
        <v>300</v>
      </c>
      <c r="H270" s="124">
        <f>I270-G270</f>
      </c>
      <c r="I270" s="123">
        <v>270</v>
      </c>
      <c r="J270" s="177">
        <v>234</v>
      </c>
      <c r="K270" s="124">
        <f>L270-J270</f>
      </c>
      <c r="L270" s="136">
        <v>237</v>
      </c>
      <c r="M270" s="123">
        <v>226</v>
      </c>
      <c r="N270" s="124">
        <f>O270-M270</f>
      </c>
      <c r="O270" s="123">
        <v>224</v>
      </c>
      <c r="P270" s="135">
        <v>0</v>
      </c>
      <c r="Q270" s="126">
        <v>0</v>
      </c>
      <c r="R270" s="127"/>
      <c r="S270" s="128">
        <v>0</v>
      </c>
      <c r="T270" s="123">
        <v>0</v>
      </c>
      <c r="U270" s="123">
        <v>0</v>
      </c>
      <c r="V270" s="123">
        <v>0</v>
      </c>
      <c r="W270" s="123">
        <v>0</v>
      </c>
      <c r="X270" s="123">
        <v>0</v>
      </c>
      <c r="Y270" s="123">
        <v>0</v>
      </c>
      <c r="Z270" s="123">
        <v>0</v>
      </c>
      <c r="AA270" s="128">
        <v>0</v>
      </c>
      <c r="AB270" s="123">
        <v>0</v>
      </c>
      <c r="AC270" s="123">
        <v>0</v>
      </c>
      <c r="AD270" s="123">
        <v>0</v>
      </c>
      <c r="AE270" s="123">
        <v>0</v>
      </c>
      <c r="AF270" s="123">
        <v>0</v>
      </c>
      <c r="AG270" s="123">
        <v>0</v>
      </c>
      <c r="AH270" s="123">
        <v>0</v>
      </c>
      <c r="AI270" s="123">
        <v>0</v>
      </c>
      <c r="AJ270" s="128">
        <v>0</v>
      </c>
      <c r="AK270" s="123">
        <v>0</v>
      </c>
      <c r="AL270" s="130">
        <v>0</v>
      </c>
      <c r="AM270" s="123">
        <v>0</v>
      </c>
      <c r="AN270" s="131">
        <v>0</v>
      </c>
      <c r="AO270" s="132">
        <f>IFERROR($S270*$S$2+$T270*$T$2+IF($U$2=0,0,$U270/$U$2)+$V270*$V$2+$W270*$W$2+$X270*$X$2+$Y270*$Y$2+$Z270*$Z$2+$AA270*$AA$2+IF($AB$2=0,0,$AB270/$AB$2)+$AC$2*$AC270+$AD$2*$AD270+$AE$2*$AE270+$AF270*$AF$2+IF($AG$2=0,0,$AG270/$AG$2)+$AH270*$AH$2+$AI270*$AI$2+IF($AJ$2=0,0,$AJ270/$AJ$2)+$AK270*$AK$2+$AL270*$AL$2+$AM270*$AM$2+$AN270*$AN$2,0)</f>
      </c>
    </row>
    <row x14ac:dyDescent="0.25" r="271" customHeight="1" ht="17.25">
      <c r="A271" s="118" t="s">
        <v>483</v>
      </c>
      <c r="B271" s="119" t="s">
        <v>192</v>
      </c>
      <c r="C271" s="119" t="s">
        <v>268</v>
      </c>
      <c r="D271" s="120">
        <v>7</v>
      </c>
      <c r="E271" s="134" t="s">
        <v>414</v>
      </c>
      <c r="F271" s="122"/>
      <c r="G271" s="123">
        <v>300</v>
      </c>
      <c r="H271" s="124">
        <f>I271-G271</f>
      </c>
      <c r="I271" s="123">
        <v>300</v>
      </c>
      <c r="J271" s="177">
        <v>454</v>
      </c>
      <c r="K271" s="124">
        <f>L271-J271</f>
      </c>
      <c r="L271" s="136">
        <v>500</v>
      </c>
      <c r="M271" s="123">
        <v>450</v>
      </c>
      <c r="N271" s="124">
        <f>O271-M271</f>
      </c>
      <c r="O271" s="123">
        <v>412</v>
      </c>
      <c r="P271" s="135">
        <v>0.01</v>
      </c>
      <c r="Q271" s="126">
        <v>0</v>
      </c>
      <c r="R271" s="127"/>
      <c r="S271" s="128">
        <v>0</v>
      </c>
      <c r="T271" s="123">
        <v>0</v>
      </c>
      <c r="U271" s="123">
        <v>0</v>
      </c>
      <c r="V271" s="123">
        <v>0</v>
      </c>
      <c r="W271" s="123">
        <v>0</v>
      </c>
      <c r="X271" s="123">
        <v>0</v>
      </c>
      <c r="Y271" s="123">
        <v>0</v>
      </c>
      <c r="Z271" s="123">
        <v>0</v>
      </c>
      <c r="AA271" s="128">
        <v>0</v>
      </c>
      <c r="AB271" s="123">
        <v>0</v>
      </c>
      <c r="AC271" s="123">
        <v>0</v>
      </c>
      <c r="AD271" s="123">
        <v>0</v>
      </c>
      <c r="AE271" s="123">
        <v>0</v>
      </c>
      <c r="AF271" s="123">
        <v>0</v>
      </c>
      <c r="AG271" s="123">
        <v>0</v>
      </c>
      <c r="AH271" s="123">
        <v>0</v>
      </c>
      <c r="AI271" s="123">
        <v>0</v>
      </c>
      <c r="AJ271" s="128">
        <v>0</v>
      </c>
      <c r="AK271" s="123">
        <v>0</v>
      </c>
      <c r="AL271" s="130">
        <v>0</v>
      </c>
      <c r="AM271" s="123">
        <v>0</v>
      </c>
      <c r="AN271" s="131">
        <v>0</v>
      </c>
      <c r="AO271" s="132">
        <f>IFERROR($S271*$S$2+$T271*$T$2+IF($U$2=0,0,$U271/$U$2)+$V271*$V$2+$W271*$W$2+$X271*$X$2+$Y271*$Y$2+$Z271*$Z$2+$AA271*$AA$2+IF($AB$2=0,0,$AB271/$AB$2)+$AC$2*$AC271+$AD$2*$AD271+$AE$2*$AE271+$AF271*$AF$2+IF($AG$2=0,0,$AG271/$AG$2)+$AH271*$AH$2+$AI271*$AI$2+IF($AJ$2=0,0,$AJ271/$AJ$2)+$AK271*$AK$2+$AL271*$AL$2+$AM271*$AM$2+$AN271*$AN$2,0)</f>
      </c>
    </row>
    <row x14ac:dyDescent="0.25" r="272" customHeight="1" ht="17.25">
      <c r="A272" s="118" t="s">
        <v>482</v>
      </c>
      <c r="B272" s="119" t="s">
        <v>181</v>
      </c>
      <c r="C272" s="119" t="s">
        <v>244</v>
      </c>
      <c r="D272" s="120">
        <v>14</v>
      </c>
      <c r="E272" s="134"/>
      <c r="F272" s="122"/>
      <c r="G272" s="123">
        <v>300</v>
      </c>
      <c r="H272" s="124">
        <f>I272-G272</f>
      </c>
      <c r="I272" s="123">
        <v>294</v>
      </c>
      <c r="J272" s="177">
        <v>500</v>
      </c>
      <c r="K272" s="124">
        <f>L272-J272</f>
      </c>
      <c r="L272" s="136">
        <v>500</v>
      </c>
      <c r="M272" s="123">
        <v>518</v>
      </c>
      <c r="N272" s="124">
        <f>O272-M272</f>
      </c>
      <c r="O272" s="123">
        <v>500</v>
      </c>
      <c r="P272" s="135">
        <v>0</v>
      </c>
      <c r="Q272" s="126">
        <v>0</v>
      </c>
      <c r="R272" s="127"/>
      <c r="S272" s="128">
        <v>0</v>
      </c>
      <c r="T272" s="123">
        <v>0</v>
      </c>
      <c r="U272" s="123">
        <v>0</v>
      </c>
      <c r="V272" s="123">
        <v>0</v>
      </c>
      <c r="W272" s="123">
        <v>0</v>
      </c>
      <c r="X272" s="123">
        <v>0</v>
      </c>
      <c r="Y272" s="123">
        <v>0</v>
      </c>
      <c r="Z272" s="123">
        <v>0</v>
      </c>
      <c r="AA272" s="128">
        <v>0</v>
      </c>
      <c r="AB272" s="123">
        <v>0</v>
      </c>
      <c r="AC272" s="123">
        <v>0</v>
      </c>
      <c r="AD272" s="123">
        <v>0</v>
      </c>
      <c r="AE272" s="123">
        <v>0</v>
      </c>
      <c r="AF272" s="123">
        <v>0</v>
      </c>
      <c r="AG272" s="123">
        <v>0</v>
      </c>
      <c r="AH272" s="123">
        <v>0</v>
      </c>
      <c r="AI272" s="123">
        <v>0</v>
      </c>
      <c r="AJ272" s="128">
        <v>0</v>
      </c>
      <c r="AK272" s="123">
        <v>0</v>
      </c>
      <c r="AL272" s="130">
        <v>0</v>
      </c>
      <c r="AM272" s="123">
        <v>0</v>
      </c>
      <c r="AN272" s="131">
        <v>0</v>
      </c>
      <c r="AO272" s="132">
        <f>IFERROR($S272*$S$2+$T272*$T$2+IF($U$2=0,0,$U272/$U$2)+$V272*$V$2+$W272*$W$2+$X272*$X$2+$Y272*$Y$2+$Z272*$Z$2+$AA272*$AA$2+IF($AB$2=0,0,$AB272/$AB$2)+$AC$2*$AC272+$AD$2*$AD272+$AE$2*$AE272+$AF272*$AF$2+IF($AG$2=0,0,$AG272/$AG$2)+$AH272*$AH$2+$AI272*$AI$2+IF($AJ$2=0,0,$AJ272/$AJ$2)+$AK272*$AK$2+$AL272*$AL$2+$AM272*$AM$2+$AN272*$AN$2,0)</f>
      </c>
    </row>
    <row x14ac:dyDescent="0.25" r="273" customHeight="1" ht="17.25">
      <c r="A273" s="118" t="s">
        <v>481</v>
      </c>
      <c r="B273" s="119" t="s">
        <v>173</v>
      </c>
      <c r="C273" s="119" t="s">
        <v>188</v>
      </c>
      <c r="D273" s="120">
        <v>14</v>
      </c>
      <c r="E273" s="134"/>
      <c r="F273" s="122"/>
      <c r="G273" s="123">
        <v>300</v>
      </c>
      <c r="H273" s="124">
        <f>I273-G273</f>
      </c>
      <c r="I273" s="123">
        <v>300</v>
      </c>
      <c r="J273" s="177">
        <v>243</v>
      </c>
      <c r="K273" s="124">
        <f>L273-J273</f>
      </c>
      <c r="L273" s="136">
        <v>245</v>
      </c>
      <c r="M273" s="123">
        <v>247</v>
      </c>
      <c r="N273" s="124">
        <f>O273-M273</f>
      </c>
      <c r="O273" s="123">
        <v>255</v>
      </c>
      <c r="P273" s="135">
        <v>0.01</v>
      </c>
      <c r="Q273" s="126">
        <v>17</v>
      </c>
      <c r="R273" s="127"/>
      <c r="S273" s="128">
        <v>0</v>
      </c>
      <c r="T273" s="123">
        <v>0</v>
      </c>
      <c r="U273" s="123">
        <v>0</v>
      </c>
      <c r="V273" s="123">
        <v>0</v>
      </c>
      <c r="W273" s="123">
        <v>0</v>
      </c>
      <c r="X273" s="123">
        <v>0</v>
      </c>
      <c r="Y273" s="123">
        <v>0</v>
      </c>
      <c r="Z273" s="123">
        <v>0</v>
      </c>
      <c r="AA273" s="128">
        <v>0</v>
      </c>
      <c r="AB273" s="123">
        <v>0</v>
      </c>
      <c r="AC273" s="123">
        <v>0</v>
      </c>
      <c r="AD273" s="123">
        <v>0</v>
      </c>
      <c r="AE273" s="179">
        <v>45.8</v>
      </c>
      <c r="AF273" s="123">
        <v>29</v>
      </c>
      <c r="AG273" s="123">
        <v>380</v>
      </c>
      <c r="AH273" s="179">
        <v>2.6</v>
      </c>
      <c r="AI273" s="179">
        <v>18.4</v>
      </c>
      <c r="AJ273" s="128">
        <v>0</v>
      </c>
      <c r="AK273" s="123">
        <v>0</v>
      </c>
      <c r="AL273" s="130">
        <v>0</v>
      </c>
      <c r="AM273" s="179">
        <v>1.6</v>
      </c>
      <c r="AN273" s="131">
        <v>0</v>
      </c>
      <c r="AO273" s="132">
        <f>IFERROR($S273*$S$2+$T273*$T$2+IF($U$2=0,0,$U273/$U$2)+$V273*$V$2+$W273*$W$2+$X273*$X$2+$Y273*$Y$2+$Z273*$Z$2+$AA273*$AA$2+IF($AB$2=0,0,$AB273/$AB$2)+$AC$2*$AC273+$AD$2*$AD273+$AE$2*$AE273+$AF273*$AF$2+IF($AG$2=0,0,$AG273/$AG$2)+$AH273*$AH$2+$AI273*$AI$2+IF($AJ$2=0,0,$AJ273/$AJ$2)+$AK273*$AK$2+$AL273*$AL$2+$AM273*$AM$2+$AN273*$AN$2,0)</f>
      </c>
    </row>
    <row x14ac:dyDescent="0.25" r="274" customHeight="1" ht="17.25">
      <c r="A274" s="118" t="s">
        <v>464</v>
      </c>
      <c r="B274" s="119" t="s">
        <v>173</v>
      </c>
      <c r="C274" s="119" t="s">
        <v>65</v>
      </c>
      <c r="D274" s="120">
        <v>9</v>
      </c>
      <c r="E274" s="134" t="s">
        <v>176</v>
      </c>
      <c r="F274" s="122"/>
      <c r="G274" s="123">
        <v>300</v>
      </c>
      <c r="H274" s="124">
        <f>I274-G274</f>
      </c>
      <c r="I274" s="123">
        <v>300</v>
      </c>
      <c r="J274" s="177">
        <v>260</v>
      </c>
      <c r="K274" s="124">
        <f>L274-J274</f>
      </c>
      <c r="L274" s="136">
        <v>268</v>
      </c>
      <c r="M274" s="123">
        <v>264</v>
      </c>
      <c r="N274" s="124">
        <f>O274-M274</f>
      </c>
      <c r="O274" s="123">
        <v>277</v>
      </c>
      <c r="P274" s="135">
        <v>0.01</v>
      </c>
      <c r="Q274" s="126">
        <v>17</v>
      </c>
      <c r="R274" s="127"/>
      <c r="S274" s="128">
        <v>0</v>
      </c>
      <c r="T274" s="123">
        <v>0</v>
      </c>
      <c r="U274" s="123">
        <v>0</v>
      </c>
      <c r="V274" s="123">
        <v>0</v>
      </c>
      <c r="W274" s="123">
        <v>0</v>
      </c>
      <c r="X274" s="123">
        <v>0</v>
      </c>
      <c r="Y274" s="123">
        <v>0</v>
      </c>
      <c r="Z274" s="123">
        <v>0</v>
      </c>
      <c r="AA274" s="128">
        <v>0</v>
      </c>
      <c r="AB274" s="123">
        <v>0</v>
      </c>
      <c r="AC274" s="123">
        <v>0</v>
      </c>
      <c r="AD274" s="123">
        <v>0</v>
      </c>
      <c r="AE274" s="179">
        <v>49.3</v>
      </c>
      <c r="AF274" s="123">
        <v>35</v>
      </c>
      <c r="AG274" s="123">
        <v>494</v>
      </c>
      <c r="AH274" s="179">
        <v>2.3</v>
      </c>
      <c r="AI274" s="179">
        <v>24.4</v>
      </c>
      <c r="AJ274" s="128">
        <v>0</v>
      </c>
      <c r="AK274" s="123">
        <v>0</v>
      </c>
      <c r="AL274" s="130">
        <v>0</v>
      </c>
      <c r="AM274" s="179">
        <v>0.7</v>
      </c>
      <c r="AN274" s="131">
        <v>0</v>
      </c>
      <c r="AO274" s="132">
        <f>IFERROR($S274*$S$2+$T274*$T$2+IF($U$2=0,0,$U274/$U$2)+$V274*$V$2+$W274*$W$2+$X274*$X$2+$Y274*$Y$2+$Z274*$Z$2+$AA274*$AA$2+IF($AB$2=0,0,$AB274/$AB$2)+$AC$2*$AC274+$AD$2*$AD274+$AE$2*$AE274+$AF274*$AF$2+IF($AG$2=0,0,$AG274/$AG$2)+$AH274*$AH$2+$AI274*$AI$2+IF($AJ$2=0,0,$AJ274/$AJ$2)+$AK274*$AK$2+$AL274*$AL$2+$AM274*$AM$2+$AN274*$AN$2,0)</f>
      </c>
    </row>
    <row x14ac:dyDescent="0.25" r="275" customHeight="1" ht="17.25">
      <c r="A275" s="118" t="s">
        <v>458</v>
      </c>
      <c r="B275" s="119" t="s">
        <v>181</v>
      </c>
      <c r="C275" s="119" t="s">
        <v>65</v>
      </c>
      <c r="D275" s="120">
        <v>9</v>
      </c>
      <c r="E275" s="134"/>
      <c r="F275" s="122"/>
      <c r="G275" s="123">
        <v>221</v>
      </c>
      <c r="H275" s="124">
        <f>I275-G275</f>
      </c>
      <c r="I275" s="123">
        <v>218</v>
      </c>
      <c r="J275" s="177">
        <v>254</v>
      </c>
      <c r="K275" s="124">
        <f>L275-J275</f>
      </c>
      <c r="L275" s="136">
        <v>250</v>
      </c>
      <c r="M275" s="123">
        <v>254</v>
      </c>
      <c r="N275" s="124">
        <f>O275-M275</f>
      </c>
      <c r="O275" s="123">
        <v>251</v>
      </c>
      <c r="P275" s="135">
        <v>0.01</v>
      </c>
      <c r="Q275" s="126">
        <v>17</v>
      </c>
      <c r="R275" s="127"/>
      <c r="S275" s="128">
        <v>0</v>
      </c>
      <c r="T275" s="123">
        <v>0</v>
      </c>
      <c r="U275" s="123">
        <v>0</v>
      </c>
      <c r="V275" s="123">
        <v>0</v>
      </c>
      <c r="W275" s="123">
        <v>0</v>
      </c>
      <c r="X275" s="123">
        <v>0</v>
      </c>
      <c r="Y275" s="123">
        <v>0</v>
      </c>
      <c r="Z275" s="123">
        <v>0</v>
      </c>
      <c r="AA275" s="178">
        <v>8.5</v>
      </c>
      <c r="AB275" s="123">
        <v>39</v>
      </c>
      <c r="AC275" s="179">
        <v>0.3</v>
      </c>
      <c r="AD275" s="179">
        <v>3.1</v>
      </c>
      <c r="AE275" s="123">
        <v>0</v>
      </c>
      <c r="AF275" s="123">
        <v>0</v>
      </c>
      <c r="AG275" s="123">
        <v>0</v>
      </c>
      <c r="AH275" s="123">
        <v>0</v>
      </c>
      <c r="AI275" s="123">
        <v>0</v>
      </c>
      <c r="AJ275" s="128">
        <v>0</v>
      </c>
      <c r="AK275" s="123">
        <v>0</v>
      </c>
      <c r="AL275" s="130">
        <v>0</v>
      </c>
      <c r="AM275" s="123">
        <v>0</v>
      </c>
      <c r="AN275" s="131">
        <v>0</v>
      </c>
      <c r="AO275" s="132">
        <f>IFERROR($S275*$S$2+$T275*$T$2+IF($U$2=0,0,$U275/$U$2)+$V275*$V$2+$W275*$W$2+$X275*$X$2+$Y275*$Y$2+$Z275*$Z$2+$AA275*$AA$2+IF($AB$2=0,0,$AB275/$AB$2)+$AC$2*$AC275+$AD$2*$AD275+$AE$2*$AE275+$AF275*$AF$2+IF($AG$2=0,0,$AG275/$AG$2)+$AH275*$AH$2+$AI275*$AI$2+IF($AJ$2=0,0,$AJ275/$AJ$2)+$AK275*$AK$2+$AL275*$AL$2+$AM275*$AM$2+$AN275*$AN$2,0)</f>
      </c>
    </row>
    <row x14ac:dyDescent="0.25" r="276" customHeight="1" ht="17.25">
      <c r="A276" s="118" t="s">
        <v>475</v>
      </c>
      <c r="B276" s="119" t="s">
        <v>192</v>
      </c>
      <c r="C276" s="119" t="s">
        <v>53</v>
      </c>
      <c r="D276" s="120">
        <v>10</v>
      </c>
      <c r="E276" s="134" t="s">
        <v>176</v>
      </c>
      <c r="F276" s="122"/>
      <c r="G276" s="123">
        <v>300</v>
      </c>
      <c r="H276" s="124">
        <f>I276-G276</f>
      </c>
      <c r="I276" s="123">
        <v>300</v>
      </c>
      <c r="J276" s="177">
        <v>251</v>
      </c>
      <c r="K276" s="124">
        <f>L276-J276</f>
      </c>
      <c r="L276" s="136">
        <v>261</v>
      </c>
      <c r="M276" s="123">
        <v>248</v>
      </c>
      <c r="N276" s="124">
        <f>O276-M276</f>
      </c>
      <c r="O276" s="123">
        <v>254</v>
      </c>
      <c r="P276" s="135">
        <v>0.01</v>
      </c>
      <c r="Q276" s="126">
        <v>17</v>
      </c>
      <c r="R276" s="127"/>
      <c r="S276" s="128">
        <v>0</v>
      </c>
      <c r="T276" s="123">
        <v>0</v>
      </c>
      <c r="U276" s="123">
        <v>0</v>
      </c>
      <c r="V276" s="123">
        <v>0</v>
      </c>
      <c r="W276" s="123">
        <v>0</v>
      </c>
      <c r="X276" s="123">
        <v>0</v>
      </c>
      <c r="Y276" s="123">
        <v>0</v>
      </c>
      <c r="Z276" s="123">
        <v>0</v>
      </c>
      <c r="AA276" s="128">
        <v>0</v>
      </c>
      <c r="AB276" s="123">
        <v>0</v>
      </c>
      <c r="AC276" s="123">
        <v>0</v>
      </c>
      <c r="AD276" s="123">
        <v>0</v>
      </c>
      <c r="AE276" s="179">
        <v>33.5</v>
      </c>
      <c r="AF276" s="179">
        <v>23.3</v>
      </c>
      <c r="AG276" s="123">
        <v>275</v>
      </c>
      <c r="AH276" s="179">
        <v>1.9</v>
      </c>
      <c r="AI276" s="179">
        <v>15.5</v>
      </c>
      <c r="AJ276" s="128">
        <v>0</v>
      </c>
      <c r="AK276" s="123">
        <v>0</v>
      </c>
      <c r="AL276" s="130">
        <v>0</v>
      </c>
      <c r="AM276" s="123">
        <v>0</v>
      </c>
      <c r="AN276" s="131">
        <v>0</v>
      </c>
      <c r="AO276" s="132">
        <f>IFERROR($S276*$S$2+$T276*$T$2+IF($U$2=0,0,$U276/$U$2)+$V276*$V$2+$W276*$W$2+$X276*$X$2+$Y276*$Y$2+$Z276*$Z$2+$AA276*$AA$2+IF($AB$2=0,0,$AB276/$AB$2)+$AC$2*$AC276+$AD$2*$AD276+$AE$2*$AE276+$AF276*$AF$2+IF($AG$2=0,0,$AG276/$AG$2)+$AH276*$AH$2+$AI276*$AI$2+IF($AJ$2=0,0,$AJ276/$AJ$2)+$AK276*$AK$2+$AL276*$AL$2+$AM276*$AM$2+$AN276*$AN$2,0)</f>
      </c>
    </row>
    <row x14ac:dyDescent="0.25" r="277" customHeight="1" ht="17.25">
      <c r="A277" s="118" t="s">
        <v>459</v>
      </c>
      <c r="B277" s="119" t="s">
        <v>181</v>
      </c>
      <c r="C277" s="119" t="s">
        <v>373</v>
      </c>
      <c r="D277" s="120">
        <v>6</v>
      </c>
      <c r="E277" s="134"/>
      <c r="F277" s="122"/>
      <c r="G277" s="123">
        <v>300</v>
      </c>
      <c r="H277" s="124">
        <f>I277-G277</f>
      </c>
      <c r="I277" s="123">
        <v>300</v>
      </c>
      <c r="J277" s="177">
        <v>380</v>
      </c>
      <c r="K277" s="124">
        <f>L277-J277</f>
      </c>
      <c r="L277" s="136">
        <v>352</v>
      </c>
      <c r="M277" s="123">
        <v>383</v>
      </c>
      <c r="N277" s="124">
        <f>O277-M277</f>
      </c>
      <c r="O277" s="123">
        <v>349</v>
      </c>
      <c r="P277" s="135">
        <v>0</v>
      </c>
      <c r="Q277" s="126">
        <v>0</v>
      </c>
      <c r="R277" s="127"/>
      <c r="S277" s="128">
        <v>0</v>
      </c>
      <c r="T277" s="123">
        <v>0</v>
      </c>
      <c r="U277" s="123">
        <v>0</v>
      </c>
      <c r="V277" s="123">
        <v>0</v>
      </c>
      <c r="W277" s="123">
        <v>0</v>
      </c>
      <c r="X277" s="123">
        <v>0</v>
      </c>
      <c r="Y277" s="123">
        <v>0</v>
      </c>
      <c r="Z277" s="123">
        <v>0</v>
      </c>
      <c r="AA277" s="128">
        <v>0</v>
      </c>
      <c r="AB277" s="123">
        <v>0</v>
      </c>
      <c r="AC277" s="123">
        <v>0</v>
      </c>
      <c r="AD277" s="123">
        <v>0</v>
      </c>
      <c r="AE277" s="123">
        <v>0</v>
      </c>
      <c r="AF277" s="123">
        <v>0</v>
      </c>
      <c r="AG277" s="123">
        <v>0</v>
      </c>
      <c r="AH277" s="123">
        <v>0</v>
      </c>
      <c r="AI277" s="123">
        <v>0</v>
      </c>
      <c r="AJ277" s="128">
        <v>0</v>
      </c>
      <c r="AK277" s="123">
        <v>0</v>
      </c>
      <c r="AL277" s="130">
        <v>0</v>
      </c>
      <c r="AM277" s="123">
        <v>0</v>
      </c>
      <c r="AN277" s="131">
        <v>0</v>
      </c>
      <c r="AO277" s="132">
        <f>IFERROR($S277*$S$2+$T277*$T$2+IF($U$2=0,0,$U277/$U$2)+$V277*$V$2+$W277*$W$2+$X277*$X$2+$Y277*$Y$2+$Z277*$Z$2+$AA277*$AA$2+IF($AB$2=0,0,$AB277/$AB$2)+$AC$2*$AC277+$AD$2*$AD277+$AE$2*$AE277+$AF277*$AF$2+IF($AG$2=0,0,$AG277/$AG$2)+$AH277*$AH$2+$AI277*$AI$2+IF($AJ$2=0,0,$AJ277/$AJ$2)+$AK277*$AK$2+$AL277*$AL$2+$AM277*$AM$2+$AN277*$AN$2,0)</f>
      </c>
    </row>
    <row x14ac:dyDescent="0.25" r="278" customHeight="1" ht="17.25">
      <c r="A278" s="118" t="s">
        <v>476</v>
      </c>
      <c r="B278" s="119" t="s">
        <v>181</v>
      </c>
      <c r="C278" s="119" t="s">
        <v>196</v>
      </c>
      <c r="D278" s="120">
        <v>7</v>
      </c>
      <c r="E278" s="134"/>
      <c r="F278" s="122"/>
      <c r="G278" s="123">
        <v>280</v>
      </c>
      <c r="H278" s="124">
        <f>I278-G278</f>
      </c>
      <c r="I278" s="123">
        <v>280</v>
      </c>
      <c r="J278" s="177">
        <v>228</v>
      </c>
      <c r="K278" s="124">
        <f>L278-J278</f>
      </c>
      <c r="L278" s="136">
        <v>228</v>
      </c>
      <c r="M278" s="123">
        <v>231</v>
      </c>
      <c r="N278" s="124">
        <f>O278-M278</f>
      </c>
      <c r="O278" s="123">
        <v>230</v>
      </c>
      <c r="P278" s="135">
        <v>0.01</v>
      </c>
      <c r="Q278" s="126">
        <v>17</v>
      </c>
      <c r="R278" s="127"/>
      <c r="S278" s="128">
        <v>0</v>
      </c>
      <c r="T278" s="123">
        <v>0</v>
      </c>
      <c r="U278" s="123">
        <v>0</v>
      </c>
      <c r="V278" s="123">
        <v>0</v>
      </c>
      <c r="W278" s="123">
        <v>0</v>
      </c>
      <c r="X278" s="123">
        <v>0</v>
      </c>
      <c r="Y278" s="123">
        <v>0</v>
      </c>
      <c r="Z278" s="123">
        <v>0</v>
      </c>
      <c r="AA278" s="128">
        <v>51</v>
      </c>
      <c r="AB278" s="123">
        <v>233</v>
      </c>
      <c r="AC278" s="123">
        <v>0</v>
      </c>
      <c r="AD278" s="179">
        <v>18.4</v>
      </c>
      <c r="AE278" s="179">
        <v>20.4</v>
      </c>
      <c r="AF278" s="179">
        <v>17.3</v>
      </c>
      <c r="AG278" s="123">
        <v>118</v>
      </c>
      <c r="AH278" s="123">
        <v>0</v>
      </c>
      <c r="AI278" s="179">
        <v>4.7</v>
      </c>
      <c r="AJ278" s="128">
        <v>0</v>
      </c>
      <c r="AK278" s="123">
        <v>0</v>
      </c>
      <c r="AL278" s="130">
        <v>0</v>
      </c>
      <c r="AM278" s="123">
        <v>0</v>
      </c>
      <c r="AN278" s="131">
        <v>0</v>
      </c>
      <c r="AO278" s="132">
        <f>IFERROR($S278*$S$2+$T278*$T$2+IF($U$2=0,0,$U278/$U$2)+$V278*$V$2+$W278*$W$2+$X278*$X$2+$Y278*$Y$2+$Z278*$Z$2+$AA278*$AA$2+IF($AB$2=0,0,$AB278/$AB$2)+$AC$2*$AC278+$AD$2*$AD278+$AE$2*$AE278+$AF278*$AF$2+IF($AG$2=0,0,$AG278/$AG$2)+$AH278*$AH$2+$AI278*$AI$2+IF($AJ$2=0,0,$AJ278/$AJ$2)+$AK278*$AK$2+$AL278*$AL$2+$AM278*$AM$2+$AN278*$AN$2,0)</f>
      </c>
    </row>
    <row x14ac:dyDescent="0.25" r="279" customHeight="1" ht="17.25">
      <c r="A279" s="118" t="s">
        <v>470</v>
      </c>
      <c r="B279" s="119" t="s">
        <v>173</v>
      </c>
      <c r="C279" s="119" t="s">
        <v>49</v>
      </c>
      <c r="D279" s="120">
        <v>14</v>
      </c>
      <c r="E279" s="134"/>
      <c r="F279" s="122"/>
      <c r="G279" s="123">
        <v>300</v>
      </c>
      <c r="H279" s="124">
        <f>I279-G279</f>
      </c>
      <c r="I279" s="123">
        <v>300</v>
      </c>
      <c r="J279" s="177">
        <v>244</v>
      </c>
      <c r="K279" s="124">
        <f>L279-J279</f>
      </c>
      <c r="L279" s="136">
        <v>252</v>
      </c>
      <c r="M279" s="123">
        <v>240</v>
      </c>
      <c r="N279" s="124">
        <f>O279-M279</f>
      </c>
      <c r="O279" s="123">
        <v>244</v>
      </c>
      <c r="P279" s="135">
        <v>0.01</v>
      </c>
      <c r="Q279" s="126">
        <v>17</v>
      </c>
      <c r="R279" s="127"/>
      <c r="S279" s="128">
        <v>0</v>
      </c>
      <c r="T279" s="123">
        <v>0</v>
      </c>
      <c r="U279" s="123">
        <v>0</v>
      </c>
      <c r="V279" s="123">
        <v>0</v>
      </c>
      <c r="W279" s="123">
        <v>0</v>
      </c>
      <c r="X279" s="123">
        <v>0</v>
      </c>
      <c r="Y279" s="123">
        <v>0</v>
      </c>
      <c r="Z279" s="123">
        <v>0</v>
      </c>
      <c r="AA279" s="128">
        <v>0</v>
      </c>
      <c r="AB279" s="123">
        <v>0</v>
      </c>
      <c r="AC279" s="123">
        <v>0</v>
      </c>
      <c r="AD279" s="123">
        <v>0</v>
      </c>
      <c r="AE279" s="123">
        <v>85</v>
      </c>
      <c r="AF279" s="179">
        <v>53.8</v>
      </c>
      <c r="AG279" s="123">
        <v>646</v>
      </c>
      <c r="AH279" s="179">
        <v>1.9</v>
      </c>
      <c r="AI279" s="179">
        <v>32.6</v>
      </c>
      <c r="AJ279" s="128">
        <v>0</v>
      </c>
      <c r="AK279" s="123">
        <v>0</v>
      </c>
      <c r="AL279" s="130">
        <v>0</v>
      </c>
      <c r="AM279" s="179">
        <v>1.9</v>
      </c>
      <c r="AN279" s="131">
        <v>0</v>
      </c>
      <c r="AO279" s="132">
        <f>IFERROR($S279*$S$2+$T279*$T$2+IF($U$2=0,0,$U279/$U$2)+$V279*$V$2+$W279*$W$2+$X279*$X$2+$Y279*$Y$2+$Z279*$Z$2+$AA279*$AA$2+IF($AB$2=0,0,$AB279/$AB$2)+$AC$2*$AC279+$AD$2*$AD279+$AE$2*$AE279+$AF279*$AF$2+IF($AG$2=0,0,$AG279/$AG$2)+$AH279*$AH$2+$AI279*$AI$2+IF($AJ$2=0,0,$AJ279/$AJ$2)+$AK279*$AK$2+$AL279*$AL$2+$AM279*$AM$2+$AN279*$AN$2,0)</f>
      </c>
    </row>
    <row x14ac:dyDescent="0.25" r="280" customHeight="1" ht="17.25">
      <c r="A280" s="118" t="s">
        <v>457</v>
      </c>
      <c r="B280" s="119" t="s">
        <v>192</v>
      </c>
      <c r="C280" s="119" t="s">
        <v>188</v>
      </c>
      <c r="D280" s="120">
        <v>14</v>
      </c>
      <c r="E280" s="134"/>
      <c r="F280" s="122"/>
      <c r="G280" s="123">
        <v>300</v>
      </c>
      <c r="H280" s="124">
        <f>I280-G280</f>
      </c>
      <c r="I280" s="123">
        <v>300</v>
      </c>
      <c r="J280" s="177">
        <v>227</v>
      </c>
      <c r="K280" s="124">
        <f>L280-J280</f>
      </c>
      <c r="L280" s="136">
        <v>231</v>
      </c>
      <c r="M280" s="123">
        <v>230</v>
      </c>
      <c r="N280" s="124">
        <f>O280-M280</f>
      </c>
      <c r="O280" s="123">
        <v>232</v>
      </c>
      <c r="P280" s="135">
        <v>0.01</v>
      </c>
      <c r="Q280" s="126">
        <v>17</v>
      </c>
      <c r="R280" s="127"/>
      <c r="S280" s="128">
        <v>0</v>
      </c>
      <c r="T280" s="123">
        <v>0</v>
      </c>
      <c r="U280" s="123">
        <v>0</v>
      </c>
      <c r="V280" s="123">
        <v>0</v>
      </c>
      <c r="W280" s="123">
        <v>0</v>
      </c>
      <c r="X280" s="123">
        <v>0</v>
      </c>
      <c r="Y280" s="123">
        <v>0</v>
      </c>
      <c r="Z280" s="123">
        <v>0</v>
      </c>
      <c r="AA280" s="128">
        <v>0</v>
      </c>
      <c r="AB280" s="123">
        <v>0</v>
      </c>
      <c r="AC280" s="123">
        <v>0</v>
      </c>
      <c r="AD280" s="123">
        <v>0</v>
      </c>
      <c r="AE280" s="179">
        <v>49.3</v>
      </c>
      <c r="AF280" s="179">
        <v>35.5</v>
      </c>
      <c r="AG280" s="123">
        <v>372</v>
      </c>
      <c r="AH280" s="179">
        <v>2.9</v>
      </c>
      <c r="AI280" s="179">
        <v>18.2</v>
      </c>
      <c r="AJ280" s="128">
        <v>0</v>
      </c>
      <c r="AK280" s="123">
        <v>0</v>
      </c>
      <c r="AL280" s="130">
        <v>0</v>
      </c>
      <c r="AM280" s="179">
        <v>0.9</v>
      </c>
      <c r="AN280" s="131">
        <v>0</v>
      </c>
      <c r="AO280" s="132">
        <f>IFERROR($S280*$S$2+$T280*$T$2+IF($U$2=0,0,$U280/$U$2)+$V280*$V$2+$W280*$W$2+$X280*$X$2+$Y280*$Y$2+$Z280*$Z$2+$AA280*$AA$2+IF($AB$2=0,0,$AB280/$AB$2)+$AC$2*$AC280+$AD$2*$AD280+$AE$2*$AE280+$AF280*$AF$2+IF($AG$2=0,0,$AG280/$AG$2)+$AH280*$AH$2+$AI280*$AI$2+IF($AJ$2=0,0,$AJ280/$AJ$2)+$AK280*$AK$2+$AL280*$AL$2+$AM280*$AM$2+$AN280*$AN$2,0)</f>
      </c>
    </row>
    <row x14ac:dyDescent="0.25" r="281" customHeight="1" ht="17.25">
      <c r="A281" s="118" t="s">
        <v>456</v>
      </c>
      <c r="B281" s="119" t="s">
        <v>185</v>
      </c>
      <c r="C281" s="119" t="s">
        <v>29</v>
      </c>
      <c r="D281" s="120">
        <v>13</v>
      </c>
      <c r="E281" s="134"/>
      <c r="F281" s="122"/>
      <c r="G281" s="123">
        <v>300</v>
      </c>
      <c r="H281" s="124">
        <f>I281-G281</f>
      </c>
      <c r="I281" s="123">
        <v>300</v>
      </c>
      <c r="J281" s="177">
        <v>346</v>
      </c>
      <c r="K281" s="124">
        <f>L281-J281</f>
      </c>
      <c r="L281" s="136">
        <v>355</v>
      </c>
      <c r="M281" s="123">
        <v>344</v>
      </c>
      <c r="N281" s="124">
        <f>O281-M281</f>
      </c>
      <c r="O281" s="123">
        <v>360</v>
      </c>
      <c r="P281" s="135">
        <v>0.01</v>
      </c>
      <c r="Q281" s="126">
        <v>17</v>
      </c>
      <c r="R281" s="127"/>
      <c r="S281" s="128">
        <v>0</v>
      </c>
      <c r="T281" s="123">
        <v>0</v>
      </c>
      <c r="U281" s="123">
        <v>0</v>
      </c>
      <c r="V281" s="123">
        <v>0</v>
      </c>
      <c r="W281" s="123">
        <v>0</v>
      </c>
      <c r="X281" s="123">
        <v>0</v>
      </c>
      <c r="Y281" s="123">
        <v>0</v>
      </c>
      <c r="Z281" s="123">
        <v>0</v>
      </c>
      <c r="AA281" s="128">
        <v>0</v>
      </c>
      <c r="AB281" s="123">
        <v>0</v>
      </c>
      <c r="AC281" s="123">
        <v>0</v>
      </c>
      <c r="AD281" s="123">
        <v>0</v>
      </c>
      <c r="AE281" s="123">
        <v>0</v>
      </c>
      <c r="AF281" s="123">
        <v>0</v>
      </c>
      <c r="AG281" s="123">
        <v>0</v>
      </c>
      <c r="AH281" s="123">
        <v>0</v>
      </c>
      <c r="AI281" s="123">
        <v>0</v>
      </c>
      <c r="AJ281" s="128">
        <v>0</v>
      </c>
      <c r="AK281" s="123">
        <v>0</v>
      </c>
      <c r="AL281" s="130">
        <v>0</v>
      </c>
      <c r="AM281" s="123">
        <v>0</v>
      </c>
      <c r="AN281" s="131">
        <v>0</v>
      </c>
      <c r="AO281" s="132">
        <f>IFERROR($S281*$S$2+$T281*$T$2+IF($U$2=0,0,$U281/$U$2)+$V281*$V$2+$W281*$W$2+$X281*$X$2+$Y281*$Y$2+$Z281*$Z$2+$AA281*$AA$2+IF($AB$2=0,0,$AB281/$AB$2)+$AC$2*$AC281+$AD$2*$AD281+$AE$2*$AE281+$AF281*$AF$2+IF($AG$2=0,0,$AG281/$AG$2)+$AH281*$AH$2+$AI281*$AI$2+IF($AJ$2=0,0,$AJ281/$AJ$2)+$AK281*$AK$2+$AL281*$AL$2+$AM281*$AM$2+$AN281*$AN$2,0)</f>
      </c>
    </row>
    <row x14ac:dyDescent="0.25" r="282" customHeight="1" ht="17.25">
      <c r="A282" s="118" t="s">
        <v>477</v>
      </c>
      <c r="B282" s="119" t="s">
        <v>173</v>
      </c>
      <c r="C282" s="119" t="s">
        <v>37</v>
      </c>
      <c r="D282" s="120">
        <v>12</v>
      </c>
      <c r="E282" s="134"/>
      <c r="F282" s="122"/>
      <c r="G282" s="123">
        <v>300</v>
      </c>
      <c r="H282" s="124">
        <f>I282-G282</f>
      </c>
      <c r="I282" s="123">
        <v>300</v>
      </c>
      <c r="J282" s="177">
        <v>277</v>
      </c>
      <c r="K282" s="124">
        <f>L282-J282</f>
      </c>
      <c r="L282" s="136">
        <v>275</v>
      </c>
      <c r="M282" s="123">
        <v>272</v>
      </c>
      <c r="N282" s="124">
        <f>O282-M282</f>
      </c>
      <c r="O282" s="123">
        <v>275</v>
      </c>
      <c r="P282" s="135">
        <v>0.01</v>
      </c>
      <c r="Q282" s="126">
        <v>17</v>
      </c>
      <c r="R282" s="127"/>
      <c r="S282" s="128">
        <v>0</v>
      </c>
      <c r="T282" s="123">
        <v>0</v>
      </c>
      <c r="U282" s="123">
        <v>0</v>
      </c>
      <c r="V282" s="123">
        <v>0</v>
      </c>
      <c r="W282" s="123">
        <v>0</v>
      </c>
      <c r="X282" s="123">
        <v>0</v>
      </c>
      <c r="Y282" s="123">
        <v>0</v>
      </c>
      <c r="Z282" s="123">
        <v>0</v>
      </c>
      <c r="AA282" s="128">
        <v>0</v>
      </c>
      <c r="AB282" s="123">
        <v>0</v>
      </c>
      <c r="AC282" s="123">
        <v>0</v>
      </c>
      <c r="AD282" s="123">
        <v>0</v>
      </c>
      <c r="AE282" s="179">
        <v>40.8</v>
      </c>
      <c r="AF282" s="179">
        <v>37.2</v>
      </c>
      <c r="AG282" s="123">
        <v>388</v>
      </c>
      <c r="AH282" s="179">
        <v>2.1</v>
      </c>
      <c r="AI282" s="123">
        <v>0</v>
      </c>
      <c r="AJ282" s="128">
        <v>0</v>
      </c>
      <c r="AK282" s="123">
        <v>0</v>
      </c>
      <c r="AL282" s="130">
        <v>0</v>
      </c>
      <c r="AM282" s="123">
        <v>0</v>
      </c>
      <c r="AN282" s="131">
        <v>0</v>
      </c>
      <c r="AO282" s="132">
        <f>IFERROR($S282*$S$2+$T282*$T$2+IF($U$2=0,0,$U282/$U$2)+$V282*$V$2+$W282*$W$2+$X282*$X$2+$Y282*$Y$2+$Z282*$Z$2+$AA282*$AA$2+IF($AB$2=0,0,$AB282/$AB$2)+$AC$2*$AC282+$AD$2*$AD282+$AE$2*$AE282+$AF282*$AF$2+IF($AG$2=0,0,$AG282/$AG$2)+$AH282*$AH$2+$AI282*$AI$2+IF($AJ$2=0,0,$AJ282/$AJ$2)+$AK282*$AK$2+$AL282*$AL$2+$AM282*$AM$2+$AN282*$AN$2,0)</f>
      </c>
    </row>
    <row x14ac:dyDescent="0.25" r="283" customHeight="1" ht="17.25">
      <c r="A283" s="118" t="s">
        <v>460</v>
      </c>
      <c r="B283" s="119" t="s">
        <v>173</v>
      </c>
      <c r="C283" s="119" t="s">
        <v>55</v>
      </c>
      <c r="D283" s="120">
        <v>6</v>
      </c>
      <c r="E283" s="134"/>
      <c r="F283" s="122"/>
      <c r="G283" s="123">
        <v>267</v>
      </c>
      <c r="H283" s="124">
        <f>I283-G283</f>
      </c>
      <c r="I283" s="123">
        <v>268</v>
      </c>
      <c r="J283" s="177">
        <v>247</v>
      </c>
      <c r="K283" s="124">
        <f>L283-J283</f>
      </c>
      <c r="L283" s="136">
        <v>253</v>
      </c>
      <c r="M283" s="123">
        <v>246</v>
      </c>
      <c r="N283" s="124">
        <f>O283-M283</f>
      </c>
      <c r="O283" s="123">
        <v>246</v>
      </c>
      <c r="P283" s="135">
        <v>0.01</v>
      </c>
      <c r="Q283" s="126">
        <v>17</v>
      </c>
      <c r="R283" s="127"/>
      <c r="S283" s="128">
        <v>0</v>
      </c>
      <c r="T283" s="123">
        <v>0</v>
      </c>
      <c r="U283" s="123">
        <v>0</v>
      </c>
      <c r="V283" s="123">
        <v>0</v>
      </c>
      <c r="W283" s="123">
        <v>0</v>
      </c>
      <c r="X283" s="123">
        <v>0</v>
      </c>
      <c r="Y283" s="123">
        <v>0</v>
      </c>
      <c r="Z283" s="123">
        <v>0</v>
      </c>
      <c r="AA283" s="128">
        <v>1</v>
      </c>
      <c r="AB283" s="123">
        <v>5</v>
      </c>
      <c r="AC283" s="123">
        <v>0</v>
      </c>
      <c r="AD283" s="123">
        <v>0</v>
      </c>
      <c r="AE283" s="123">
        <v>85</v>
      </c>
      <c r="AF283" s="179">
        <v>49.6</v>
      </c>
      <c r="AG283" s="123">
        <v>627</v>
      </c>
      <c r="AH283" s="123">
        <v>5</v>
      </c>
      <c r="AI283" s="179">
        <v>30.7</v>
      </c>
      <c r="AJ283" s="128">
        <v>0</v>
      </c>
      <c r="AK283" s="123">
        <v>0</v>
      </c>
      <c r="AL283" s="130">
        <v>0</v>
      </c>
      <c r="AM283" s="123">
        <v>1</v>
      </c>
      <c r="AN283" s="131">
        <v>0</v>
      </c>
      <c r="AO283" s="132">
        <f>IFERROR($S283*$S$2+$T283*$T$2+IF($U$2=0,0,$U283/$U$2)+$V283*$V$2+$W283*$W$2+$X283*$X$2+$Y283*$Y$2+$Z283*$Z$2+$AA283*$AA$2+IF($AB$2=0,0,$AB283/$AB$2)+$AC$2*$AC283+$AD$2*$AD283+$AE$2*$AE283+$AF283*$AF$2+IF($AG$2=0,0,$AG283/$AG$2)+$AH283*$AH$2+$AI283*$AI$2+IF($AJ$2=0,0,$AJ283/$AJ$2)+$AK283*$AK$2+$AL283*$AL$2+$AM283*$AM$2+$AN283*$AN$2,0)</f>
      </c>
    </row>
    <row x14ac:dyDescent="0.25" r="284" customHeight="1" ht="17.25">
      <c r="A284" s="118" t="s">
        <v>448</v>
      </c>
      <c r="B284" s="119" t="s">
        <v>173</v>
      </c>
      <c r="C284" s="119" t="s">
        <v>182</v>
      </c>
      <c r="D284" s="120">
        <v>13</v>
      </c>
      <c r="E284" s="134" t="s">
        <v>176</v>
      </c>
      <c r="F284" s="122"/>
      <c r="G284" s="123">
        <v>300</v>
      </c>
      <c r="H284" s="124">
        <f>I284-G284</f>
      </c>
      <c r="I284" s="123">
        <v>300</v>
      </c>
      <c r="J284" s="177">
        <v>240</v>
      </c>
      <c r="K284" s="124">
        <f>L284-J284</f>
      </c>
      <c r="L284" s="136">
        <v>239</v>
      </c>
      <c r="M284" s="123">
        <v>241</v>
      </c>
      <c r="N284" s="124">
        <f>O284-M284</f>
      </c>
      <c r="O284" s="123">
        <v>241</v>
      </c>
      <c r="P284" s="135">
        <v>0.01</v>
      </c>
      <c r="Q284" s="126">
        <v>17</v>
      </c>
      <c r="R284" s="127"/>
      <c r="S284" s="128">
        <v>0</v>
      </c>
      <c r="T284" s="123">
        <v>0</v>
      </c>
      <c r="U284" s="123">
        <v>0</v>
      </c>
      <c r="V284" s="123">
        <v>0</v>
      </c>
      <c r="W284" s="123">
        <v>0</v>
      </c>
      <c r="X284" s="123">
        <v>0</v>
      </c>
      <c r="Y284" s="123">
        <v>0</v>
      </c>
      <c r="Z284" s="123">
        <v>0</v>
      </c>
      <c r="AA284" s="128">
        <v>0</v>
      </c>
      <c r="AB284" s="123">
        <v>0</v>
      </c>
      <c r="AC284" s="123">
        <v>0</v>
      </c>
      <c r="AD284" s="123">
        <v>0</v>
      </c>
      <c r="AE284" s="123">
        <v>68</v>
      </c>
      <c r="AF284" s="179">
        <v>47.3</v>
      </c>
      <c r="AG284" s="123">
        <v>614</v>
      </c>
      <c r="AH284" s="179">
        <v>2.8</v>
      </c>
      <c r="AI284" s="179">
        <v>28.4</v>
      </c>
      <c r="AJ284" s="128">
        <v>0</v>
      </c>
      <c r="AK284" s="123">
        <v>0</v>
      </c>
      <c r="AL284" s="130">
        <v>0</v>
      </c>
      <c r="AM284" s="179">
        <v>0.9</v>
      </c>
      <c r="AN284" s="131">
        <v>0</v>
      </c>
      <c r="AO284" s="132">
        <f>IFERROR($S284*$S$2+$T284*$T$2+IF($U$2=0,0,$U284/$U$2)+$V284*$V$2+$W284*$W$2+$X284*$X$2+$Y284*$Y$2+$Z284*$Z$2+$AA284*$AA$2+IF($AB$2=0,0,$AB284/$AB$2)+$AC$2*$AC284+$AD$2*$AD284+$AE$2*$AE284+$AF284*$AF$2+IF($AG$2=0,0,$AG284/$AG$2)+$AH284*$AH$2+$AI284*$AI$2+IF($AJ$2=0,0,$AJ284/$AJ$2)+$AK284*$AK$2+$AL284*$AL$2+$AM284*$AM$2+$AN284*$AN$2,0)</f>
      </c>
    </row>
    <row x14ac:dyDescent="0.25" r="285" customHeight="1" ht="17.25">
      <c r="A285" s="118" t="s">
        <v>502</v>
      </c>
      <c r="B285" s="119" t="s">
        <v>192</v>
      </c>
      <c r="C285" s="119" t="s">
        <v>188</v>
      </c>
      <c r="D285" s="120">
        <v>14</v>
      </c>
      <c r="E285" s="134"/>
      <c r="F285" s="122"/>
      <c r="G285" s="123">
        <v>281</v>
      </c>
      <c r="H285" s="124">
        <f>I285-G285</f>
      </c>
      <c r="I285" s="123">
        <v>281</v>
      </c>
      <c r="J285" s="177">
        <v>259</v>
      </c>
      <c r="K285" s="124">
        <f>L285-J285</f>
      </c>
      <c r="L285" s="136">
        <v>258</v>
      </c>
      <c r="M285" s="123">
        <v>256</v>
      </c>
      <c r="N285" s="124">
        <f>O285-M285</f>
      </c>
      <c r="O285" s="123">
        <v>257</v>
      </c>
      <c r="P285" s="135">
        <v>0.01</v>
      </c>
      <c r="Q285" s="126">
        <v>17</v>
      </c>
      <c r="R285" s="127"/>
      <c r="S285" s="128">
        <v>0</v>
      </c>
      <c r="T285" s="123">
        <v>0</v>
      </c>
      <c r="U285" s="123">
        <v>0</v>
      </c>
      <c r="V285" s="123">
        <v>0</v>
      </c>
      <c r="W285" s="123">
        <v>0</v>
      </c>
      <c r="X285" s="123">
        <v>0</v>
      </c>
      <c r="Y285" s="123">
        <v>0</v>
      </c>
      <c r="Z285" s="123">
        <v>0</v>
      </c>
      <c r="AA285" s="128">
        <v>0</v>
      </c>
      <c r="AB285" s="123">
        <v>0</v>
      </c>
      <c r="AC285" s="123">
        <v>0</v>
      </c>
      <c r="AD285" s="123">
        <v>0</v>
      </c>
      <c r="AE285" s="179">
        <v>73.1</v>
      </c>
      <c r="AF285" s="179">
        <v>52.2</v>
      </c>
      <c r="AG285" s="123">
        <v>672</v>
      </c>
      <c r="AH285" s="179">
        <v>3.1</v>
      </c>
      <c r="AI285" s="179">
        <v>33.8</v>
      </c>
      <c r="AJ285" s="128">
        <v>0</v>
      </c>
      <c r="AK285" s="123">
        <v>0</v>
      </c>
      <c r="AL285" s="130">
        <v>0</v>
      </c>
      <c r="AM285" s="123">
        <v>0</v>
      </c>
      <c r="AN285" s="131">
        <v>0</v>
      </c>
      <c r="AO285" s="132">
        <f>IFERROR($S285*$S$2+$T285*$T$2+IF($U$2=0,0,$U285/$U$2)+$V285*$V$2+$W285*$W$2+$X285*$X$2+$Y285*$Y$2+$Z285*$Z$2+$AA285*$AA$2+IF($AB$2=0,0,$AB285/$AB$2)+$AC$2*$AC285+$AD$2*$AD285+$AE$2*$AE285+$AF285*$AF$2+IF($AG$2=0,0,$AG285/$AG$2)+$AH285*$AH$2+$AI285*$AI$2+IF($AJ$2=0,0,$AJ285/$AJ$2)+$AK285*$AK$2+$AL285*$AL$2+$AM285*$AM$2+$AN285*$AN$2,0)</f>
      </c>
    </row>
    <row x14ac:dyDescent="0.25" r="286" customHeight="1" ht="17.25">
      <c r="A286" s="118" t="s">
        <v>485</v>
      </c>
      <c r="B286" s="119" t="s">
        <v>173</v>
      </c>
      <c r="C286" s="119" t="s">
        <v>203</v>
      </c>
      <c r="D286" s="120">
        <v>9</v>
      </c>
      <c r="E286" s="134"/>
      <c r="F286" s="122"/>
      <c r="G286" s="123">
        <v>300</v>
      </c>
      <c r="H286" s="124">
        <f>I286-G286</f>
      </c>
      <c r="I286" s="123">
        <v>300</v>
      </c>
      <c r="J286" s="177">
        <v>311</v>
      </c>
      <c r="K286" s="124">
        <f>L286-J286</f>
      </c>
      <c r="L286" s="136">
        <v>309</v>
      </c>
      <c r="M286" s="123">
        <v>299</v>
      </c>
      <c r="N286" s="124">
        <f>O286-M286</f>
      </c>
      <c r="O286" s="123">
        <v>297</v>
      </c>
      <c r="P286" s="135">
        <v>0</v>
      </c>
      <c r="Q286" s="126">
        <v>0</v>
      </c>
      <c r="R286" s="127"/>
      <c r="S286" s="128">
        <v>0</v>
      </c>
      <c r="T286" s="123">
        <v>0</v>
      </c>
      <c r="U286" s="123">
        <v>0</v>
      </c>
      <c r="V286" s="123">
        <v>0</v>
      </c>
      <c r="W286" s="123">
        <v>0</v>
      </c>
      <c r="X286" s="123">
        <v>0</v>
      </c>
      <c r="Y286" s="123">
        <v>0</v>
      </c>
      <c r="Z286" s="123">
        <v>0</v>
      </c>
      <c r="AA286" s="128">
        <v>0</v>
      </c>
      <c r="AB286" s="123">
        <v>0</v>
      </c>
      <c r="AC286" s="123">
        <v>0</v>
      </c>
      <c r="AD286" s="123">
        <v>0</v>
      </c>
      <c r="AE286" s="123">
        <v>0</v>
      </c>
      <c r="AF286" s="123">
        <v>0</v>
      </c>
      <c r="AG286" s="123">
        <v>0</v>
      </c>
      <c r="AH286" s="123">
        <v>0</v>
      </c>
      <c r="AI286" s="123">
        <v>0</v>
      </c>
      <c r="AJ286" s="128">
        <v>0</v>
      </c>
      <c r="AK286" s="123">
        <v>0</v>
      </c>
      <c r="AL286" s="130">
        <v>0</v>
      </c>
      <c r="AM286" s="123">
        <v>0</v>
      </c>
      <c r="AN286" s="131">
        <v>0</v>
      </c>
      <c r="AO286" s="132">
        <f>IFERROR($S286*$S$2+$T286*$T$2+IF($U$2=0,0,$U286/$U$2)+$V286*$V$2+$W286*$W$2+$X286*$X$2+$Y286*$Y$2+$Z286*$Z$2+$AA286*$AA$2+IF($AB$2=0,0,$AB286/$AB$2)+$AC$2*$AC286+$AD$2*$AD286+$AE$2*$AE286+$AF286*$AF$2+IF($AG$2=0,0,$AG286/$AG$2)+$AH286*$AH$2+$AI286*$AI$2+IF($AJ$2=0,0,$AJ286/$AJ$2)+$AK286*$AK$2+$AL286*$AL$2+$AM286*$AM$2+$AN286*$AN$2,0)</f>
      </c>
    </row>
    <row x14ac:dyDescent="0.25" r="287" customHeight="1" ht="17.25">
      <c r="A287" s="118" t="s">
        <v>472</v>
      </c>
      <c r="B287" s="119" t="s">
        <v>181</v>
      </c>
      <c r="C287" s="119" t="s">
        <v>41</v>
      </c>
      <c r="D287" s="120">
        <v>7</v>
      </c>
      <c r="E287" s="134"/>
      <c r="F287" s="122"/>
      <c r="G287" s="123">
        <v>300</v>
      </c>
      <c r="H287" s="124">
        <f>I287-G287</f>
      </c>
      <c r="I287" s="123">
        <v>300</v>
      </c>
      <c r="J287" s="177">
        <v>270</v>
      </c>
      <c r="K287" s="124">
        <f>L287-J287</f>
      </c>
      <c r="L287" s="136">
        <v>271</v>
      </c>
      <c r="M287" s="123">
        <v>278</v>
      </c>
      <c r="N287" s="124">
        <f>O287-M287</f>
      </c>
      <c r="O287" s="123">
        <v>279</v>
      </c>
      <c r="P287" s="135">
        <v>0.01</v>
      </c>
      <c r="Q287" s="126">
        <v>0</v>
      </c>
      <c r="R287" s="127"/>
      <c r="S287" s="128">
        <v>0</v>
      </c>
      <c r="T287" s="123">
        <v>0</v>
      </c>
      <c r="U287" s="123">
        <v>0</v>
      </c>
      <c r="V287" s="123">
        <v>0</v>
      </c>
      <c r="W287" s="123">
        <v>0</v>
      </c>
      <c r="X287" s="123">
        <v>0</v>
      </c>
      <c r="Y287" s="123">
        <v>0</v>
      </c>
      <c r="Z287" s="123">
        <v>0</v>
      </c>
      <c r="AA287" s="128">
        <v>0</v>
      </c>
      <c r="AB287" s="123">
        <v>0</v>
      </c>
      <c r="AC287" s="123">
        <v>0</v>
      </c>
      <c r="AD287" s="123">
        <v>0</v>
      </c>
      <c r="AE287" s="123">
        <v>0</v>
      </c>
      <c r="AF287" s="123">
        <v>0</v>
      </c>
      <c r="AG287" s="123">
        <v>0</v>
      </c>
      <c r="AH287" s="123">
        <v>0</v>
      </c>
      <c r="AI287" s="123">
        <v>0</v>
      </c>
      <c r="AJ287" s="128">
        <v>0</v>
      </c>
      <c r="AK287" s="123">
        <v>0</v>
      </c>
      <c r="AL287" s="130">
        <v>0</v>
      </c>
      <c r="AM287" s="123">
        <v>0</v>
      </c>
      <c r="AN287" s="131">
        <v>0</v>
      </c>
      <c r="AO287" s="132">
        <f>IFERROR($S287*$S$2+$T287*$T$2+IF($U$2=0,0,$U287/$U$2)+$V287*$V$2+$W287*$W$2+$X287*$X$2+$Y287*$Y$2+$Z287*$Z$2+$AA287*$AA$2+IF($AB$2=0,0,$AB287/$AB$2)+$AC$2*$AC287+$AD$2*$AD287+$AE$2*$AE287+$AF287*$AF$2+IF($AG$2=0,0,$AG287/$AG$2)+$AH287*$AH$2+$AI287*$AI$2+IF($AJ$2=0,0,$AJ287/$AJ$2)+$AK287*$AK$2+$AL287*$AL$2+$AM287*$AM$2+$AN287*$AN$2,0)</f>
      </c>
    </row>
    <row x14ac:dyDescent="0.25" r="288" customHeight="1" ht="17.25">
      <c r="A288" s="118" t="s">
        <v>484</v>
      </c>
      <c r="B288" s="119" t="s">
        <v>173</v>
      </c>
      <c r="C288" s="119" t="s">
        <v>223</v>
      </c>
      <c r="D288" s="120">
        <v>9</v>
      </c>
      <c r="E288" s="134"/>
      <c r="F288" s="122"/>
      <c r="G288" s="123">
        <v>300</v>
      </c>
      <c r="H288" s="124">
        <f>I288-G288</f>
      </c>
      <c r="I288" s="123">
        <v>300</v>
      </c>
      <c r="J288" s="177">
        <v>237</v>
      </c>
      <c r="K288" s="124">
        <f>L288-J288</f>
      </c>
      <c r="L288" s="136">
        <v>248</v>
      </c>
      <c r="M288" s="123">
        <v>237</v>
      </c>
      <c r="N288" s="124">
        <f>O288-M288</f>
      </c>
      <c r="O288" s="123">
        <v>247</v>
      </c>
      <c r="P288" s="135">
        <v>0.01</v>
      </c>
      <c r="Q288" s="126">
        <v>17</v>
      </c>
      <c r="R288" s="127"/>
      <c r="S288" s="128">
        <v>0</v>
      </c>
      <c r="T288" s="123">
        <v>0</v>
      </c>
      <c r="U288" s="123">
        <v>0</v>
      </c>
      <c r="V288" s="123">
        <v>0</v>
      </c>
      <c r="W288" s="123">
        <v>0</v>
      </c>
      <c r="X288" s="123">
        <v>0</v>
      </c>
      <c r="Y288" s="123">
        <v>0</v>
      </c>
      <c r="Z288" s="123">
        <v>0</v>
      </c>
      <c r="AA288" s="128">
        <v>0</v>
      </c>
      <c r="AB288" s="123">
        <v>0</v>
      </c>
      <c r="AC288" s="123">
        <v>0</v>
      </c>
      <c r="AD288" s="123">
        <v>0</v>
      </c>
      <c r="AE288" s="179">
        <v>69.7</v>
      </c>
      <c r="AF288" s="123">
        <v>42</v>
      </c>
      <c r="AG288" s="123">
        <v>557</v>
      </c>
      <c r="AH288" s="179">
        <v>2.9</v>
      </c>
      <c r="AI288" s="179">
        <v>23.6</v>
      </c>
      <c r="AJ288" s="128">
        <v>0</v>
      </c>
      <c r="AK288" s="123">
        <v>0</v>
      </c>
      <c r="AL288" s="130">
        <v>0</v>
      </c>
      <c r="AM288" s="179">
        <v>0.8</v>
      </c>
      <c r="AN288" s="131">
        <v>0</v>
      </c>
      <c r="AO288" s="132">
        <f>IFERROR($S288*$S$2+$T288*$T$2+IF($U$2=0,0,$U288/$U$2)+$V288*$V$2+$W288*$W$2+$X288*$X$2+$Y288*$Y$2+$Z288*$Z$2+$AA288*$AA$2+IF($AB$2=0,0,$AB288/$AB$2)+$AC$2*$AC288+$AD$2*$AD288+$AE$2*$AE288+$AF288*$AF$2+IF($AG$2=0,0,$AG288/$AG$2)+$AH288*$AH$2+$AI288*$AI$2+IF($AJ$2=0,0,$AJ288/$AJ$2)+$AK288*$AK$2+$AL288*$AL$2+$AM288*$AM$2+$AN288*$AN$2,0)</f>
      </c>
    </row>
    <row x14ac:dyDescent="0.25" r="289" customHeight="1" ht="17.25">
      <c r="A289" s="118" t="s">
        <v>174</v>
      </c>
      <c r="B289" s="119" t="s">
        <v>181</v>
      </c>
      <c r="C289" s="119" t="s">
        <v>223</v>
      </c>
      <c r="D289" s="120">
        <v>9</v>
      </c>
      <c r="E289" s="134"/>
      <c r="F289" s="122"/>
      <c r="G289" s="123">
        <v>300</v>
      </c>
      <c r="H289" s="124">
        <f>I289-G289</f>
      </c>
      <c r="I289" s="123">
        <v>300</v>
      </c>
      <c r="J289" s="177">
        <v>286</v>
      </c>
      <c r="K289" s="124">
        <f>L289-J289</f>
      </c>
      <c r="L289" s="136">
        <v>299</v>
      </c>
      <c r="M289" s="123">
        <v>281</v>
      </c>
      <c r="N289" s="124">
        <f>O289-M289</f>
      </c>
      <c r="O289" s="123">
        <v>295</v>
      </c>
      <c r="P289" s="135">
        <v>0.02</v>
      </c>
      <c r="Q289" s="126">
        <v>17</v>
      </c>
      <c r="R289" s="127"/>
      <c r="S289" s="128">
        <v>0</v>
      </c>
      <c r="T289" s="123">
        <v>0</v>
      </c>
      <c r="U289" s="123">
        <v>0</v>
      </c>
      <c r="V289" s="123">
        <v>0</v>
      </c>
      <c r="W289" s="123">
        <v>0</v>
      </c>
      <c r="X289" s="123">
        <v>0</v>
      </c>
      <c r="Y289" s="123">
        <v>0</v>
      </c>
      <c r="Z289" s="123">
        <v>0</v>
      </c>
      <c r="AA289" s="178">
        <v>66.4</v>
      </c>
      <c r="AB289" s="123">
        <v>286</v>
      </c>
      <c r="AC289" s="179">
        <v>2.6</v>
      </c>
      <c r="AD289" s="179">
        <v>20.5</v>
      </c>
      <c r="AE289" s="123">
        <v>17</v>
      </c>
      <c r="AF289" s="179">
        <v>12.7</v>
      </c>
      <c r="AG289" s="123">
        <v>103</v>
      </c>
      <c r="AH289" s="123">
        <v>0</v>
      </c>
      <c r="AI289" s="179">
        <v>4.6</v>
      </c>
      <c r="AJ289" s="128">
        <v>0</v>
      </c>
      <c r="AK289" s="123">
        <v>0</v>
      </c>
      <c r="AL289" s="130">
        <v>0</v>
      </c>
      <c r="AM289" s="123">
        <v>1</v>
      </c>
      <c r="AN289" s="131">
        <v>0</v>
      </c>
      <c r="AO289" s="132">
        <f>IFERROR($S289*$S$2+$T289*$T$2+IF($U$2=0,0,$U289/$U$2)+$V289*$V$2+$W289*$W$2+$X289*$X$2+$Y289*$Y$2+$Z289*$Z$2+$AA289*$AA$2+IF($AB$2=0,0,$AB289/$AB$2)+$AC$2*$AC289+$AD$2*$AD289+$AE$2*$AE289+$AF289*$AF$2+IF($AG$2=0,0,$AG289/$AG$2)+$AH289*$AH$2+$AI289*$AI$2+IF($AJ$2=0,0,$AJ289/$AJ$2)+$AK289*$AK$2+$AL289*$AL$2+$AM289*$AM$2+$AN289*$AN$2,0)</f>
      </c>
    </row>
    <row x14ac:dyDescent="0.25" r="290" customHeight="1" ht="17.25">
      <c r="A290" s="118" t="s">
        <v>453</v>
      </c>
      <c r="B290" s="119" t="s">
        <v>185</v>
      </c>
      <c r="C290" s="119" t="s">
        <v>196</v>
      </c>
      <c r="D290" s="120">
        <v>7</v>
      </c>
      <c r="E290" s="134"/>
      <c r="F290" s="122"/>
      <c r="G290" s="123">
        <v>300</v>
      </c>
      <c r="H290" s="124">
        <f>I290-G290</f>
      </c>
      <c r="I290" s="123">
        <v>300</v>
      </c>
      <c r="J290" s="177">
        <v>372</v>
      </c>
      <c r="K290" s="124">
        <f>L290-J290</f>
      </c>
      <c r="L290" s="136">
        <v>500</v>
      </c>
      <c r="M290" s="123">
        <v>367</v>
      </c>
      <c r="N290" s="124">
        <f>O290-M290</f>
      </c>
      <c r="O290" s="123">
        <v>382</v>
      </c>
      <c r="P290" s="135">
        <v>0.01</v>
      </c>
      <c r="Q290" s="126">
        <v>17</v>
      </c>
      <c r="R290" s="127"/>
      <c r="S290" s="128">
        <v>0</v>
      </c>
      <c r="T290" s="123">
        <v>0</v>
      </c>
      <c r="U290" s="123">
        <v>0</v>
      </c>
      <c r="V290" s="123">
        <v>0</v>
      </c>
      <c r="W290" s="123">
        <v>0</v>
      </c>
      <c r="X290" s="123">
        <v>0</v>
      </c>
      <c r="Y290" s="123">
        <v>0</v>
      </c>
      <c r="Z290" s="123">
        <v>0</v>
      </c>
      <c r="AA290" s="128">
        <v>0</v>
      </c>
      <c r="AB290" s="123">
        <v>0</v>
      </c>
      <c r="AC290" s="123">
        <v>0</v>
      </c>
      <c r="AD290" s="123">
        <v>0</v>
      </c>
      <c r="AE290" s="123">
        <v>0</v>
      </c>
      <c r="AF290" s="123">
        <v>0</v>
      </c>
      <c r="AG290" s="123">
        <v>0</v>
      </c>
      <c r="AH290" s="123">
        <v>0</v>
      </c>
      <c r="AI290" s="123">
        <v>0</v>
      </c>
      <c r="AJ290" s="128">
        <v>0</v>
      </c>
      <c r="AK290" s="123">
        <v>0</v>
      </c>
      <c r="AL290" s="130">
        <v>0</v>
      </c>
      <c r="AM290" s="123">
        <v>0</v>
      </c>
      <c r="AN290" s="131">
        <v>0</v>
      </c>
      <c r="AO290" s="132">
        <f>IFERROR($S290*$S$2+$T290*$T$2+IF($U$2=0,0,$U290/$U$2)+$V290*$V$2+$W290*$W$2+$X290*$X$2+$Y290*$Y$2+$Z290*$Z$2+$AA290*$AA$2+IF($AB$2=0,0,$AB290/$AB$2)+$AC$2*$AC290+$AD$2*$AD290+$AE$2*$AE290+$AF290*$AF$2+IF($AG$2=0,0,$AG290/$AG$2)+$AH290*$AH$2+$AI290*$AI$2+IF($AJ$2=0,0,$AJ290/$AJ$2)+$AK290*$AK$2+$AL290*$AL$2+$AM290*$AM$2+$AN290*$AN$2,0)</f>
      </c>
    </row>
    <row x14ac:dyDescent="0.25" r="291" customHeight="1" ht="17.25">
      <c r="A291" s="118" t="s">
        <v>486</v>
      </c>
      <c r="B291" s="119" t="s">
        <v>173</v>
      </c>
      <c r="C291" s="119" t="s">
        <v>186</v>
      </c>
      <c r="D291" s="120">
        <v>8</v>
      </c>
      <c r="E291" s="134"/>
      <c r="F291" s="122"/>
      <c r="G291" s="123">
        <v>300</v>
      </c>
      <c r="H291" s="124">
        <f>I291-G291</f>
      </c>
      <c r="I291" s="123">
        <v>300</v>
      </c>
      <c r="J291" s="177">
        <v>318</v>
      </c>
      <c r="K291" s="124">
        <f>L291-J291</f>
      </c>
      <c r="L291" s="136">
        <v>320</v>
      </c>
      <c r="M291" s="123">
        <v>316</v>
      </c>
      <c r="N291" s="124">
        <f>O291-M291</f>
      </c>
      <c r="O291" s="123">
        <v>321</v>
      </c>
      <c r="P291" s="135">
        <v>0.01</v>
      </c>
      <c r="Q291" s="126">
        <v>17</v>
      </c>
      <c r="R291" s="127"/>
      <c r="S291" s="128">
        <v>0</v>
      </c>
      <c r="T291" s="123">
        <v>0</v>
      </c>
      <c r="U291" s="123">
        <v>0</v>
      </c>
      <c r="V291" s="123">
        <v>0</v>
      </c>
      <c r="W291" s="123">
        <v>0</v>
      </c>
      <c r="X291" s="123">
        <v>0</v>
      </c>
      <c r="Y291" s="123">
        <v>0</v>
      </c>
      <c r="Z291" s="123">
        <v>0</v>
      </c>
      <c r="AA291" s="128">
        <v>0</v>
      </c>
      <c r="AB291" s="123">
        <v>0</v>
      </c>
      <c r="AC291" s="123">
        <v>0</v>
      </c>
      <c r="AD291" s="123">
        <v>0</v>
      </c>
      <c r="AE291" s="123">
        <v>68</v>
      </c>
      <c r="AF291" s="179">
        <v>41.4</v>
      </c>
      <c r="AG291" s="123">
        <v>597</v>
      </c>
      <c r="AH291" s="179">
        <v>3.4</v>
      </c>
      <c r="AI291" s="179">
        <v>30.2</v>
      </c>
      <c r="AJ291" s="128">
        <v>0</v>
      </c>
      <c r="AK291" s="123">
        <v>0</v>
      </c>
      <c r="AL291" s="130">
        <v>0</v>
      </c>
      <c r="AM291" s="179">
        <v>1.1</v>
      </c>
      <c r="AN291" s="131">
        <v>0</v>
      </c>
      <c r="AO291" s="132">
        <f>IFERROR($S291*$S$2+$T291*$T$2+IF($U$2=0,0,$U291/$U$2)+$V291*$V$2+$W291*$W$2+$X291*$X$2+$Y291*$Y$2+$Z291*$Z$2+$AA291*$AA$2+IF($AB$2=0,0,$AB291/$AB$2)+$AC$2*$AC291+$AD$2*$AD291+$AE$2*$AE291+$AF291*$AF$2+IF($AG$2=0,0,$AG291/$AG$2)+$AH291*$AH$2+$AI291*$AI$2+IF($AJ$2=0,0,$AJ291/$AJ$2)+$AK291*$AK$2+$AL291*$AL$2+$AM291*$AM$2+$AN291*$AN$2,0)</f>
      </c>
    </row>
    <row x14ac:dyDescent="0.25" r="292" customHeight="1" ht="17.25">
      <c r="A292" s="118" t="s">
        <v>498</v>
      </c>
      <c r="B292" s="119" t="s">
        <v>181</v>
      </c>
      <c r="C292" s="119" t="s">
        <v>238</v>
      </c>
      <c r="D292" s="120">
        <v>7</v>
      </c>
      <c r="E292" s="134" t="s">
        <v>230</v>
      </c>
      <c r="F292" s="122"/>
      <c r="G292" s="123">
        <v>261</v>
      </c>
      <c r="H292" s="124">
        <f>I292-G292</f>
      </c>
      <c r="I292" s="123">
        <v>261</v>
      </c>
      <c r="J292" s="177">
        <v>231</v>
      </c>
      <c r="K292" s="124">
        <f>L292-J292</f>
      </c>
      <c r="L292" s="136">
        <v>235</v>
      </c>
      <c r="M292" s="123">
        <v>229</v>
      </c>
      <c r="N292" s="124">
        <f>O292-M292</f>
      </c>
      <c r="O292" s="123">
        <v>226</v>
      </c>
      <c r="P292" s="135">
        <v>0.01</v>
      </c>
      <c r="Q292" s="126">
        <v>17</v>
      </c>
      <c r="R292" s="127"/>
      <c r="S292" s="128">
        <v>0</v>
      </c>
      <c r="T292" s="123">
        <v>0</v>
      </c>
      <c r="U292" s="123">
        <v>0</v>
      </c>
      <c r="V292" s="123">
        <v>0</v>
      </c>
      <c r="W292" s="123">
        <v>0</v>
      </c>
      <c r="X292" s="123">
        <v>0</v>
      </c>
      <c r="Y292" s="123">
        <v>0</v>
      </c>
      <c r="Z292" s="123">
        <v>0</v>
      </c>
      <c r="AA292" s="128">
        <v>70</v>
      </c>
      <c r="AB292" s="123">
        <v>279</v>
      </c>
      <c r="AC292" s="179">
        <v>1.9</v>
      </c>
      <c r="AD292" s="179">
        <v>23.5</v>
      </c>
      <c r="AE292" s="179">
        <v>26.6</v>
      </c>
      <c r="AF292" s="123">
        <v>21</v>
      </c>
      <c r="AG292" s="123">
        <v>159</v>
      </c>
      <c r="AH292" s="123">
        <v>0</v>
      </c>
      <c r="AI292" s="179">
        <v>5.7</v>
      </c>
      <c r="AJ292" s="128">
        <v>0</v>
      </c>
      <c r="AK292" s="123">
        <v>0</v>
      </c>
      <c r="AL292" s="130">
        <v>0</v>
      </c>
      <c r="AM292" s="179">
        <v>1.1</v>
      </c>
      <c r="AN292" s="131">
        <v>0</v>
      </c>
      <c r="AO292" s="132">
        <f>IFERROR($S292*$S$2+$T292*$T$2+IF($U$2=0,0,$U292/$U$2)+$V292*$V$2+$W292*$W$2+$X292*$X$2+$Y292*$Y$2+$Z292*$Z$2+$AA292*$AA$2+IF($AB$2=0,0,$AB292/$AB$2)+$AC$2*$AC292+$AD$2*$AD292+$AE$2*$AE292+$AF292*$AF$2+IF($AG$2=0,0,$AG292/$AG$2)+$AH292*$AH$2+$AI292*$AI$2+IF($AJ$2=0,0,$AJ292/$AJ$2)+$AK292*$AK$2+$AL292*$AL$2+$AM292*$AM$2+$AN292*$AN$2,0)</f>
      </c>
    </row>
    <row x14ac:dyDescent="0.25" r="293" customHeight="1" ht="17.25">
      <c r="A293" s="118" t="s">
        <v>494</v>
      </c>
      <c r="B293" s="119" t="s">
        <v>185</v>
      </c>
      <c r="C293" s="119" t="s">
        <v>188</v>
      </c>
      <c r="D293" s="120">
        <v>14</v>
      </c>
      <c r="E293" s="134"/>
      <c r="F293" s="122"/>
      <c r="G293" s="123">
        <v>300</v>
      </c>
      <c r="H293" s="124">
        <f>I293-G293</f>
      </c>
      <c r="I293" s="123">
        <v>300</v>
      </c>
      <c r="J293" s="177">
        <v>326</v>
      </c>
      <c r="K293" s="124">
        <f>L293-J293</f>
      </c>
      <c r="L293" s="136">
        <v>335</v>
      </c>
      <c r="M293" s="123">
        <v>333</v>
      </c>
      <c r="N293" s="124">
        <f>O293-M293</f>
      </c>
      <c r="O293" s="123">
        <v>347</v>
      </c>
      <c r="P293" s="135">
        <v>0.01</v>
      </c>
      <c r="Q293" s="126">
        <v>17</v>
      </c>
      <c r="R293" s="127"/>
      <c r="S293" s="128">
        <v>0</v>
      </c>
      <c r="T293" s="123">
        <v>0</v>
      </c>
      <c r="U293" s="123">
        <v>0</v>
      </c>
      <c r="V293" s="123">
        <v>0</v>
      </c>
      <c r="W293" s="123">
        <v>0</v>
      </c>
      <c r="X293" s="123">
        <v>0</v>
      </c>
      <c r="Y293" s="123">
        <v>0</v>
      </c>
      <c r="Z293" s="123">
        <v>0</v>
      </c>
      <c r="AA293" s="128">
        <v>0</v>
      </c>
      <c r="AB293" s="123">
        <v>0</v>
      </c>
      <c r="AC293" s="123">
        <v>0</v>
      </c>
      <c r="AD293" s="123">
        <v>0</v>
      </c>
      <c r="AE293" s="123">
        <v>0</v>
      </c>
      <c r="AF293" s="123">
        <v>0</v>
      </c>
      <c r="AG293" s="123">
        <v>0</v>
      </c>
      <c r="AH293" s="123">
        <v>0</v>
      </c>
      <c r="AI293" s="123">
        <v>0</v>
      </c>
      <c r="AJ293" s="128">
        <v>0</v>
      </c>
      <c r="AK293" s="123">
        <v>0</v>
      </c>
      <c r="AL293" s="130">
        <v>0</v>
      </c>
      <c r="AM293" s="123">
        <v>0</v>
      </c>
      <c r="AN293" s="131">
        <v>0</v>
      </c>
      <c r="AO293" s="132">
        <f>IFERROR($S293*$S$2+$T293*$T$2+IF($U$2=0,0,$U293/$U$2)+$V293*$V$2+$W293*$W$2+$X293*$X$2+$Y293*$Y$2+$Z293*$Z$2+$AA293*$AA$2+IF($AB$2=0,0,$AB293/$AB$2)+$AC$2*$AC293+$AD$2*$AD293+$AE$2*$AE293+$AF293*$AF$2+IF($AG$2=0,0,$AG293/$AG$2)+$AH293*$AH$2+$AI293*$AI$2+IF($AJ$2=0,0,$AJ293/$AJ$2)+$AK293*$AK$2+$AL293*$AL$2+$AM293*$AM$2+$AN293*$AN$2,0)</f>
      </c>
    </row>
    <row x14ac:dyDescent="0.25" r="294" customHeight="1" ht="17.25">
      <c r="A294" s="118" t="s">
        <v>492</v>
      </c>
      <c r="B294" s="119" t="s">
        <v>181</v>
      </c>
      <c r="C294" s="119" t="s">
        <v>55</v>
      </c>
      <c r="D294" s="120">
        <v>6</v>
      </c>
      <c r="E294" s="134" t="s">
        <v>176</v>
      </c>
      <c r="F294" s="122"/>
      <c r="G294" s="123">
        <v>288</v>
      </c>
      <c r="H294" s="124">
        <f>I294-G294</f>
      </c>
      <c r="I294" s="123">
        <v>288</v>
      </c>
      <c r="J294" s="177">
        <v>232</v>
      </c>
      <c r="K294" s="124">
        <f>L294-J294</f>
      </c>
      <c r="L294" s="136">
        <v>234</v>
      </c>
      <c r="M294" s="123">
        <v>234</v>
      </c>
      <c r="N294" s="124">
        <f>O294-M294</f>
      </c>
      <c r="O294" s="123">
        <v>229</v>
      </c>
      <c r="P294" s="135">
        <v>0.01</v>
      </c>
      <c r="Q294" s="126">
        <v>17</v>
      </c>
      <c r="R294" s="127"/>
      <c r="S294" s="128">
        <v>0</v>
      </c>
      <c r="T294" s="123">
        <v>0</v>
      </c>
      <c r="U294" s="123">
        <v>0</v>
      </c>
      <c r="V294" s="123">
        <v>0</v>
      </c>
      <c r="W294" s="123">
        <v>0</v>
      </c>
      <c r="X294" s="123">
        <v>0</v>
      </c>
      <c r="Y294" s="123">
        <v>0</v>
      </c>
      <c r="Z294" s="123">
        <v>0</v>
      </c>
      <c r="AA294" s="128">
        <v>17</v>
      </c>
      <c r="AB294" s="179">
        <v>71.4</v>
      </c>
      <c r="AC294" s="179">
        <v>0.4</v>
      </c>
      <c r="AD294" s="179">
        <v>5.4</v>
      </c>
      <c r="AE294" s="179">
        <v>8.5</v>
      </c>
      <c r="AF294" s="179">
        <v>6.9</v>
      </c>
      <c r="AG294" s="179">
        <v>52.1</v>
      </c>
      <c r="AH294" s="123">
        <v>0</v>
      </c>
      <c r="AI294" s="179">
        <v>1.7</v>
      </c>
      <c r="AJ294" s="128">
        <v>0</v>
      </c>
      <c r="AK294" s="123">
        <v>0</v>
      </c>
      <c r="AL294" s="130">
        <v>0</v>
      </c>
      <c r="AM294" s="179">
        <v>0.5</v>
      </c>
      <c r="AN294" s="131">
        <v>0</v>
      </c>
      <c r="AO294" s="132">
        <f>IFERROR($S294*$S$2+$T294*$T$2+IF($U$2=0,0,$U294/$U$2)+$V294*$V$2+$W294*$W$2+$X294*$X$2+$Y294*$Y$2+$Z294*$Z$2+$AA294*$AA$2+IF($AB$2=0,0,$AB294/$AB$2)+$AC$2*$AC294+$AD$2*$AD294+$AE$2*$AE294+$AF294*$AF$2+IF($AG$2=0,0,$AG294/$AG$2)+$AH294*$AH$2+$AI294*$AI$2+IF($AJ$2=0,0,$AJ294/$AJ$2)+$AK294*$AK$2+$AL294*$AL$2+$AM294*$AM$2+$AN294*$AN$2,0)</f>
      </c>
    </row>
    <row x14ac:dyDescent="0.25" r="295" customHeight="1" ht="17.25">
      <c r="A295" s="118" t="s">
        <v>489</v>
      </c>
      <c r="B295" s="119" t="s">
        <v>181</v>
      </c>
      <c r="C295" s="119" t="s">
        <v>208</v>
      </c>
      <c r="D295" s="120">
        <v>13</v>
      </c>
      <c r="E295" s="134"/>
      <c r="F295" s="122"/>
      <c r="G295" s="123">
        <v>300</v>
      </c>
      <c r="H295" s="124">
        <f>I295-G295</f>
      </c>
      <c r="I295" s="123">
        <v>300</v>
      </c>
      <c r="J295" s="177">
        <v>281</v>
      </c>
      <c r="K295" s="124">
        <f>L295-J295</f>
      </c>
      <c r="L295" s="136">
        <v>267</v>
      </c>
      <c r="M295" s="123">
        <v>285</v>
      </c>
      <c r="N295" s="124">
        <f>O295-M295</f>
      </c>
      <c r="O295" s="123">
        <v>269</v>
      </c>
      <c r="P295" s="135">
        <v>0</v>
      </c>
      <c r="Q295" s="126">
        <v>0</v>
      </c>
      <c r="R295" s="127"/>
      <c r="S295" s="128">
        <v>0</v>
      </c>
      <c r="T295" s="123">
        <v>0</v>
      </c>
      <c r="U295" s="123">
        <v>0</v>
      </c>
      <c r="V295" s="123">
        <v>0</v>
      </c>
      <c r="W295" s="123">
        <v>0</v>
      </c>
      <c r="X295" s="123">
        <v>0</v>
      </c>
      <c r="Y295" s="123">
        <v>0</v>
      </c>
      <c r="Z295" s="123">
        <v>0</v>
      </c>
      <c r="AA295" s="128">
        <v>0</v>
      </c>
      <c r="AB295" s="123">
        <v>0</v>
      </c>
      <c r="AC295" s="123">
        <v>0</v>
      </c>
      <c r="AD295" s="123">
        <v>0</v>
      </c>
      <c r="AE295" s="123">
        <v>0</v>
      </c>
      <c r="AF295" s="123">
        <v>0</v>
      </c>
      <c r="AG295" s="123">
        <v>0</v>
      </c>
      <c r="AH295" s="123">
        <v>0</v>
      </c>
      <c r="AI295" s="123">
        <v>0</v>
      </c>
      <c r="AJ295" s="128">
        <v>0</v>
      </c>
      <c r="AK295" s="123">
        <v>0</v>
      </c>
      <c r="AL295" s="130">
        <v>0</v>
      </c>
      <c r="AM295" s="123">
        <v>0</v>
      </c>
      <c r="AN295" s="131">
        <v>0</v>
      </c>
      <c r="AO295" s="132">
        <f>IFERROR($S295*$S$2+$T295*$T$2+IF($U$2=0,0,$U295/$U$2)+$V295*$V$2+$W295*$W$2+$X295*$X$2+$Y295*$Y$2+$Z295*$Z$2+$AA295*$AA$2+IF($AB$2=0,0,$AB295/$AB$2)+$AC$2*$AC295+$AD$2*$AD295+$AE$2*$AE295+$AF295*$AF$2+IF($AG$2=0,0,$AG295/$AG$2)+$AH295*$AH$2+$AI295*$AI$2+IF($AJ$2=0,0,$AJ295/$AJ$2)+$AK295*$AK$2+$AL295*$AL$2+$AM295*$AM$2+$AN295*$AN$2,0)</f>
      </c>
    </row>
    <row x14ac:dyDescent="0.25" r="296" customHeight="1" ht="17.25">
      <c r="A296" s="118" t="s">
        <v>473</v>
      </c>
      <c r="B296" s="119" t="s">
        <v>181</v>
      </c>
      <c r="C296" s="119" t="s">
        <v>236</v>
      </c>
      <c r="D296" s="120">
        <v>10</v>
      </c>
      <c r="E296" s="134"/>
      <c r="F296" s="122"/>
      <c r="G296" s="123">
        <v>300</v>
      </c>
      <c r="H296" s="124">
        <f>I296-G296</f>
      </c>
      <c r="I296" s="123">
        <v>300</v>
      </c>
      <c r="J296" s="177">
        <v>299</v>
      </c>
      <c r="K296" s="124">
        <f>L296-J296</f>
      </c>
      <c r="L296" s="136">
        <v>307</v>
      </c>
      <c r="M296" s="123">
        <v>297</v>
      </c>
      <c r="N296" s="124">
        <f>O296-M296</f>
      </c>
      <c r="O296" s="123">
        <v>308</v>
      </c>
      <c r="P296" s="135">
        <v>0.01</v>
      </c>
      <c r="Q296" s="126">
        <v>17</v>
      </c>
      <c r="R296" s="127"/>
      <c r="S296" s="128">
        <v>0</v>
      </c>
      <c r="T296" s="123">
        <v>0</v>
      </c>
      <c r="U296" s="123">
        <v>0</v>
      </c>
      <c r="V296" s="123">
        <v>0</v>
      </c>
      <c r="W296" s="123">
        <v>0</v>
      </c>
      <c r="X296" s="123">
        <v>0</v>
      </c>
      <c r="Y296" s="123">
        <v>0</v>
      </c>
      <c r="Z296" s="123">
        <v>0</v>
      </c>
      <c r="AA296" s="128">
        <v>34</v>
      </c>
      <c r="AB296" s="123">
        <v>145</v>
      </c>
      <c r="AC296" s="123">
        <v>0</v>
      </c>
      <c r="AD296" s="179">
        <v>11.6</v>
      </c>
      <c r="AE296" s="179">
        <v>22.1</v>
      </c>
      <c r="AF296" s="179">
        <v>19.9</v>
      </c>
      <c r="AG296" s="123">
        <v>185</v>
      </c>
      <c r="AH296" s="123">
        <v>0</v>
      </c>
      <c r="AI296" s="179">
        <v>9.5</v>
      </c>
      <c r="AJ296" s="128">
        <v>0</v>
      </c>
      <c r="AK296" s="123">
        <v>0</v>
      </c>
      <c r="AL296" s="130">
        <v>0</v>
      </c>
      <c r="AM296" s="123">
        <v>0</v>
      </c>
      <c r="AN296" s="131">
        <v>0</v>
      </c>
      <c r="AO296" s="132">
        <f>IFERROR($S296*$S$2+$T296*$T$2+IF($U$2=0,0,$U296/$U$2)+$V296*$V$2+$W296*$W$2+$X296*$X$2+$Y296*$Y$2+$Z296*$Z$2+$AA296*$AA$2+IF($AB$2=0,0,$AB296/$AB$2)+$AC$2*$AC296+$AD$2*$AD296+$AE$2*$AE296+$AF296*$AF$2+IF($AG$2=0,0,$AG296/$AG$2)+$AH296*$AH$2+$AI296*$AI$2+IF($AJ$2=0,0,$AJ296/$AJ$2)+$AK296*$AK$2+$AL296*$AL$2+$AM296*$AM$2+$AN296*$AN$2,0)</f>
      </c>
    </row>
    <row x14ac:dyDescent="0.25" r="297" customHeight="1" ht="17.25">
      <c r="A297" s="118" t="s">
        <v>497</v>
      </c>
      <c r="B297" s="119" t="s">
        <v>192</v>
      </c>
      <c r="C297" s="119" t="s">
        <v>182</v>
      </c>
      <c r="D297" s="120">
        <v>13</v>
      </c>
      <c r="E297" s="134"/>
      <c r="F297" s="122"/>
      <c r="G297" s="123">
        <v>300</v>
      </c>
      <c r="H297" s="124">
        <f>I297-G297</f>
      </c>
      <c r="I297" s="123">
        <v>300</v>
      </c>
      <c r="J297" s="177">
        <v>285</v>
      </c>
      <c r="K297" s="124">
        <f>L297-J297</f>
      </c>
      <c r="L297" s="136">
        <v>292</v>
      </c>
      <c r="M297" s="123">
        <v>290</v>
      </c>
      <c r="N297" s="124">
        <f>O297-M297</f>
      </c>
      <c r="O297" s="123">
        <v>298</v>
      </c>
      <c r="P297" s="135">
        <v>0.01</v>
      </c>
      <c r="Q297" s="126">
        <v>17</v>
      </c>
      <c r="R297" s="127"/>
      <c r="S297" s="128">
        <v>0</v>
      </c>
      <c r="T297" s="123">
        <v>0</v>
      </c>
      <c r="U297" s="123">
        <v>0</v>
      </c>
      <c r="V297" s="123">
        <v>0</v>
      </c>
      <c r="W297" s="123">
        <v>0</v>
      </c>
      <c r="X297" s="123">
        <v>0</v>
      </c>
      <c r="Y297" s="123">
        <v>0</v>
      </c>
      <c r="Z297" s="123">
        <v>0</v>
      </c>
      <c r="AA297" s="128">
        <v>0</v>
      </c>
      <c r="AB297" s="123">
        <v>0</v>
      </c>
      <c r="AC297" s="123">
        <v>0</v>
      </c>
      <c r="AD297" s="123">
        <v>0</v>
      </c>
      <c r="AE297" s="123">
        <v>51</v>
      </c>
      <c r="AF297" s="179">
        <v>36.4</v>
      </c>
      <c r="AG297" s="123">
        <v>425</v>
      </c>
      <c r="AH297" s="179">
        <v>3.7</v>
      </c>
      <c r="AI297" s="179">
        <v>24.3</v>
      </c>
      <c r="AJ297" s="128">
        <v>0</v>
      </c>
      <c r="AK297" s="123">
        <v>0</v>
      </c>
      <c r="AL297" s="130">
        <v>0</v>
      </c>
      <c r="AM297" s="123">
        <v>0</v>
      </c>
      <c r="AN297" s="131">
        <v>0</v>
      </c>
      <c r="AO297" s="132">
        <f>IFERROR($S297*$S$2+$T297*$T$2+IF($U$2=0,0,$U297/$U$2)+$V297*$V$2+$W297*$W$2+$X297*$X$2+$Y297*$Y$2+$Z297*$Z$2+$AA297*$AA$2+IF($AB$2=0,0,$AB297/$AB$2)+$AC$2*$AC297+$AD$2*$AD297+$AE$2*$AE297+$AF297*$AF$2+IF($AG$2=0,0,$AG297/$AG$2)+$AH297*$AH$2+$AI297*$AI$2+IF($AJ$2=0,0,$AJ297/$AJ$2)+$AK297*$AK$2+$AL297*$AL$2+$AM297*$AM$2+$AN297*$AN$2,0)</f>
      </c>
    </row>
    <row x14ac:dyDescent="0.25" r="298" customHeight="1" ht="17.25">
      <c r="A298" s="118" t="s">
        <v>480</v>
      </c>
      <c r="B298" s="119" t="s">
        <v>173</v>
      </c>
      <c r="C298" s="119" t="s">
        <v>37</v>
      </c>
      <c r="D298" s="120">
        <v>12</v>
      </c>
      <c r="E298" s="134"/>
      <c r="F298" s="122"/>
      <c r="G298" s="123">
        <v>300</v>
      </c>
      <c r="H298" s="124">
        <f>I298-G298</f>
      </c>
      <c r="I298" s="123">
        <v>300</v>
      </c>
      <c r="J298" s="177">
        <v>280</v>
      </c>
      <c r="K298" s="124">
        <f>L298-J298</f>
      </c>
      <c r="L298" s="136">
        <v>276</v>
      </c>
      <c r="M298" s="123">
        <v>274</v>
      </c>
      <c r="N298" s="124">
        <f>O298-M298</f>
      </c>
      <c r="O298" s="123">
        <v>272</v>
      </c>
      <c r="P298" s="135">
        <v>0.01</v>
      </c>
      <c r="Q298" s="126">
        <v>17</v>
      </c>
      <c r="R298" s="127"/>
      <c r="S298" s="128">
        <v>0</v>
      </c>
      <c r="T298" s="123">
        <v>0</v>
      </c>
      <c r="U298" s="123">
        <v>0</v>
      </c>
      <c r="V298" s="123">
        <v>0</v>
      </c>
      <c r="W298" s="123">
        <v>0</v>
      </c>
      <c r="X298" s="123">
        <v>0</v>
      </c>
      <c r="Y298" s="123">
        <v>0</v>
      </c>
      <c r="Z298" s="123">
        <v>0</v>
      </c>
      <c r="AA298" s="128">
        <v>0</v>
      </c>
      <c r="AB298" s="123">
        <v>0</v>
      </c>
      <c r="AC298" s="123">
        <v>0</v>
      </c>
      <c r="AD298" s="123">
        <v>0</v>
      </c>
      <c r="AE298" s="179">
        <v>66.3</v>
      </c>
      <c r="AF298" s="179">
        <v>49.2</v>
      </c>
      <c r="AG298" s="123">
        <v>582</v>
      </c>
      <c r="AH298" s="179">
        <v>2.1</v>
      </c>
      <c r="AI298" s="179">
        <v>30.8</v>
      </c>
      <c r="AJ298" s="128">
        <v>0</v>
      </c>
      <c r="AK298" s="123">
        <v>0</v>
      </c>
      <c r="AL298" s="130">
        <v>0</v>
      </c>
      <c r="AM298" s="123">
        <v>0</v>
      </c>
      <c r="AN298" s="131">
        <v>0</v>
      </c>
      <c r="AO298" s="132">
        <f>IFERROR($S298*$S$2+$T298*$T$2+IF($U$2=0,0,$U298/$U$2)+$V298*$V$2+$W298*$W$2+$X298*$X$2+$Y298*$Y$2+$Z298*$Z$2+$AA298*$AA$2+IF($AB$2=0,0,$AB298/$AB$2)+$AC$2*$AC298+$AD$2*$AD298+$AE$2*$AE298+$AF298*$AF$2+IF($AG$2=0,0,$AG298/$AG$2)+$AH298*$AH$2+$AI298*$AI$2+IF($AJ$2=0,0,$AJ298/$AJ$2)+$AK298*$AK$2+$AL298*$AL$2+$AM298*$AM$2+$AN298*$AN$2,0)</f>
      </c>
    </row>
    <row x14ac:dyDescent="0.25" r="299" customHeight="1" ht="17.25">
      <c r="A299" s="118" t="s">
        <v>462</v>
      </c>
      <c r="B299" s="119" t="s">
        <v>181</v>
      </c>
      <c r="C299" s="119" t="s">
        <v>220</v>
      </c>
      <c r="D299" s="120">
        <v>10</v>
      </c>
      <c r="E299" s="134"/>
      <c r="F299" s="122"/>
      <c r="G299" s="123">
        <v>300</v>
      </c>
      <c r="H299" s="124">
        <f>I299-G299</f>
      </c>
      <c r="I299" s="123">
        <v>300</v>
      </c>
      <c r="J299" s="177">
        <v>325</v>
      </c>
      <c r="K299" s="124">
        <f>L299-J299</f>
      </c>
      <c r="L299" s="136">
        <v>338</v>
      </c>
      <c r="M299" s="123">
        <v>320</v>
      </c>
      <c r="N299" s="124">
        <f>O299-M299</f>
      </c>
      <c r="O299" s="123">
        <v>336</v>
      </c>
      <c r="P299" s="135">
        <v>0</v>
      </c>
      <c r="Q299" s="126">
        <v>0</v>
      </c>
      <c r="R299" s="127"/>
      <c r="S299" s="128">
        <v>0</v>
      </c>
      <c r="T299" s="123">
        <v>0</v>
      </c>
      <c r="U299" s="123">
        <v>0</v>
      </c>
      <c r="V299" s="123">
        <v>0</v>
      </c>
      <c r="W299" s="123">
        <v>0</v>
      </c>
      <c r="X299" s="123">
        <v>0</v>
      </c>
      <c r="Y299" s="123">
        <v>0</v>
      </c>
      <c r="Z299" s="123">
        <v>0</v>
      </c>
      <c r="AA299" s="128">
        <v>0</v>
      </c>
      <c r="AB299" s="123">
        <v>0</v>
      </c>
      <c r="AC299" s="123">
        <v>0</v>
      </c>
      <c r="AD299" s="123">
        <v>0</v>
      </c>
      <c r="AE299" s="123">
        <v>0</v>
      </c>
      <c r="AF299" s="123">
        <v>0</v>
      </c>
      <c r="AG299" s="123">
        <v>0</v>
      </c>
      <c r="AH299" s="123">
        <v>0</v>
      </c>
      <c r="AI299" s="123">
        <v>0</v>
      </c>
      <c r="AJ299" s="128">
        <v>0</v>
      </c>
      <c r="AK299" s="123">
        <v>0</v>
      </c>
      <c r="AL299" s="130">
        <v>0</v>
      </c>
      <c r="AM299" s="123">
        <v>0</v>
      </c>
      <c r="AN299" s="131">
        <v>0</v>
      </c>
      <c r="AO299" s="132">
        <f>IFERROR($S299*$S$2+$T299*$T$2+IF($U$2=0,0,$U299/$U$2)+$V299*$V$2+$W299*$W$2+$X299*$X$2+$Y299*$Y$2+$Z299*$Z$2+$AA299*$AA$2+IF($AB$2=0,0,$AB299/$AB$2)+$AC$2*$AC299+$AD$2*$AD299+$AE$2*$AE299+$AF299*$AF$2+IF($AG$2=0,0,$AG299/$AG$2)+$AH299*$AH$2+$AI299*$AI$2+IF($AJ$2=0,0,$AJ299/$AJ$2)+$AK299*$AK$2+$AL299*$AL$2+$AM299*$AM$2+$AN299*$AN$2,0)</f>
      </c>
    </row>
    <row x14ac:dyDescent="0.25" r="300" customHeight="1" ht="17.25">
      <c r="A300" s="118" t="s">
        <v>491</v>
      </c>
      <c r="B300" s="119" t="s">
        <v>192</v>
      </c>
      <c r="C300" s="119" t="s">
        <v>55</v>
      </c>
      <c r="D300" s="120">
        <v>6</v>
      </c>
      <c r="E300" s="134"/>
      <c r="F300" s="122"/>
      <c r="G300" s="123">
        <v>300</v>
      </c>
      <c r="H300" s="124">
        <f>I300-G300</f>
      </c>
      <c r="I300" s="123">
        <v>300</v>
      </c>
      <c r="J300" s="177">
        <v>298</v>
      </c>
      <c r="K300" s="124">
        <f>L300-J300</f>
      </c>
      <c r="L300" s="136">
        <v>314</v>
      </c>
      <c r="M300" s="123">
        <v>300</v>
      </c>
      <c r="N300" s="124">
        <f>O300-M300</f>
      </c>
      <c r="O300" s="123">
        <v>314</v>
      </c>
      <c r="P300" s="135">
        <v>0.01</v>
      </c>
      <c r="Q300" s="126">
        <v>17</v>
      </c>
      <c r="R300" s="127"/>
      <c r="S300" s="128">
        <v>0</v>
      </c>
      <c r="T300" s="123">
        <v>0</v>
      </c>
      <c r="U300" s="123">
        <v>0</v>
      </c>
      <c r="V300" s="123">
        <v>0</v>
      </c>
      <c r="W300" s="123">
        <v>0</v>
      </c>
      <c r="X300" s="123">
        <v>0</v>
      </c>
      <c r="Y300" s="123">
        <v>0</v>
      </c>
      <c r="Z300" s="123">
        <v>0</v>
      </c>
      <c r="AA300" s="128">
        <v>0</v>
      </c>
      <c r="AB300" s="123">
        <v>0</v>
      </c>
      <c r="AC300" s="123">
        <v>0</v>
      </c>
      <c r="AD300" s="123">
        <v>0</v>
      </c>
      <c r="AE300" s="179">
        <v>39.1</v>
      </c>
      <c r="AF300" s="123">
        <v>27</v>
      </c>
      <c r="AG300" s="123">
        <v>257</v>
      </c>
      <c r="AH300" s="179">
        <v>2.7</v>
      </c>
      <c r="AI300" s="179">
        <v>10.8</v>
      </c>
      <c r="AJ300" s="128">
        <v>0</v>
      </c>
      <c r="AK300" s="123">
        <v>0</v>
      </c>
      <c r="AL300" s="130">
        <v>0</v>
      </c>
      <c r="AM300" s="123">
        <v>0</v>
      </c>
      <c r="AN300" s="131">
        <v>0</v>
      </c>
      <c r="AO300" s="132">
        <f>IFERROR($S300*$S$2+$T300*$T$2+IF($U$2=0,0,$U300/$U$2)+$V300*$V$2+$W300*$W$2+$X300*$X$2+$Y300*$Y$2+$Z300*$Z$2+$AA300*$AA$2+IF($AB$2=0,0,$AB300/$AB$2)+$AC$2*$AC300+$AD$2*$AD300+$AE$2*$AE300+$AF300*$AF$2+IF($AG$2=0,0,$AG300/$AG$2)+$AH300*$AH$2+$AI300*$AI$2+IF($AJ$2=0,0,$AJ300/$AJ$2)+$AK300*$AK$2+$AL300*$AL$2+$AM300*$AM$2+$AN300*$AN$2,0)</f>
      </c>
    </row>
    <row x14ac:dyDescent="0.25" r="301" customHeight="1" ht="17.25">
      <c r="A301" s="118" t="s">
        <v>496</v>
      </c>
      <c r="B301" s="119" t="s">
        <v>173</v>
      </c>
      <c r="C301" s="119" t="s">
        <v>293</v>
      </c>
      <c r="D301" s="120">
        <v>10</v>
      </c>
      <c r="E301" s="134"/>
      <c r="F301" s="122"/>
      <c r="G301" s="123">
        <v>300</v>
      </c>
      <c r="H301" s="124">
        <f>I301-G301</f>
      </c>
      <c r="I301" s="123">
        <v>300</v>
      </c>
      <c r="J301" s="177">
        <v>337</v>
      </c>
      <c r="K301" s="124">
        <f>L301-J301</f>
      </c>
      <c r="L301" s="136">
        <v>333</v>
      </c>
      <c r="M301" s="123">
        <v>329</v>
      </c>
      <c r="N301" s="124">
        <f>O301-M301</f>
      </c>
      <c r="O301" s="123">
        <v>331</v>
      </c>
      <c r="P301" s="135">
        <v>0.01</v>
      </c>
      <c r="Q301" s="126">
        <v>17</v>
      </c>
      <c r="R301" s="127"/>
      <c r="S301" s="128">
        <v>0</v>
      </c>
      <c r="T301" s="123">
        <v>0</v>
      </c>
      <c r="U301" s="123">
        <v>0</v>
      </c>
      <c r="V301" s="123">
        <v>0</v>
      </c>
      <c r="W301" s="123">
        <v>0</v>
      </c>
      <c r="X301" s="123">
        <v>0</v>
      </c>
      <c r="Y301" s="123">
        <v>0</v>
      </c>
      <c r="Z301" s="123">
        <v>0</v>
      </c>
      <c r="AA301" s="128">
        <v>0</v>
      </c>
      <c r="AB301" s="123">
        <v>0</v>
      </c>
      <c r="AC301" s="123">
        <v>0</v>
      </c>
      <c r="AD301" s="123">
        <v>0</v>
      </c>
      <c r="AE301" s="123">
        <v>128</v>
      </c>
      <c r="AF301" s="123">
        <v>78</v>
      </c>
      <c r="AG301" s="123">
        <v>921</v>
      </c>
      <c r="AH301" s="179">
        <v>2.5</v>
      </c>
      <c r="AI301" s="179">
        <v>45.3</v>
      </c>
      <c r="AJ301" s="128">
        <v>0</v>
      </c>
      <c r="AK301" s="123">
        <v>0</v>
      </c>
      <c r="AL301" s="130">
        <v>0</v>
      </c>
      <c r="AM301" s="179">
        <v>2.7</v>
      </c>
      <c r="AN301" s="131">
        <v>0</v>
      </c>
      <c r="AO301" s="132">
        <f>IFERROR($S301*$S$2+$T301*$T$2+IF($U$2=0,0,$U301/$U$2)+$V301*$V$2+$W301*$W$2+$X301*$X$2+$Y301*$Y$2+$Z301*$Z$2+$AA301*$AA$2+IF($AB$2=0,0,$AB301/$AB$2)+$AC$2*$AC301+$AD$2*$AD301+$AE$2*$AE301+$AF301*$AF$2+IF($AG$2=0,0,$AG301/$AG$2)+$AH301*$AH$2+$AI301*$AI$2+IF($AJ$2=0,0,$AJ301/$AJ$2)+$AK301*$AK$2+$AL301*$AL$2+$AM301*$AM$2+$AN301*$AN$2,0)</f>
      </c>
    </row>
    <row x14ac:dyDescent="0.25" r="302" customHeight="1" ht="17.25">
      <c r="A302" s="118" t="s">
        <v>455</v>
      </c>
      <c r="B302" s="119" t="s">
        <v>181</v>
      </c>
      <c r="C302" s="119" t="s">
        <v>29</v>
      </c>
      <c r="D302" s="120">
        <v>13</v>
      </c>
      <c r="E302" s="134"/>
      <c r="F302" s="122"/>
      <c r="G302" s="123">
        <v>300</v>
      </c>
      <c r="H302" s="124">
        <f>I302-G302</f>
      </c>
      <c r="I302" s="123">
        <v>300</v>
      </c>
      <c r="J302" s="177">
        <v>306</v>
      </c>
      <c r="K302" s="124">
        <f>L302-J302</f>
      </c>
      <c r="L302" s="136">
        <v>310</v>
      </c>
      <c r="M302" s="123">
        <v>305</v>
      </c>
      <c r="N302" s="124">
        <f>O302-M302</f>
      </c>
      <c r="O302" s="123">
        <v>311</v>
      </c>
      <c r="P302" s="135">
        <v>0.01</v>
      </c>
      <c r="Q302" s="126">
        <v>17</v>
      </c>
      <c r="R302" s="127"/>
      <c r="S302" s="128">
        <v>0</v>
      </c>
      <c r="T302" s="123">
        <v>0</v>
      </c>
      <c r="U302" s="123">
        <v>0</v>
      </c>
      <c r="V302" s="123">
        <v>0</v>
      </c>
      <c r="W302" s="123">
        <v>0</v>
      </c>
      <c r="X302" s="123">
        <v>0</v>
      </c>
      <c r="Y302" s="123">
        <v>0</v>
      </c>
      <c r="Z302" s="123">
        <v>0</v>
      </c>
      <c r="AA302" s="128">
        <v>34</v>
      </c>
      <c r="AB302" s="123">
        <v>152</v>
      </c>
      <c r="AC302" s="179">
        <v>1.1</v>
      </c>
      <c r="AD302" s="179">
        <v>11.7</v>
      </c>
      <c r="AE302" s="123">
        <v>17</v>
      </c>
      <c r="AF302" s="179">
        <v>14.4</v>
      </c>
      <c r="AG302" s="123">
        <v>119</v>
      </c>
      <c r="AH302" s="123">
        <v>1</v>
      </c>
      <c r="AI302" s="179">
        <v>5.8</v>
      </c>
      <c r="AJ302" s="128">
        <v>0</v>
      </c>
      <c r="AK302" s="123">
        <v>0</v>
      </c>
      <c r="AL302" s="130">
        <v>0</v>
      </c>
      <c r="AM302" s="179">
        <v>0.6</v>
      </c>
      <c r="AN302" s="181">
        <v>0.6</v>
      </c>
      <c r="AO302" s="132">
        <f>IFERROR($S302*$S$2+$T302*$T$2+IF($U$2=0,0,$U302/$U$2)+$V302*$V$2+$W302*$W$2+$X302*$X$2+$Y302*$Y$2+$Z302*$Z$2+$AA302*$AA$2+IF($AB$2=0,0,$AB302/$AB$2)+$AC$2*$AC302+$AD$2*$AD302+$AE$2*$AE302+$AF302*$AF$2+IF($AG$2=0,0,$AG302/$AG$2)+$AH302*$AH$2+$AI302*$AI$2+IF($AJ$2=0,0,$AJ302/$AJ$2)+$AK302*$AK$2+$AL302*$AL$2+$AM302*$AM$2+$AN302*$AN$2,0)</f>
      </c>
    </row>
    <row x14ac:dyDescent="0.25" r="303" customHeight="1" ht="17.25">
      <c r="A303" s="118" t="s">
        <v>467</v>
      </c>
      <c r="B303" s="119" t="s">
        <v>173</v>
      </c>
      <c r="C303" s="119" t="s">
        <v>49</v>
      </c>
      <c r="D303" s="120">
        <v>14</v>
      </c>
      <c r="E303" s="134" t="s">
        <v>468</v>
      </c>
      <c r="F303" s="122"/>
      <c r="G303" s="123">
        <v>300</v>
      </c>
      <c r="H303" s="124">
        <f>I303-G303</f>
      </c>
      <c r="I303" s="123">
        <v>300</v>
      </c>
      <c r="J303" s="177">
        <v>256</v>
      </c>
      <c r="K303" s="124">
        <f>L303-J303</f>
      </c>
      <c r="L303" s="136">
        <v>254</v>
      </c>
      <c r="M303" s="123">
        <v>261</v>
      </c>
      <c r="N303" s="124">
        <f>O303-M303</f>
      </c>
      <c r="O303" s="123">
        <v>262</v>
      </c>
      <c r="P303" s="135">
        <v>0.01</v>
      </c>
      <c r="Q303" s="126">
        <v>17</v>
      </c>
      <c r="R303" s="127"/>
      <c r="S303" s="128">
        <v>0</v>
      </c>
      <c r="T303" s="123">
        <v>0</v>
      </c>
      <c r="U303" s="123">
        <v>0</v>
      </c>
      <c r="V303" s="123">
        <v>0</v>
      </c>
      <c r="W303" s="123">
        <v>0</v>
      </c>
      <c r="X303" s="123">
        <v>0</v>
      </c>
      <c r="Y303" s="123">
        <v>0</v>
      </c>
      <c r="Z303" s="123">
        <v>0</v>
      </c>
      <c r="AA303" s="128">
        <v>0</v>
      </c>
      <c r="AB303" s="123">
        <v>0</v>
      </c>
      <c r="AC303" s="123">
        <v>0</v>
      </c>
      <c r="AD303" s="123">
        <v>0</v>
      </c>
      <c r="AE303" s="179">
        <v>57.4</v>
      </c>
      <c r="AF303" s="179">
        <v>36.5</v>
      </c>
      <c r="AG303" s="123">
        <v>440</v>
      </c>
      <c r="AH303" s="123">
        <v>2</v>
      </c>
      <c r="AI303" s="179">
        <v>22.6</v>
      </c>
      <c r="AJ303" s="128">
        <v>0</v>
      </c>
      <c r="AK303" s="123">
        <v>0</v>
      </c>
      <c r="AL303" s="130">
        <v>0</v>
      </c>
      <c r="AM303" s="179">
        <v>0.7</v>
      </c>
      <c r="AN303" s="131">
        <v>0</v>
      </c>
      <c r="AO303" s="132">
        <f>IFERROR($S303*$S$2+$T303*$T$2+IF($U$2=0,0,$U303/$U$2)+$V303*$V$2+$W303*$W$2+$X303*$X$2+$Y303*$Y$2+$Z303*$Z$2+$AA303*$AA$2+IF($AB$2=0,0,$AB303/$AB$2)+$AC$2*$AC303+$AD$2*$AD303+$AE$2*$AE303+$AF303*$AF$2+IF($AG$2=0,0,$AG303/$AG$2)+$AH303*$AH$2+$AI303*$AI$2+IF($AJ$2=0,0,$AJ303/$AJ$2)+$AK303*$AK$2+$AL303*$AL$2+$AM303*$AM$2+$AN303*$AN$2,0)</f>
      </c>
    </row>
    <row x14ac:dyDescent="0.25" r="304" customHeight="1" ht="17.25">
      <c r="A304" s="118" t="s">
        <v>504</v>
      </c>
      <c r="B304" s="119" t="s">
        <v>181</v>
      </c>
      <c r="C304" s="119" t="s">
        <v>178</v>
      </c>
      <c r="D304" s="120">
        <v>9</v>
      </c>
      <c r="E304" s="134"/>
      <c r="F304" s="122"/>
      <c r="G304" s="123">
        <v>300</v>
      </c>
      <c r="H304" s="124">
        <f>I304-G304</f>
      </c>
      <c r="I304" s="123">
        <v>300</v>
      </c>
      <c r="J304" s="177">
        <v>249</v>
      </c>
      <c r="K304" s="124">
        <f>L304-J304</f>
      </c>
      <c r="L304" s="136">
        <v>264</v>
      </c>
      <c r="M304" s="123">
        <v>252</v>
      </c>
      <c r="N304" s="124">
        <f>O304-M304</f>
      </c>
      <c r="O304" s="123">
        <v>259</v>
      </c>
      <c r="P304" s="135">
        <v>0.01</v>
      </c>
      <c r="Q304" s="126">
        <v>17</v>
      </c>
      <c r="R304" s="127"/>
      <c r="S304" s="128">
        <v>0</v>
      </c>
      <c r="T304" s="123">
        <v>0</v>
      </c>
      <c r="U304" s="123">
        <v>0</v>
      </c>
      <c r="V304" s="123">
        <v>0</v>
      </c>
      <c r="W304" s="123">
        <v>0</v>
      </c>
      <c r="X304" s="123">
        <v>0</v>
      </c>
      <c r="Y304" s="123">
        <v>0</v>
      </c>
      <c r="Z304" s="123">
        <v>0</v>
      </c>
      <c r="AA304" s="178">
        <v>26.9</v>
      </c>
      <c r="AB304" s="123">
        <v>118</v>
      </c>
      <c r="AC304" s="123">
        <v>0</v>
      </c>
      <c r="AD304" s="179">
        <v>9.3</v>
      </c>
      <c r="AE304" s="123">
        <v>17</v>
      </c>
      <c r="AF304" s="179">
        <v>13.8</v>
      </c>
      <c r="AG304" s="123">
        <v>125</v>
      </c>
      <c r="AH304" s="123">
        <v>0</v>
      </c>
      <c r="AI304" s="179">
        <v>5.7</v>
      </c>
      <c r="AJ304" s="128">
        <v>0</v>
      </c>
      <c r="AK304" s="123">
        <v>0</v>
      </c>
      <c r="AL304" s="130">
        <v>0</v>
      </c>
      <c r="AM304" s="123">
        <v>0</v>
      </c>
      <c r="AN304" s="131">
        <v>0</v>
      </c>
      <c r="AO304" s="132">
        <f>IFERROR($S304*$S$2+$T304*$T$2+IF($U$2=0,0,$U304/$U$2)+$V304*$V$2+$W304*$W$2+$X304*$X$2+$Y304*$Y$2+$Z304*$Z$2+$AA304*$AA$2+IF($AB$2=0,0,$AB304/$AB$2)+$AC$2*$AC304+$AD$2*$AD304+$AE$2*$AE304+$AF304*$AF$2+IF($AG$2=0,0,$AG304/$AG$2)+$AH304*$AH$2+$AI304*$AI$2+IF($AJ$2=0,0,$AJ304/$AJ$2)+$AK304*$AK$2+$AL304*$AL$2+$AM304*$AM$2+$AN304*$AN$2,0)</f>
      </c>
    </row>
    <row x14ac:dyDescent="0.25" r="305" customHeight="1" ht="17.25">
      <c r="A305" s="118" t="s">
        <v>495</v>
      </c>
      <c r="B305" s="119" t="s">
        <v>185</v>
      </c>
      <c r="C305" s="119" t="s">
        <v>244</v>
      </c>
      <c r="D305" s="120">
        <v>7</v>
      </c>
      <c r="E305" s="134"/>
      <c r="F305" s="122"/>
      <c r="G305" s="123">
        <v>300</v>
      </c>
      <c r="H305" s="124">
        <f>I305-G305</f>
      </c>
      <c r="I305" s="123">
        <v>300</v>
      </c>
      <c r="J305" s="177">
        <v>341</v>
      </c>
      <c r="K305" s="124">
        <f>L305-J305</f>
      </c>
      <c r="L305" s="136">
        <v>500</v>
      </c>
      <c r="M305" s="123">
        <v>341</v>
      </c>
      <c r="N305" s="124">
        <f>O305-M305</f>
      </c>
      <c r="O305" s="123">
        <v>500</v>
      </c>
      <c r="P305" s="135">
        <v>0</v>
      </c>
      <c r="Q305" s="126">
        <v>0</v>
      </c>
      <c r="R305" s="127"/>
      <c r="S305" s="128">
        <v>0</v>
      </c>
      <c r="T305" s="123">
        <v>0</v>
      </c>
      <c r="U305" s="123">
        <v>0</v>
      </c>
      <c r="V305" s="123">
        <v>0</v>
      </c>
      <c r="W305" s="123">
        <v>0</v>
      </c>
      <c r="X305" s="123">
        <v>0</v>
      </c>
      <c r="Y305" s="123">
        <v>0</v>
      </c>
      <c r="Z305" s="123">
        <v>0</v>
      </c>
      <c r="AA305" s="128">
        <v>0</v>
      </c>
      <c r="AB305" s="123">
        <v>0</v>
      </c>
      <c r="AC305" s="123">
        <v>0</v>
      </c>
      <c r="AD305" s="123">
        <v>0</v>
      </c>
      <c r="AE305" s="123">
        <v>0</v>
      </c>
      <c r="AF305" s="123">
        <v>0</v>
      </c>
      <c r="AG305" s="123">
        <v>0</v>
      </c>
      <c r="AH305" s="123">
        <v>0</v>
      </c>
      <c r="AI305" s="123">
        <v>0</v>
      </c>
      <c r="AJ305" s="128">
        <v>0</v>
      </c>
      <c r="AK305" s="123">
        <v>0</v>
      </c>
      <c r="AL305" s="130">
        <v>0</v>
      </c>
      <c r="AM305" s="123">
        <v>0</v>
      </c>
      <c r="AN305" s="131">
        <v>0</v>
      </c>
      <c r="AO305" s="132">
        <f>IFERROR($S305*$S$2+$T305*$T$2+IF($U$2=0,0,$U305/$U$2)+$V305*$V$2+$W305*$W$2+$X305*$X$2+$Y305*$Y$2+$Z305*$Z$2+$AA305*$AA$2+IF($AB$2=0,0,$AB305/$AB$2)+$AC$2*$AC305+$AD$2*$AD305+$AE$2*$AE305+$AF305*$AF$2+IF($AG$2=0,0,$AG305/$AG$2)+$AH305*$AH$2+$AI305*$AI$2+IF($AJ$2=0,0,$AJ305/$AJ$2)+$AK305*$AK$2+$AL305*$AL$2+$AM305*$AM$2+$AN305*$AN$2,0)</f>
      </c>
    </row>
    <row x14ac:dyDescent="0.25" r="306" customHeight="1" ht="17.25">
      <c r="A306" s="118" t="s">
        <v>408</v>
      </c>
      <c r="B306" s="119" t="s">
        <v>181</v>
      </c>
      <c r="C306" s="119" t="s">
        <v>186</v>
      </c>
      <c r="D306" s="120">
        <v>8</v>
      </c>
      <c r="E306" s="134"/>
      <c r="F306" s="122"/>
      <c r="G306" s="123">
        <v>200</v>
      </c>
      <c r="H306" s="124">
        <f>I306-G306</f>
      </c>
      <c r="I306" s="123">
        <v>300</v>
      </c>
      <c r="J306" s="177">
        <v>262</v>
      </c>
      <c r="K306" s="124">
        <f>L306-J306</f>
      </c>
      <c r="L306" s="136">
        <v>500</v>
      </c>
      <c r="M306" s="123">
        <v>268</v>
      </c>
      <c r="N306" s="124">
        <f>O306-M306</f>
      </c>
      <c r="O306" s="123">
        <v>500</v>
      </c>
      <c r="P306" s="135">
        <v>0</v>
      </c>
      <c r="Q306" s="126">
        <v>0</v>
      </c>
      <c r="R306" s="127"/>
      <c r="S306" s="128">
        <v>0</v>
      </c>
      <c r="T306" s="123">
        <v>0</v>
      </c>
      <c r="U306" s="123">
        <v>0</v>
      </c>
      <c r="V306" s="123">
        <v>0</v>
      </c>
      <c r="W306" s="123">
        <v>0</v>
      </c>
      <c r="X306" s="123">
        <v>0</v>
      </c>
      <c r="Y306" s="123">
        <v>0</v>
      </c>
      <c r="Z306" s="123">
        <v>0</v>
      </c>
      <c r="AA306" s="128">
        <v>0</v>
      </c>
      <c r="AB306" s="123">
        <v>0</v>
      </c>
      <c r="AC306" s="123">
        <v>0</v>
      </c>
      <c r="AD306" s="123">
        <v>0</v>
      </c>
      <c r="AE306" s="123">
        <v>0</v>
      </c>
      <c r="AF306" s="123">
        <v>0</v>
      </c>
      <c r="AG306" s="123">
        <v>0</v>
      </c>
      <c r="AH306" s="123">
        <v>0</v>
      </c>
      <c r="AI306" s="123">
        <v>0</v>
      </c>
      <c r="AJ306" s="128">
        <v>0</v>
      </c>
      <c r="AK306" s="123">
        <v>0</v>
      </c>
      <c r="AL306" s="130">
        <v>0</v>
      </c>
      <c r="AM306" s="123">
        <v>0</v>
      </c>
      <c r="AN306" s="131">
        <v>0</v>
      </c>
      <c r="AO306" s="132">
        <f>IFERROR($S306*$S$2+$T306*$T$2+IF($U$2=0,0,$U306/$U$2)+$V306*$V$2+$W306*$W$2+$X306*$X$2+$Y306*$Y$2+$Z306*$Z$2+$AA306*$AA$2+IF($AB$2=0,0,$AB306/$AB$2)+$AC$2*$AC306+$AD$2*$AD306+$AE$2*$AE306+$AF306*$AF$2+IF($AG$2=0,0,$AG306/$AG$2)+$AH306*$AH$2+$AI306*$AI$2+IF($AJ$2=0,0,$AJ306/$AJ$2)+$AK306*$AK$2+$AL306*$AL$2+$AM306*$AM$2+$AN306*$AN$2,0)</f>
      </c>
    </row>
    <row x14ac:dyDescent="0.25" r="307" customHeight="1" ht="17.25">
      <c r="A307" s="118"/>
      <c r="B307" s="119"/>
      <c r="C307" s="119"/>
      <c r="D307" s="120"/>
      <c r="E307" s="134"/>
      <c r="F307" s="122"/>
      <c r="G307" s="123"/>
      <c r="H307" s="124"/>
      <c r="I307" s="123"/>
      <c r="J307" s="177"/>
      <c r="K307" s="124"/>
      <c r="L307" s="136"/>
      <c r="M307" s="123"/>
      <c r="N307" s="124"/>
      <c r="O307" s="123"/>
      <c r="P307" s="135"/>
      <c r="Q307" s="126"/>
      <c r="R307" s="127"/>
      <c r="S307" s="128"/>
      <c r="T307" s="123"/>
      <c r="U307" s="123"/>
      <c r="V307" s="123"/>
      <c r="W307" s="123"/>
      <c r="X307" s="123"/>
      <c r="Y307" s="123"/>
      <c r="Z307" s="123"/>
      <c r="AA307" s="128"/>
      <c r="AB307" s="123"/>
      <c r="AC307" s="123"/>
      <c r="AD307" s="123"/>
      <c r="AE307" s="123"/>
      <c r="AF307" s="123"/>
      <c r="AG307" s="123"/>
      <c r="AH307" s="123"/>
      <c r="AI307" s="123"/>
      <c r="AJ307" s="128"/>
      <c r="AK307" s="123"/>
      <c r="AL307" s="130"/>
      <c r="AM307" s="123"/>
      <c r="AN307" s="131"/>
      <c r="AO307" s="132"/>
    </row>
    <row x14ac:dyDescent="0.25" r="308" customHeight="1" ht="17.25">
      <c r="A308" s="118"/>
      <c r="B308" s="119"/>
      <c r="C308" s="119"/>
      <c r="D308" s="120"/>
      <c r="E308" s="134"/>
      <c r="F308" s="122"/>
      <c r="G308" s="123"/>
      <c r="H308" s="124"/>
      <c r="I308" s="123"/>
      <c r="J308" s="177"/>
      <c r="K308" s="124"/>
      <c r="L308" s="136"/>
      <c r="M308" s="123"/>
      <c r="N308" s="124"/>
      <c r="O308" s="123"/>
      <c r="P308" s="135"/>
      <c r="Q308" s="126"/>
      <c r="R308" s="127"/>
      <c r="S308" s="128"/>
      <c r="T308" s="123"/>
      <c r="U308" s="123"/>
      <c r="V308" s="123"/>
      <c r="W308" s="123"/>
      <c r="X308" s="123"/>
      <c r="Y308" s="123"/>
      <c r="Z308" s="123"/>
      <c r="AA308" s="128"/>
      <c r="AB308" s="123"/>
      <c r="AC308" s="123"/>
      <c r="AD308" s="123"/>
      <c r="AE308" s="123"/>
      <c r="AF308" s="123"/>
      <c r="AG308" s="123"/>
      <c r="AH308" s="123"/>
      <c r="AI308" s="123"/>
      <c r="AJ308" s="128"/>
      <c r="AK308" s="123"/>
      <c r="AL308" s="130"/>
      <c r="AM308" s="123"/>
      <c r="AN308" s="131"/>
      <c r="AO308" s="132"/>
    </row>
    <row x14ac:dyDescent="0.25" r="309" customHeight="1" ht="17.25">
      <c r="A309" s="118"/>
      <c r="B309" s="119"/>
      <c r="C309" s="119"/>
      <c r="D309" s="120"/>
      <c r="E309" s="134"/>
      <c r="F309" s="122"/>
      <c r="G309" s="123"/>
      <c r="H309" s="124"/>
      <c r="I309" s="123"/>
      <c r="J309" s="177"/>
      <c r="K309" s="124"/>
      <c r="L309" s="136"/>
      <c r="M309" s="123"/>
      <c r="N309" s="124"/>
      <c r="O309" s="123"/>
      <c r="P309" s="135"/>
      <c r="Q309" s="126"/>
      <c r="R309" s="127"/>
      <c r="S309" s="128"/>
      <c r="T309" s="123"/>
      <c r="U309" s="123"/>
      <c r="V309" s="123"/>
      <c r="W309" s="123"/>
      <c r="X309" s="123"/>
      <c r="Y309" s="123"/>
      <c r="Z309" s="123"/>
      <c r="AA309" s="128"/>
      <c r="AB309" s="123"/>
      <c r="AC309" s="123"/>
      <c r="AD309" s="123"/>
      <c r="AE309" s="123"/>
      <c r="AF309" s="123"/>
      <c r="AG309" s="123"/>
      <c r="AH309" s="123"/>
      <c r="AI309" s="123"/>
      <c r="AJ309" s="128"/>
      <c r="AK309" s="123"/>
      <c r="AL309" s="130"/>
      <c r="AM309" s="123"/>
      <c r="AN309" s="131"/>
      <c r="AO309" s="132"/>
    </row>
    <row x14ac:dyDescent="0.25" r="310" customHeight="1" ht="17.25">
      <c r="A310" s="118"/>
      <c r="B310" s="119"/>
      <c r="C310" s="119"/>
      <c r="D310" s="120"/>
      <c r="E310" s="134"/>
      <c r="F310" s="122"/>
      <c r="G310" s="123"/>
      <c r="H310" s="124"/>
      <c r="I310" s="123"/>
      <c r="J310" s="177"/>
      <c r="K310" s="124"/>
      <c r="L310" s="136"/>
      <c r="M310" s="123"/>
      <c r="N310" s="124"/>
      <c r="O310" s="123"/>
      <c r="P310" s="135"/>
      <c r="Q310" s="126"/>
      <c r="R310" s="127"/>
      <c r="S310" s="128"/>
      <c r="T310" s="123"/>
      <c r="U310" s="123"/>
      <c r="V310" s="123"/>
      <c r="W310" s="123"/>
      <c r="X310" s="123"/>
      <c r="Y310" s="123"/>
      <c r="Z310" s="123"/>
      <c r="AA310" s="128"/>
      <c r="AB310" s="123"/>
      <c r="AC310" s="123"/>
      <c r="AD310" s="123"/>
      <c r="AE310" s="123"/>
      <c r="AF310" s="123"/>
      <c r="AG310" s="123"/>
      <c r="AH310" s="123"/>
      <c r="AI310" s="123"/>
      <c r="AJ310" s="128"/>
      <c r="AK310" s="123"/>
      <c r="AL310" s="130"/>
      <c r="AM310" s="123"/>
      <c r="AN310" s="131"/>
      <c r="AO310" s="132"/>
    </row>
    <row x14ac:dyDescent="0.25" r="311" customHeight="1" ht="17.25">
      <c r="A311" s="118"/>
      <c r="B311" s="119"/>
      <c r="C311" s="119"/>
      <c r="D311" s="120"/>
      <c r="E311" s="134"/>
      <c r="F311" s="122"/>
      <c r="G311" s="123"/>
      <c r="H311" s="124"/>
      <c r="I311" s="123"/>
      <c r="J311" s="177"/>
      <c r="K311" s="124"/>
      <c r="L311" s="136"/>
      <c r="M311" s="123"/>
      <c r="N311" s="124"/>
      <c r="O311" s="123"/>
      <c r="P311" s="135"/>
      <c r="Q311" s="126"/>
      <c r="R311" s="127"/>
      <c r="S311" s="128"/>
      <c r="T311" s="123"/>
      <c r="U311" s="123"/>
      <c r="V311" s="123"/>
      <c r="W311" s="123"/>
      <c r="X311" s="123"/>
      <c r="Y311" s="123"/>
      <c r="Z311" s="123"/>
      <c r="AA311" s="128"/>
      <c r="AB311" s="123"/>
      <c r="AC311" s="123"/>
      <c r="AD311" s="123"/>
      <c r="AE311" s="123"/>
      <c r="AF311" s="123"/>
      <c r="AG311" s="123"/>
      <c r="AH311" s="123"/>
      <c r="AI311" s="123"/>
      <c r="AJ311" s="128"/>
      <c r="AK311" s="123"/>
      <c r="AL311" s="130"/>
      <c r="AM311" s="123"/>
      <c r="AN311" s="131"/>
      <c r="AO311" s="132"/>
    </row>
    <row x14ac:dyDescent="0.25" r="312" customHeight="1" ht="17.25">
      <c r="A312" s="118"/>
      <c r="B312" s="119"/>
      <c r="C312" s="119"/>
      <c r="D312" s="120"/>
      <c r="E312" s="134"/>
      <c r="F312" s="122"/>
      <c r="G312" s="123"/>
      <c r="H312" s="124"/>
      <c r="I312" s="123"/>
      <c r="J312" s="177"/>
      <c r="K312" s="124"/>
      <c r="L312" s="136"/>
      <c r="M312" s="123"/>
      <c r="N312" s="124"/>
      <c r="O312" s="123"/>
      <c r="P312" s="135"/>
      <c r="Q312" s="126"/>
      <c r="R312" s="127"/>
      <c r="S312" s="128"/>
      <c r="T312" s="123"/>
      <c r="U312" s="123"/>
      <c r="V312" s="123"/>
      <c r="W312" s="123"/>
      <c r="X312" s="123"/>
      <c r="Y312" s="123"/>
      <c r="Z312" s="123"/>
      <c r="AA312" s="128"/>
      <c r="AB312" s="123"/>
      <c r="AC312" s="123"/>
      <c r="AD312" s="123"/>
      <c r="AE312" s="123"/>
      <c r="AF312" s="123"/>
      <c r="AG312" s="123"/>
      <c r="AH312" s="123"/>
      <c r="AI312" s="123"/>
      <c r="AJ312" s="128"/>
      <c r="AK312" s="123"/>
      <c r="AL312" s="130"/>
      <c r="AM312" s="123"/>
      <c r="AN312" s="131"/>
      <c r="AO312" s="132"/>
    </row>
    <row x14ac:dyDescent="0.25" r="313" customHeight="1" ht="17.25">
      <c r="A313" s="118"/>
      <c r="B313" s="119"/>
      <c r="C313" s="119"/>
      <c r="D313" s="120"/>
      <c r="E313" s="134"/>
      <c r="F313" s="122"/>
      <c r="G313" s="123"/>
      <c r="H313" s="124"/>
      <c r="I313" s="123"/>
      <c r="J313" s="177"/>
      <c r="K313" s="124"/>
      <c r="L313" s="136"/>
      <c r="M313" s="123"/>
      <c r="N313" s="124"/>
      <c r="O313" s="123"/>
      <c r="P313" s="135"/>
      <c r="Q313" s="126"/>
      <c r="R313" s="127"/>
      <c r="S313" s="128"/>
      <c r="T313" s="123"/>
      <c r="U313" s="123"/>
      <c r="V313" s="123"/>
      <c r="W313" s="123"/>
      <c r="X313" s="123"/>
      <c r="Y313" s="123"/>
      <c r="Z313" s="123"/>
      <c r="AA313" s="128"/>
      <c r="AB313" s="123"/>
      <c r="AC313" s="123"/>
      <c r="AD313" s="123"/>
      <c r="AE313" s="123"/>
      <c r="AF313" s="123"/>
      <c r="AG313" s="123"/>
      <c r="AH313" s="123"/>
      <c r="AI313" s="123"/>
      <c r="AJ313" s="128"/>
      <c r="AK313" s="123"/>
      <c r="AL313" s="130"/>
      <c r="AM313" s="123"/>
      <c r="AN313" s="131"/>
      <c r="AO313" s="132"/>
    </row>
    <row x14ac:dyDescent="0.25" r="314" customHeight="1" ht="17.25">
      <c r="A314" s="118"/>
      <c r="B314" s="119"/>
      <c r="C314" s="119"/>
      <c r="D314" s="120"/>
      <c r="E314" s="134"/>
      <c r="F314" s="122"/>
      <c r="G314" s="123"/>
      <c r="H314" s="124"/>
      <c r="I314" s="123"/>
      <c r="J314" s="177"/>
      <c r="K314" s="124"/>
      <c r="L314" s="136"/>
      <c r="M314" s="123"/>
      <c r="N314" s="124"/>
      <c r="O314" s="123"/>
      <c r="P314" s="135"/>
      <c r="Q314" s="126"/>
      <c r="R314" s="127"/>
      <c r="S314" s="128"/>
      <c r="T314" s="123"/>
      <c r="U314" s="123"/>
      <c r="V314" s="123"/>
      <c r="W314" s="123"/>
      <c r="X314" s="123"/>
      <c r="Y314" s="123"/>
      <c r="Z314" s="123"/>
      <c r="AA314" s="128"/>
      <c r="AB314" s="123"/>
      <c r="AC314" s="123"/>
      <c r="AD314" s="123"/>
      <c r="AE314" s="123"/>
      <c r="AF314" s="123"/>
      <c r="AG314" s="123"/>
      <c r="AH314" s="123"/>
      <c r="AI314" s="123"/>
      <c r="AJ314" s="128"/>
      <c r="AK314" s="123"/>
      <c r="AL314" s="130"/>
      <c r="AM314" s="123"/>
      <c r="AN314" s="131"/>
      <c r="AO314" s="132"/>
    </row>
    <row x14ac:dyDescent="0.25" r="315" customHeight="1" ht="17.25">
      <c r="A315" s="118"/>
      <c r="B315" s="119"/>
      <c r="C315" s="119"/>
      <c r="D315" s="120"/>
      <c r="E315" s="134"/>
      <c r="F315" s="122"/>
      <c r="G315" s="123"/>
      <c r="H315" s="124"/>
      <c r="I315" s="123"/>
      <c r="J315" s="177"/>
      <c r="K315" s="124"/>
      <c r="L315" s="136"/>
      <c r="M315" s="123"/>
      <c r="N315" s="124"/>
      <c r="O315" s="123"/>
      <c r="P315" s="135"/>
      <c r="Q315" s="126"/>
      <c r="R315" s="127"/>
      <c r="S315" s="128"/>
      <c r="T315" s="123"/>
      <c r="U315" s="123"/>
      <c r="V315" s="123"/>
      <c r="W315" s="123"/>
      <c r="X315" s="123"/>
      <c r="Y315" s="123"/>
      <c r="Z315" s="123"/>
      <c r="AA315" s="128"/>
      <c r="AB315" s="123"/>
      <c r="AC315" s="123"/>
      <c r="AD315" s="123"/>
      <c r="AE315" s="123"/>
      <c r="AF315" s="123"/>
      <c r="AG315" s="123"/>
      <c r="AH315" s="123"/>
      <c r="AI315" s="123"/>
      <c r="AJ315" s="128"/>
      <c r="AK315" s="123"/>
      <c r="AL315" s="130"/>
      <c r="AM315" s="123"/>
      <c r="AN315" s="131"/>
      <c r="AO315" s="132"/>
    </row>
    <row x14ac:dyDescent="0.25" r="316" customHeight="1" ht="17.25">
      <c r="A316" s="118"/>
      <c r="B316" s="119"/>
      <c r="C316" s="119"/>
      <c r="D316" s="120"/>
      <c r="E316" s="134"/>
      <c r="F316" s="122"/>
      <c r="G316" s="123"/>
      <c r="H316" s="124"/>
      <c r="I316" s="123"/>
      <c r="J316" s="177"/>
      <c r="K316" s="124"/>
      <c r="L316" s="136"/>
      <c r="M316" s="123"/>
      <c r="N316" s="124"/>
      <c r="O316" s="123"/>
      <c r="P316" s="135"/>
      <c r="Q316" s="126"/>
      <c r="R316" s="127"/>
      <c r="S316" s="128"/>
      <c r="T316" s="123"/>
      <c r="U316" s="123"/>
      <c r="V316" s="123"/>
      <c r="W316" s="123"/>
      <c r="X316" s="123"/>
      <c r="Y316" s="123"/>
      <c r="Z316" s="123"/>
      <c r="AA316" s="128"/>
      <c r="AB316" s="123"/>
      <c r="AC316" s="123"/>
      <c r="AD316" s="123"/>
      <c r="AE316" s="123"/>
      <c r="AF316" s="123"/>
      <c r="AG316" s="123"/>
      <c r="AH316" s="123"/>
      <c r="AI316" s="123"/>
      <c r="AJ316" s="128"/>
      <c r="AK316" s="123"/>
      <c r="AL316" s="130"/>
      <c r="AM316" s="123"/>
      <c r="AN316" s="131"/>
      <c r="AO316" s="132"/>
    </row>
    <row x14ac:dyDescent="0.25" r="317" customHeight="1" ht="17.25">
      <c r="A317" s="118"/>
      <c r="B317" s="119"/>
      <c r="C317" s="119"/>
      <c r="D317" s="120"/>
      <c r="E317" s="134"/>
      <c r="F317" s="122"/>
      <c r="G317" s="123"/>
      <c r="H317" s="124"/>
      <c r="I317" s="123"/>
      <c r="J317" s="177"/>
      <c r="K317" s="124"/>
      <c r="L317" s="136"/>
      <c r="M317" s="123"/>
      <c r="N317" s="124"/>
      <c r="O317" s="123"/>
      <c r="P317" s="135"/>
      <c r="Q317" s="126"/>
      <c r="R317" s="127"/>
      <c r="S317" s="128"/>
      <c r="T317" s="123"/>
      <c r="U317" s="123"/>
      <c r="V317" s="123"/>
      <c r="W317" s="123"/>
      <c r="X317" s="123"/>
      <c r="Y317" s="123"/>
      <c r="Z317" s="123"/>
      <c r="AA317" s="128"/>
      <c r="AB317" s="123"/>
      <c r="AC317" s="123"/>
      <c r="AD317" s="123"/>
      <c r="AE317" s="123"/>
      <c r="AF317" s="123"/>
      <c r="AG317" s="123"/>
      <c r="AH317" s="123"/>
      <c r="AI317" s="123"/>
      <c r="AJ317" s="128"/>
      <c r="AK317" s="123"/>
      <c r="AL317" s="130"/>
      <c r="AM317" s="123"/>
      <c r="AN317" s="131"/>
      <c r="AO317" s="132"/>
    </row>
    <row x14ac:dyDescent="0.25" r="318" customHeight="1" ht="17.25">
      <c r="A318" s="118"/>
      <c r="B318" s="119"/>
      <c r="C318" s="119"/>
      <c r="D318" s="120"/>
      <c r="E318" s="134"/>
      <c r="F318" s="122"/>
      <c r="G318" s="123"/>
      <c r="H318" s="124"/>
      <c r="I318" s="123"/>
      <c r="J318" s="177"/>
      <c r="K318" s="124"/>
      <c r="L318" s="136"/>
      <c r="M318" s="123"/>
      <c r="N318" s="124"/>
      <c r="O318" s="123"/>
      <c r="P318" s="135"/>
      <c r="Q318" s="126"/>
      <c r="R318" s="127"/>
      <c r="S318" s="128"/>
      <c r="T318" s="123"/>
      <c r="U318" s="123"/>
      <c r="V318" s="123"/>
      <c r="W318" s="123"/>
      <c r="X318" s="123"/>
      <c r="Y318" s="123"/>
      <c r="Z318" s="123"/>
      <c r="AA318" s="128"/>
      <c r="AB318" s="123"/>
      <c r="AC318" s="123"/>
      <c r="AD318" s="123"/>
      <c r="AE318" s="123"/>
      <c r="AF318" s="123"/>
      <c r="AG318" s="123"/>
      <c r="AH318" s="123"/>
      <c r="AI318" s="123"/>
      <c r="AJ318" s="128"/>
      <c r="AK318" s="123"/>
      <c r="AL318" s="130"/>
      <c r="AM318" s="123"/>
      <c r="AN318" s="131"/>
      <c r="AO318" s="132"/>
    </row>
    <row x14ac:dyDescent="0.25" r="319" customHeight="1" ht="17.25">
      <c r="A319" s="118"/>
      <c r="B319" s="119"/>
      <c r="C319" s="119"/>
      <c r="D319" s="120"/>
      <c r="E319" s="134"/>
      <c r="F319" s="122"/>
      <c r="G319" s="123"/>
      <c r="H319" s="124"/>
      <c r="I319" s="123"/>
      <c r="J319" s="177"/>
      <c r="K319" s="124"/>
      <c r="L319" s="136"/>
      <c r="M319" s="123"/>
      <c r="N319" s="124"/>
      <c r="O319" s="123"/>
      <c r="P319" s="135"/>
      <c r="Q319" s="126"/>
      <c r="R319" s="127"/>
      <c r="S319" s="128"/>
      <c r="T319" s="123"/>
      <c r="U319" s="123"/>
      <c r="V319" s="123"/>
      <c r="W319" s="123"/>
      <c r="X319" s="123"/>
      <c r="Y319" s="123"/>
      <c r="Z319" s="123"/>
      <c r="AA319" s="128"/>
      <c r="AB319" s="123"/>
      <c r="AC319" s="123"/>
      <c r="AD319" s="123"/>
      <c r="AE319" s="123"/>
      <c r="AF319" s="123"/>
      <c r="AG319" s="123"/>
      <c r="AH319" s="123"/>
      <c r="AI319" s="123"/>
      <c r="AJ319" s="128"/>
      <c r="AK319" s="123"/>
      <c r="AL319" s="130"/>
      <c r="AM319" s="123"/>
      <c r="AN319" s="131"/>
      <c r="AO319" s="132"/>
    </row>
    <row x14ac:dyDescent="0.25" r="320" customHeight="1" ht="17.25">
      <c r="A320" s="118"/>
      <c r="B320" s="119"/>
      <c r="C320" s="119"/>
      <c r="D320" s="120"/>
      <c r="E320" s="134"/>
      <c r="F320" s="122"/>
      <c r="G320" s="123"/>
      <c r="H320" s="124"/>
      <c r="I320" s="123"/>
      <c r="J320" s="177"/>
      <c r="K320" s="124"/>
      <c r="L320" s="136"/>
      <c r="M320" s="123"/>
      <c r="N320" s="124"/>
      <c r="O320" s="123"/>
      <c r="P320" s="135"/>
      <c r="Q320" s="126"/>
      <c r="R320" s="127"/>
      <c r="S320" s="128"/>
      <c r="T320" s="123"/>
      <c r="U320" s="123"/>
      <c r="V320" s="123"/>
      <c r="W320" s="123"/>
      <c r="X320" s="123"/>
      <c r="Y320" s="123"/>
      <c r="Z320" s="123"/>
      <c r="AA320" s="128"/>
      <c r="AB320" s="123"/>
      <c r="AC320" s="123"/>
      <c r="AD320" s="123"/>
      <c r="AE320" s="123"/>
      <c r="AF320" s="123"/>
      <c r="AG320" s="123"/>
      <c r="AH320" s="123"/>
      <c r="AI320" s="123"/>
      <c r="AJ320" s="128"/>
      <c r="AK320" s="123"/>
      <c r="AL320" s="130"/>
      <c r="AM320" s="123"/>
      <c r="AN320" s="131"/>
      <c r="AO320" s="132"/>
    </row>
    <row x14ac:dyDescent="0.25" r="321" customHeight="1" ht="17.25">
      <c r="A321" s="118"/>
      <c r="B321" s="119"/>
      <c r="C321" s="119"/>
      <c r="D321" s="120"/>
      <c r="E321" s="134"/>
      <c r="F321" s="122"/>
      <c r="G321" s="123"/>
      <c r="H321" s="124"/>
      <c r="I321" s="123"/>
      <c r="J321" s="177"/>
      <c r="K321" s="124"/>
      <c r="L321" s="136"/>
      <c r="M321" s="123"/>
      <c r="N321" s="124"/>
      <c r="O321" s="123"/>
      <c r="P321" s="135"/>
      <c r="Q321" s="126"/>
      <c r="R321" s="127"/>
      <c r="S321" s="128"/>
      <c r="T321" s="123"/>
      <c r="U321" s="123"/>
      <c r="V321" s="123"/>
      <c r="W321" s="123"/>
      <c r="X321" s="123"/>
      <c r="Y321" s="123"/>
      <c r="Z321" s="123"/>
      <c r="AA321" s="128"/>
      <c r="AB321" s="123"/>
      <c r="AC321" s="123"/>
      <c r="AD321" s="123"/>
      <c r="AE321" s="123"/>
      <c r="AF321" s="123"/>
      <c r="AG321" s="123"/>
      <c r="AH321" s="123"/>
      <c r="AI321" s="123"/>
      <c r="AJ321" s="128"/>
      <c r="AK321" s="123"/>
      <c r="AL321" s="130"/>
      <c r="AM321" s="123"/>
      <c r="AN321" s="131"/>
      <c r="AO321" s="132"/>
    </row>
    <row x14ac:dyDescent="0.25" r="322" customHeight="1" ht="17.25">
      <c r="A322" s="118"/>
      <c r="B322" s="119"/>
      <c r="C322" s="119"/>
      <c r="D322" s="120"/>
      <c r="E322" s="134"/>
      <c r="F322" s="122"/>
      <c r="G322" s="123"/>
      <c r="H322" s="124"/>
      <c r="I322" s="123"/>
      <c r="J322" s="177"/>
      <c r="K322" s="124"/>
      <c r="L322" s="136"/>
      <c r="M322" s="123"/>
      <c r="N322" s="124"/>
      <c r="O322" s="123"/>
      <c r="P322" s="135"/>
      <c r="Q322" s="126"/>
      <c r="R322" s="127"/>
      <c r="S322" s="128"/>
      <c r="T322" s="123"/>
      <c r="U322" s="123"/>
      <c r="V322" s="123"/>
      <c r="W322" s="123"/>
      <c r="X322" s="123"/>
      <c r="Y322" s="123"/>
      <c r="Z322" s="123"/>
      <c r="AA322" s="128"/>
      <c r="AB322" s="123"/>
      <c r="AC322" s="123"/>
      <c r="AD322" s="123"/>
      <c r="AE322" s="123"/>
      <c r="AF322" s="123"/>
      <c r="AG322" s="123"/>
      <c r="AH322" s="123"/>
      <c r="AI322" s="123"/>
      <c r="AJ322" s="128"/>
      <c r="AK322" s="123"/>
      <c r="AL322" s="130"/>
      <c r="AM322" s="123"/>
      <c r="AN322" s="131"/>
      <c r="AO322" s="132"/>
    </row>
    <row x14ac:dyDescent="0.25" r="323" customHeight="1" ht="17.25">
      <c r="A323" s="118"/>
      <c r="B323" s="119"/>
      <c r="C323" s="119"/>
      <c r="D323" s="120"/>
      <c r="E323" s="134"/>
      <c r="F323" s="122"/>
      <c r="G323" s="123"/>
      <c r="H323" s="124"/>
      <c r="I323" s="123"/>
      <c r="J323" s="177"/>
      <c r="K323" s="124"/>
      <c r="L323" s="136"/>
      <c r="M323" s="123"/>
      <c r="N323" s="124"/>
      <c r="O323" s="123"/>
      <c r="P323" s="135"/>
      <c r="Q323" s="126"/>
      <c r="R323" s="127"/>
      <c r="S323" s="128"/>
      <c r="T323" s="123"/>
      <c r="U323" s="123"/>
      <c r="V323" s="123"/>
      <c r="W323" s="123"/>
      <c r="X323" s="123"/>
      <c r="Y323" s="123"/>
      <c r="Z323" s="123"/>
      <c r="AA323" s="128"/>
      <c r="AB323" s="123"/>
      <c r="AC323" s="123"/>
      <c r="AD323" s="123"/>
      <c r="AE323" s="123"/>
      <c r="AF323" s="123"/>
      <c r="AG323" s="123"/>
      <c r="AH323" s="123"/>
      <c r="AI323" s="123"/>
      <c r="AJ323" s="128"/>
      <c r="AK323" s="123"/>
      <c r="AL323" s="130"/>
      <c r="AM323" s="123"/>
      <c r="AN323" s="131"/>
      <c r="AO323" s="132"/>
    </row>
    <row x14ac:dyDescent="0.25" r="324" customHeight="1" ht="17.25">
      <c r="A324" s="118"/>
      <c r="B324" s="119"/>
      <c r="C324" s="119"/>
      <c r="D324" s="120"/>
      <c r="E324" s="134"/>
      <c r="F324" s="122"/>
      <c r="G324" s="123"/>
      <c r="H324" s="124"/>
      <c r="I324" s="123"/>
      <c r="J324" s="177"/>
      <c r="K324" s="124"/>
      <c r="L324" s="136"/>
      <c r="M324" s="123"/>
      <c r="N324" s="124"/>
      <c r="O324" s="123"/>
      <c r="P324" s="135"/>
      <c r="Q324" s="126"/>
      <c r="R324" s="127"/>
      <c r="S324" s="128"/>
      <c r="T324" s="123"/>
      <c r="U324" s="123"/>
      <c r="V324" s="123"/>
      <c r="W324" s="123"/>
      <c r="X324" s="123"/>
      <c r="Y324" s="123"/>
      <c r="Z324" s="123"/>
      <c r="AA324" s="128"/>
      <c r="AB324" s="123"/>
      <c r="AC324" s="123"/>
      <c r="AD324" s="123"/>
      <c r="AE324" s="123"/>
      <c r="AF324" s="123"/>
      <c r="AG324" s="123"/>
      <c r="AH324" s="123"/>
      <c r="AI324" s="123"/>
      <c r="AJ324" s="128"/>
      <c r="AK324" s="123"/>
      <c r="AL324" s="130"/>
      <c r="AM324" s="123"/>
      <c r="AN324" s="131"/>
      <c r="AO324" s="132"/>
    </row>
    <row x14ac:dyDescent="0.25" r="325" customHeight="1" ht="17.25">
      <c r="A325" s="118"/>
      <c r="B325" s="119"/>
      <c r="C325" s="119"/>
      <c r="D325" s="120"/>
      <c r="E325" s="134"/>
      <c r="F325" s="122"/>
      <c r="G325" s="123"/>
      <c r="H325" s="124"/>
      <c r="I325" s="123"/>
      <c r="J325" s="177"/>
      <c r="K325" s="124"/>
      <c r="L325" s="136"/>
      <c r="M325" s="123"/>
      <c r="N325" s="124"/>
      <c r="O325" s="123"/>
      <c r="P325" s="135"/>
      <c r="Q325" s="126"/>
      <c r="R325" s="127"/>
      <c r="S325" s="128"/>
      <c r="T325" s="123"/>
      <c r="U325" s="123"/>
      <c r="V325" s="123"/>
      <c r="W325" s="123"/>
      <c r="X325" s="123"/>
      <c r="Y325" s="123"/>
      <c r="Z325" s="123"/>
      <c r="AA325" s="128"/>
      <c r="AB325" s="123"/>
      <c r="AC325" s="123"/>
      <c r="AD325" s="123"/>
      <c r="AE325" s="123"/>
      <c r="AF325" s="123"/>
      <c r="AG325" s="123"/>
      <c r="AH325" s="123"/>
      <c r="AI325" s="123"/>
      <c r="AJ325" s="128"/>
      <c r="AK325" s="123"/>
      <c r="AL325" s="130"/>
      <c r="AM325" s="123"/>
      <c r="AN325" s="131"/>
      <c r="AO325" s="132"/>
    </row>
    <row x14ac:dyDescent="0.25" r="326" customHeight="1" ht="17.25">
      <c r="A326" s="118"/>
      <c r="B326" s="119"/>
      <c r="C326" s="119"/>
      <c r="D326" s="120"/>
      <c r="E326" s="134"/>
      <c r="F326" s="122"/>
      <c r="G326" s="123"/>
      <c r="H326" s="124"/>
      <c r="I326" s="123"/>
      <c r="J326" s="177"/>
      <c r="K326" s="124"/>
      <c r="L326" s="136"/>
      <c r="M326" s="123"/>
      <c r="N326" s="124"/>
      <c r="O326" s="123"/>
      <c r="P326" s="135"/>
      <c r="Q326" s="126"/>
      <c r="R326" s="127"/>
      <c r="S326" s="128"/>
      <c r="T326" s="123"/>
      <c r="U326" s="123"/>
      <c r="V326" s="123"/>
      <c r="W326" s="123"/>
      <c r="X326" s="123"/>
      <c r="Y326" s="123"/>
      <c r="Z326" s="123"/>
      <c r="AA326" s="128"/>
      <c r="AB326" s="123"/>
      <c r="AC326" s="123"/>
      <c r="AD326" s="123"/>
      <c r="AE326" s="123"/>
      <c r="AF326" s="123"/>
      <c r="AG326" s="123"/>
      <c r="AH326" s="123"/>
      <c r="AI326" s="123"/>
      <c r="AJ326" s="128"/>
      <c r="AK326" s="123"/>
      <c r="AL326" s="130"/>
      <c r="AM326" s="123"/>
      <c r="AN326" s="131"/>
      <c r="AO326" s="132"/>
    </row>
    <row x14ac:dyDescent="0.25" r="327" customHeight="1" ht="17.25">
      <c r="A327" s="118"/>
      <c r="B327" s="119"/>
      <c r="C327" s="119"/>
      <c r="D327" s="120"/>
      <c r="E327" s="134"/>
      <c r="F327" s="122"/>
      <c r="G327" s="123"/>
      <c r="H327" s="124"/>
      <c r="I327" s="123"/>
      <c r="J327" s="177"/>
      <c r="K327" s="124"/>
      <c r="L327" s="136"/>
      <c r="M327" s="123"/>
      <c r="N327" s="124"/>
      <c r="O327" s="123"/>
      <c r="P327" s="135"/>
      <c r="Q327" s="126"/>
      <c r="R327" s="127"/>
      <c r="S327" s="128"/>
      <c r="T327" s="123"/>
      <c r="U327" s="123"/>
      <c r="V327" s="123"/>
      <c r="W327" s="123"/>
      <c r="X327" s="123"/>
      <c r="Y327" s="123"/>
      <c r="Z327" s="123"/>
      <c r="AA327" s="128"/>
      <c r="AB327" s="123"/>
      <c r="AC327" s="123"/>
      <c r="AD327" s="123"/>
      <c r="AE327" s="123"/>
      <c r="AF327" s="123"/>
      <c r="AG327" s="123"/>
      <c r="AH327" s="123"/>
      <c r="AI327" s="123"/>
      <c r="AJ327" s="128"/>
      <c r="AK327" s="123"/>
      <c r="AL327" s="130"/>
      <c r="AM327" s="123"/>
      <c r="AN327" s="131"/>
      <c r="AO327" s="132"/>
    </row>
    <row x14ac:dyDescent="0.25" r="328" customHeight="1" ht="17.25">
      <c r="A328" s="118"/>
      <c r="B328" s="119"/>
      <c r="C328" s="119"/>
      <c r="D328" s="120"/>
      <c r="E328" s="134"/>
      <c r="F328" s="122"/>
      <c r="G328" s="123"/>
      <c r="H328" s="124"/>
      <c r="I328" s="123"/>
      <c r="J328" s="177"/>
      <c r="K328" s="124"/>
      <c r="L328" s="136"/>
      <c r="M328" s="123"/>
      <c r="N328" s="124"/>
      <c r="O328" s="123"/>
      <c r="P328" s="135"/>
      <c r="Q328" s="126"/>
      <c r="R328" s="127"/>
      <c r="S328" s="128"/>
      <c r="T328" s="123"/>
      <c r="U328" s="123"/>
      <c r="V328" s="123"/>
      <c r="W328" s="123"/>
      <c r="X328" s="123"/>
      <c r="Y328" s="123"/>
      <c r="Z328" s="123"/>
      <c r="AA328" s="128"/>
      <c r="AB328" s="123"/>
      <c r="AC328" s="123"/>
      <c r="AD328" s="123"/>
      <c r="AE328" s="123"/>
      <c r="AF328" s="123"/>
      <c r="AG328" s="123"/>
      <c r="AH328" s="123"/>
      <c r="AI328" s="123"/>
      <c r="AJ328" s="128"/>
      <c r="AK328" s="123"/>
      <c r="AL328" s="130"/>
      <c r="AM328" s="123"/>
      <c r="AN328" s="131"/>
      <c r="AO328" s="132"/>
    </row>
    <row x14ac:dyDescent="0.25" r="329" customHeight="1" ht="17.25">
      <c r="A329" s="118"/>
      <c r="B329" s="119"/>
      <c r="C329" s="119"/>
      <c r="D329" s="120"/>
      <c r="E329" s="134"/>
      <c r="F329" s="122"/>
      <c r="G329" s="123"/>
      <c r="H329" s="124"/>
      <c r="I329" s="123"/>
      <c r="J329" s="177"/>
      <c r="K329" s="124"/>
      <c r="L329" s="136"/>
      <c r="M329" s="123"/>
      <c r="N329" s="124"/>
      <c r="O329" s="123"/>
      <c r="P329" s="135"/>
      <c r="Q329" s="126"/>
      <c r="R329" s="127"/>
      <c r="S329" s="128"/>
      <c r="T329" s="123"/>
      <c r="U329" s="123"/>
      <c r="V329" s="123"/>
      <c r="W329" s="123"/>
      <c r="X329" s="123"/>
      <c r="Y329" s="123"/>
      <c r="Z329" s="123"/>
      <c r="AA329" s="128"/>
      <c r="AB329" s="123"/>
      <c r="AC329" s="123"/>
      <c r="AD329" s="123"/>
      <c r="AE329" s="123"/>
      <c r="AF329" s="123"/>
      <c r="AG329" s="123"/>
      <c r="AH329" s="123"/>
      <c r="AI329" s="123"/>
      <c r="AJ329" s="128"/>
      <c r="AK329" s="123"/>
      <c r="AL329" s="130"/>
      <c r="AM329" s="123"/>
      <c r="AN329" s="131"/>
      <c r="AO329" s="132"/>
    </row>
    <row x14ac:dyDescent="0.25" r="330" customHeight="1" ht="17.25">
      <c r="A330" s="118"/>
      <c r="B330" s="119"/>
      <c r="C330" s="119"/>
      <c r="D330" s="120"/>
      <c r="E330" s="134"/>
      <c r="F330" s="122"/>
      <c r="G330" s="123"/>
      <c r="H330" s="124"/>
      <c r="I330" s="123"/>
      <c r="J330" s="177"/>
      <c r="K330" s="124"/>
      <c r="L330" s="136"/>
      <c r="M330" s="123"/>
      <c r="N330" s="124"/>
      <c r="O330" s="123"/>
      <c r="P330" s="135"/>
      <c r="Q330" s="126"/>
      <c r="R330" s="127"/>
      <c r="S330" s="128"/>
      <c r="T330" s="123"/>
      <c r="U330" s="123"/>
      <c r="V330" s="123"/>
      <c r="W330" s="123"/>
      <c r="X330" s="123"/>
      <c r="Y330" s="123"/>
      <c r="Z330" s="123"/>
      <c r="AA330" s="128"/>
      <c r="AB330" s="123"/>
      <c r="AC330" s="123"/>
      <c r="AD330" s="123"/>
      <c r="AE330" s="123"/>
      <c r="AF330" s="123"/>
      <c r="AG330" s="123"/>
      <c r="AH330" s="123"/>
      <c r="AI330" s="123"/>
      <c r="AJ330" s="128"/>
      <c r="AK330" s="123"/>
      <c r="AL330" s="130"/>
      <c r="AM330" s="123"/>
      <c r="AN330" s="131"/>
      <c r="AO330" s="132"/>
    </row>
    <row x14ac:dyDescent="0.25" r="331" customHeight="1" ht="17.25">
      <c r="A331" s="118"/>
      <c r="B331" s="119"/>
      <c r="C331" s="119"/>
      <c r="D331" s="120"/>
      <c r="E331" s="134"/>
      <c r="F331" s="122"/>
      <c r="G331" s="123"/>
      <c r="H331" s="124"/>
      <c r="I331" s="123"/>
      <c r="J331" s="177"/>
      <c r="K331" s="124"/>
      <c r="L331" s="136"/>
      <c r="M331" s="123"/>
      <c r="N331" s="124"/>
      <c r="O331" s="123"/>
      <c r="P331" s="135"/>
      <c r="Q331" s="126"/>
      <c r="R331" s="127"/>
      <c r="S331" s="128"/>
      <c r="T331" s="123"/>
      <c r="U331" s="123"/>
      <c r="V331" s="123"/>
      <c r="W331" s="123"/>
      <c r="X331" s="123"/>
      <c r="Y331" s="123"/>
      <c r="Z331" s="123"/>
      <c r="AA331" s="128"/>
      <c r="AB331" s="123"/>
      <c r="AC331" s="123"/>
      <c r="AD331" s="123"/>
      <c r="AE331" s="123"/>
      <c r="AF331" s="123"/>
      <c r="AG331" s="123"/>
      <c r="AH331" s="123"/>
      <c r="AI331" s="123"/>
      <c r="AJ331" s="128"/>
      <c r="AK331" s="123"/>
      <c r="AL331" s="130"/>
      <c r="AM331" s="123"/>
      <c r="AN331" s="131"/>
      <c r="AO331" s="132"/>
    </row>
    <row x14ac:dyDescent="0.25" r="332" customHeight="1" ht="17.25">
      <c r="A332" s="118"/>
      <c r="B332" s="119"/>
      <c r="C332" s="119"/>
      <c r="D332" s="120"/>
      <c r="E332" s="134"/>
      <c r="F332" s="122"/>
      <c r="G332" s="123"/>
      <c r="H332" s="124"/>
      <c r="I332" s="123"/>
      <c r="J332" s="177"/>
      <c r="K332" s="124"/>
      <c r="L332" s="136"/>
      <c r="M332" s="123"/>
      <c r="N332" s="124"/>
      <c r="O332" s="123"/>
      <c r="P332" s="135"/>
      <c r="Q332" s="126"/>
      <c r="R332" s="127"/>
      <c r="S332" s="128"/>
      <c r="T332" s="123"/>
      <c r="U332" s="123"/>
      <c r="V332" s="123"/>
      <c r="W332" s="123"/>
      <c r="X332" s="123"/>
      <c r="Y332" s="123"/>
      <c r="Z332" s="123"/>
      <c r="AA332" s="128"/>
      <c r="AB332" s="123"/>
      <c r="AC332" s="123"/>
      <c r="AD332" s="123"/>
      <c r="AE332" s="123"/>
      <c r="AF332" s="123"/>
      <c r="AG332" s="123"/>
      <c r="AH332" s="123"/>
      <c r="AI332" s="123"/>
      <c r="AJ332" s="128"/>
      <c r="AK332" s="123"/>
      <c r="AL332" s="130"/>
      <c r="AM332" s="123"/>
      <c r="AN332" s="131"/>
      <c r="AO332" s="132"/>
    </row>
    <row x14ac:dyDescent="0.25" r="333" customHeight="1" ht="17.25">
      <c r="A333" s="118"/>
      <c r="B333" s="119"/>
      <c r="C333" s="119"/>
      <c r="D333" s="120"/>
      <c r="E333" s="134"/>
      <c r="F333" s="122"/>
      <c r="G333" s="123"/>
      <c r="H333" s="124"/>
      <c r="I333" s="123"/>
      <c r="J333" s="177"/>
      <c r="K333" s="124"/>
      <c r="L333" s="136"/>
      <c r="M333" s="123"/>
      <c r="N333" s="124"/>
      <c r="O333" s="123"/>
      <c r="P333" s="135"/>
      <c r="Q333" s="126"/>
      <c r="R333" s="127"/>
      <c r="S333" s="128"/>
      <c r="T333" s="123"/>
      <c r="U333" s="123"/>
      <c r="V333" s="123"/>
      <c r="W333" s="123"/>
      <c r="X333" s="123"/>
      <c r="Y333" s="123"/>
      <c r="Z333" s="123"/>
      <c r="AA333" s="128"/>
      <c r="AB333" s="123"/>
      <c r="AC333" s="123"/>
      <c r="AD333" s="123"/>
      <c r="AE333" s="123"/>
      <c r="AF333" s="123"/>
      <c r="AG333" s="123"/>
      <c r="AH333" s="123"/>
      <c r="AI333" s="123"/>
      <c r="AJ333" s="128"/>
      <c r="AK333" s="123"/>
      <c r="AL333" s="130"/>
      <c r="AM333" s="123"/>
      <c r="AN333" s="131"/>
      <c r="AO333" s="132"/>
    </row>
    <row x14ac:dyDescent="0.25" r="334" customHeight="1" ht="17.25">
      <c r="A334" s="118"/>
      <c r="B334" s="119"/>
      <c r="C334" s="119"/>
      <c r="D334" s="120"/>
      <c r="E334" s="134"/>
      <c r="F334" s="122"/>
      <c r="G334" s="123"/>
      <c r="H334" s="124"/>
      <c r="I334" s="123"/>
      <c r="J334" s="177"/>
      <c r="K334" s="124"/>
      <c r="L334" s="136"/>
      <c r="M334" s="123"/>
      <c r="N334" s="124"/>
      <c r="O334" s="123"/>
      <c r="P334" s="135"/>
      <c r="Q334" s="126"/>
      <c r="R334" s="127"/>
      <c r="S334" s="128"/>
      <c r="T334" s="123"/>
      <c r="U334" s="123"/>
      <c r="V334" s="123"/>
      <c r="W334" s="123"/>
      <c r="X334" s="123"/>
      <c r="Y334" s="123"/>
      <c r="Z334" s="123"/>
      <c r="AA334" s="128"/>
      <c r="AB334" s="123"/>
      <c r="AC334" s="123"/>
      <c r="AD334" s="123"/>
      <c r="AE334" s="123"/>
      <c r="AF334" s="123"/>
      <c r="AG334" s="123"/>
      <c r="AH334" s="123"/>
      <c r="AI334" s="123"/>
      <c r="AJ334" s="128"/>
      <c r="AK334" s="123"/>
      <c r="AL334" s="130"/>
      <c r="AM334" s="123"/>
      <c r="AN334" s="131"/>
      <c r="AO334" s="132"/>
    </row>
    <row x14ac:dyDescent="0.25" r="335" customHeight="1" ht="17.25">
      <c r="A335" s="118"/>
      <c r="B335" s="119"/>
      <c r="C335" s="119"/>
      <c r="D335" s="120"/>
      <c r="E335" s="134"/>
      <c r="F335" s="122"/>
      <c r="G335" s="123"/>
      <c r="H335" s="124"/>
      <c r="I335" s="123"/>
      <c r="J335" s="177"/>
      <c r="K335" s="124"/>
      <c r="L335" s="136"/>
      <c r="M335" s="123"/>
      <c r="N335" s="124"/>
      <c r="O335" s="123"/>
      <c r="P335" s="135"/>
      <c r="Q335" s="126"/>
      <c r="R335" s="127"/>
      <c r="S335" s="128"/>
      <c r="T335" s="123"/>
      <c r="U335" s="123"/>
      <c r="V335" s="123"/>
      <c r="W335" s="123"/>
      <c r="X335" s="123"/>
      <c r="Y335" s="123"/>
      <c r="Z335" s="123"/>
      <c r="AA335" s="128"/>
      <c r="AB335" s="123"/>
      <c r="AC335" s="123"/>
      <c r="AD335" s="123"/>
      <c r="AE335" s="123"/>
      <c r="AF335" s="123"/>
      <c r="AG335" s="123"/>
      <c r="AH335" s="123"/>
      <c r="AI335" s="123"/>
      <c r="AJ335" s="128"/>
      <c r="AK335" s="123"/>
      <c r="AL335" s="130"/>
      <c r="AM335" s="123"/>
      <c r="AN335" s="131"/>
      <c r="AO335" s="132"/>
    </row>
    <row x14ac:dyDescent="0.25" r="336" customHeight="1" ht="17.25">
      <c r="A336" s="118"/>
      <c r="B336" s="119"/>
      <c r="C336" s="119"/>
      <c r="D336" s="120"/>
      <c r="E336" s="134"/>
      <c r="F336" s="122"/>
      <c r="G336" s="123"/>
      <c r="H336" s="124"/>
      <c r="I336" s="123"/>
      <c r="J336" s="177"/>
      <c r="K336" s="124"/>
      <c r="L336" s="136"/>
      <c r="M336" s="123"/>
      <c r="N336" s="124"/>
      <c r="O336" s="123"/>
      <c r="P336" s="135"/>
      <c r="Q336" s="126"/>
      <c r="R336" s="127"/>
      <c r="S336" s="128"/>
      <c r="T336" s="123"/>
      <c r="U336" s="123"/>
      <c r="V336" s="123"/>
      <c r="W336" s="123"/>
      <c r="X336" s="123"/>
      <c r="Y336" s="123"/>
      <c r="Z336" s="123"/>
      <c r="AA336" s="128"/>
      <c r="AB336" s="123"/>
      <c r="AC336" s="123"/>
      <c r="AD336" s="123"/>
      <c r="AE336" s="123"/>
      <c r="AF336" s="123"/>
      <c r="AG336" s="123"/>
      <c r="AH336" s="123"/>
      <c r="AI336" s="123"/>
      <c r="AJ336" s="128"/>
      <c r="AK336" s="123"/>
      <c r="AL336" s="130"/>
      <c r="AM336" s="123"/>
      <c r="AN336" s="131"/>
      <c r="AO336" s="132"/>
    </row>
    <row x14ac:dyDescent="0.25" r="337" customHeight="1" ht="17.25">
      <c r="A337" s="118"/>
      <c r="B337" s="119"/>
      <c r="C337" s="119"/>
      <c r="D337" s="120"/>
      <c r="E337" s="134"/>
      <c r="F337" s="122"/>
      <c r="G337" s="123"/>
      <c r="H337" s="124"/>
      <c r="I337" s="123"/>
      <c r="J337" s="177"/>
      <c r="K337" s="124"/>
      <c r="L337" s="136"/>
      <c r="M337" s="123"/>
      <c r="N337" s="124"/>
      <c r="O337" s="123"/>
      <c r="P337" s="135"/>
      <c r="Q337" s="126"/>
      <c r="R337" s="127"/>
      <c r="S337" s="128"/>
      <c r="T337" s="123"/>
      <c r="U337" s="123"/>
      <c r="V337" s="123"/>
      <c r="W337" s="123"/>
      <c r="X337" s="123"/>
      <c r="Y337" s="123"/>
      <c r="Z337" s="123"/>
      <c r="AA337" s="128"/>
      <c r="AB337" s="123"/>
      <c r="AC337" s="123"/>
      <c r="AD337" s="123"/>
      <c r="AE337" s="123"/>
      <c r="AF337" s="123"/>
      <c r="AG337" s="123"/>
      <c r="AH337" s="123"/>
      <c r="AI337" s="123"/>
      <c r="AJ337" s="128"/>
      <c r="AK337" s="123"/>
      <c r="AL337" s="130"/>
      <c r="AM337" s="123"/>
      <c r="AN337" s="131"/>
      <c r="AO337" s="132"/>
    </row>
    <row x14ac:dyDescent="0.25" r="338" customHeight="1" ht="17.25">
      <c r="A338" s="118"/>
      <c r="B338" s="119"/>
      <c r="C338" s="119"/>
      <c r="D338" s="120"/>
      <c r="E338" s="134"/>
      <c r="F338" s="122"/>
      <c r="G338" s="123"/>
      <c r="H338" s="124"/>
      <c r="I338" s="123"/>
      <c r="J338" s="177"/>
      <c r="K338" s="124"/>
      <c r="L338" s="136"/>
      <c r="M338" s="123"/>
      <c r="N338" s="124"/>
      <c r="O338" s="123"/>
      <c r="P338" s="135"/>
      <c r="Q338" s="126"/>
      <c r="R338" s="127"/>
      <c r="S338" s="128"/>
      <c r="T338" s="123"/>
      <c r="U338" s="123"/>
      <c r="V338" s="123"/>
      <c r="W338" s="123"/>
      <c r="X338" s="123"/>
      <c r="Y338" s="123"/>
      <c r="Z338" s="123"/>
      <c r="AA338" s="128"/>
      <c r="AB338" s="123"/>
      <c r="AC338" s="123"/>
      <c r="AD338" s="123"/>
      <c r="AE338" s="123"/>
      <c r="AF338" s="123"/>
      <c r="AG338" s="123"/>
      <c r="AH338" s="123"/>
      <c r="AI338" s="123"/>
      <c r="AJ338" s="128"/>
      <c r="AK338" s="123"/>
      <c r="AL338" s="130"/>
      <c r="AM338" s="123"/>
      <c r="AN338" s="131"/>
      <c r="AO338" s="132"/>
    </row>
    <row x14ac:dyDescent="0.25" r="339" customHeight="1" ht="17.25">
      <c r="A339" s="118"/>
      <c r="B339" s="119"/>
      <c r="C339" s="119"/>
      <c r="D339" s="120"/>
      <c r="E339" s="134"/>
      <c r="F339" s="122"/>
      <c r="G339" s="123"/>
      <c r="H339" s="124"/>
      <c r="I339" s="123"/>
      <c r="J339" s="177"/>
      <c r="K339" s="124"/>
      <c r="L339" s="136"/>
      <c r="M339" s="123"/>
      <c r="N339" s="124"/>
      <c r="O339" s="123"/>
      <c r="P339" s="135"/>
      <c r="Q339" s="126"/>
      <c r="R339" s="127"/>
      <c r="S339" s="128"/>
      <c r="T339" s="123"/>
      <c r="U339" s="123"/>
      <c r="V339" s="123"/>
      <c r="W339" s="123"/>
      <c r="X339" s="123"/>
      <c r="Y339" s="123"/>
      <c r="Z339" s="123"/>
      <c r="AA339" s="128"/>
      <c r="AB339" s="123"/>
      <c r="AC339" s="123"/>
      <c r="AD339" s="123"/>
      <c r="AE339" s="123"/>
      <c r="AF339" s="123"/>
      <c r="AG339" s="123"/>
      <c r="AH339" s="123"/>
      <c r="AI339" s="123"/>
      <c r="AJ339" s="128"/>
      <c r="AK339" s="123"/>
      <c r="AL339" s="130"/>
      <c r="AM339" s="123"/>
      <c r="AN339" s="131"/>
      <c r="AO339" s="132"/>
    </row>
    <row x14ac:dyDescent="0.25" r="340" customHeight="1" ht="17.25">
      <c r="A340" s="118"/>
      <c r="B340" s="119"/>
      <c r="C340" s="119"/>
      <c r="D340" s="120"/>
      <c r="E340" s="134"/>
      <c r="F340" s="122"/>
      <c r="G340" s="123"/>
      <c r="H340" s="124"/>
      <c r="I340" s="123"/>
      <c r="J340" s="177"/>
      <c r="K340" s="124"/>
      <c r="L340" s="136"/>
      <c r="M340" s="123"/>
      <c r="N340" s="124"/>
      <c r="O340" s="123"/>
      <c r="P340" s="135"/>
      <c r="Q340" s="126"/>
      <c r="R340" s="127"/>
      <c r="S340" s="128"/>
      <c r="T340" s="123"/>
      <c r="U340" s="123"/>
      <c r="V340" s="123"/>
      <c r="W340" s="123"/>
      <c r="X340" s="123"/>
      <c r="Y340" s="123"/>
      <c r="Z340" s="123"/>
      <c r="AA340" s="128"/>
      <c r="AB340" s="123"/>
      <c r="AC340" s="123"/>
      <c r="AD340" s="123"/>
      <c r="AE340" s="123"/>
      <c r="AF340" s="123"/>
      <c r="AG340" s="123"/>
      <c r="AH340" s="123"/>
      <c r="AI340" s="123"/>
      <c r="AJ340" s="128"/>
      <c r="AK340" s="123"/>
      <c r="AL340" s="130"/>
      <c r="AM340" s="123"/>
      <c r="AN340" s="131"/>
      <c r="AO340" s="132"/>
    </row>
    <row x14ac:dyDescent="0.25" r="341" customHeight="1" ht="17.25">
      <c r="A341" s="118"/>
      <c r="B341" s="119"/>
      <c r="C341" s="119"/>
      <c r="D341" s="120"/>
      <c r="E341" s="134"/>
      <c r="F341" s="122"/>
      <c r="G341" s="123"/>
      <c r="H341" s="124"/>
      <c r="I341" s="123"/>
      <c r="J341" s="177"/>
      <c r="K341" s="124"/>
      <c r="L341" s="136"/>
      <c r="M341" s="123"/>
      <c r="N341" s="124"/>
      <c r="O341" s="123"/>
      <c r="P341" s="135"/>
      <c r="Q341" s="126"/>
      <c r="R341" s="127"/>
      <c r="S341" s="128"/>
      <c r="T341" s="123"/>
      <c r="U341" s="123"/>
      <c r="V341" s="123"/>
      <c r="W341" s="123"/>
      <c r="X341" s="123"/>
      <c r="Y341" s="123"/>
      <c r="Z341" s="123"/>
      <c r="AA341" s="128"/>
      <c r="AB341" s="123"/>
      <c r="AC341" s="123"/>
      <c r="AD341" s="123"/>
      <c r="AE341" s="123"/>
      <c r="AF341" s="123"/>
      <c r="AG341" s="123"/>
      <c r="AH341" s="123"/>
      <c r="AI341" s="123"/>
      <c r="AJ341" s="128"/>
      <c r="AK341" s="123"/>
      <c r="AL341" s="130"/>
      <c r="AM341" s="123"/>
      <c r="AN341" s="131"/>
      <c r="AO341" s="132"/>
    </row>
    <row x14ac:dyDescent="0.25" r="342" customHeight="1" ht="17.25">
      <c r="A342" s="118"/>
      <c r="B342" s="119"/>
      <c r="C342" s="119"/>
      <c r="D342" s="120"/>
      <c r="E342" s="134"/>
      <c r="F342" s="122"/>
      <c r="G342" s="123"/>
      <c r="H342" s="124"/>
      <c r="I342" s="123"/>
      <c r="J342" s="177"/>
      <c r="K342" s="124"/>
      <c r="L342" s="136"/>
      <c r="M342" s="123"/>
      <c r="N342" s="124"/>
      <c r="O342" s="123"/>
      <c r="P342" s="135"/>
      <c r="Q342" s="126"/>
      <c r="R342" s="127"/>
      <c r="S342" s="128"/>
      <c r="T342" s="123"/>
      <c r="U342" s="123"/>
      <c r="V342" s="123"/>
      <c r="W342" s="123"/>
      <c r="X342" s="123"/>
      <c r="Y342" s="123"/>
      <c r="Z342" s="123"/>
      <c r="AA342" s="128"/>
      <c r="AB342" s="123"/>
      <c r="AC342" s="123"/>
      <c r="AD342" s="123"/>
      <c r="AE342" s="123"/>
      <c r="AF342" s="123"/>
      <c r="AG342" s="123"/>
      <c r="AH342" s="123"/>
      <c r="AI342" s="123"/>
      <c r="AJ342" s="128"/>
      <c r="AK342" s="123"/>
      <c r="AL342" s="130"/>
      <c r="AM342" s="123"/>
      <c r="AN342" s="131"/>
      <c r="AO342" s="132"/>
    </row>
    <row x14ac:dyDescent="0.25" r="343" customHeight="1" ht="17.25">
      <c r="A343" s="118"/>
      <c r="B343" s="119"/>
      <c r="C343" s="119"/>
      <c r="D343" s="120"/>
      <c r="E343" s="134"/>
      <c r="F343" s="122"/>
      <c r="G343" s="123"/>
      <c r="H343" s="124"/>
      <c r="I343" s="123"/>
      <c r="J343" s="177"/>
      <c r="K343" s="124"/>
      <c r="L343" s="136"/>
      <c r="M343" s="123"/>
      <c r="N343" s="124"/>
      <c r="O343" s="123"/>
      <c r="P343" s="135"/>
      <c r="Q343" s="126"/>
      <c r="R343" s="127"/>
      <c r="S343" s="128"/>
      <c r="T343" s="123"/>
      <c r="U343" s="123"/>
      <c r="V343" s="123"/>
      <c r="W343" s="123"/>
      <c r="X343" s="123"/>
      <c r="Y343" s="123"/>
      <c r="Z343" s="123"/>
      <c r="AA343" s="128"/>
      <c r="AB343" s="123"/>
      <c r="AC343" s="123"/>
      <c r="AD343" s="123"/>
      <c r="AE343" s="123"/>
      <c r="AF343" s="123"/>
      <c r="AG343" s="123"/>
      <c r="AH343" s="123"/>
      <c r="AI343" s="123"/>
      <c r="AJ343" s="128"/>
      <c r="AK343" s="123"/>
      <c r="AL343" s="130"/>
      <c r="AM343" s="123"/>
      <c r="AN343" s="131"/>
      <c r="AO343" s="132"/>
    </row>
    <row x14ac:dyDescent="0.25" r="344" customHeight="1" ht="17.25">
      <c r="A344" s="118"/>
      <c r="B344" s="119"/>
      <c r="C344" s="119"/>
      <c r="D344" s="120"/>
      <c r="E344" s="134"/>
      <c r="F344" s="122"/>
      <c r="G344" s="123"/>
      <c r="H344" s="124"/>
      <c r="I344" s="123"/>
      <c r="J344" s="177"/>
      <c r="K344" s="124"/>
      <c r="L344" s="136"/>
      <c r="M344" s="123"/>
      <c r="N344" s="124"/>
      <c r="O344" s="123"/>
      <c r="P344" s="135"/>
      <c r="Q344" s="126"/>
      <c r="R344" s="127"/>
      <c r="S344" s="128"/>
      <c r="T344" s="123"/>
      <c r="U344" s="123"/>
      <c r="V344" s="123"/>
      <c r="W344" s="123"/>
      <c r="X344" s="123"/>
      <c r="Y344" s="123"/>
      <c r="Z344" s="123"/>
      <c r="AA344" s="128"/>
      <c r="AB344" s="123"/>
      <c r="AC344" s="123"/>
      <c r="AD344" s="123"/>
      <c r="AE344" s="123"/>
      <c r="AF344" s="123"/>
      <c r="AG344" s="123"/>
      <c r="AH344" s="123"/>
      <c r="AI344" s="123"/>
      <c r="AJ344" s="128"/>
      <c r="AK344" s="123"/>
      <c r="AL344" s="130"/>
      <c r="AM344" s="123"/>
      <c r="AN344" s="131"/>
      <c r="AO344" s="132"/>
    </row>
    <row x14ac:dyDescent="0.25" r="345" customHeight="1" ht="17.25">
      <c r="A345" s="118"/>
      <c r="B345" s="119"/>
      <c r="C345" s="119"/>
      <c r="D345" s="120"/>
      <c r="E345" s="134"/>
      <c r="F345" s="122"/>
      <c r="G345" s="123"/>
      <c r="H345" s="124"/>
      <c r="I345" s="123"/>
      <c r="J345" s="177"/>
      <c r="K345" s="124"/>
      <c r="L345" s="136"/>
      <c r="M345" s="123"/>
      <c r="N345" s="124"/>
      <c r="O345" s="123"/>
      <c r="P345" s="135"/>
      <c r="Q345" s="126"/>
      <c r="R345" s="127"/>
      <c r="S345" s="128"/>
      <c r="T345" s="123"/>
      <c r="U345" s="123"/>
      <c r="V345" s="123"/>
      <c r="W345" s="123"/>
      <c r="X345" s="123"/>
      <c r="Y345" s="123"/>
      <c r="Z345" s="123"/>
      <c r="AA345" s="128"/>
      <c r="AB345" s="123"/>
      <c r="AC345" s="123"/>
      <c r="AD345" s="123"/>
      <c r="AE345" s="123"/>
      <c r="AF345" s="123"/>
      <c r="AG345" s="123"/>
      <c r="AH345" s="123"/>
      <c r="AI345" s="123"/>
      <c r="AJ345" s="128"/>
      <c r="AK345" s="123"/>
      <c r="AL345" s="130"/>
      <c r="AM345" s="123"/>
      <c r="AN345" s="131"/>
      <c r="AO345" s="132"/>
    </row>
    <row x14ac:dyDescent="0.25" r="346" customHeight="1" ht="17.25">
      <c r="A346" s="118"/>
      <c r="B346" s="119"/>
      <c r="C346" s="119"/>
      <c r="D346" s="120"/>
      <c r="E346" s="134"/>
      <c r="F346" s="122"/>
      <c r="G346" s="123"/>
      <c r="H346" s="124"/>
      <c r="I346" s="123"/>
      <c r="J346" s="177"/>
      <c r="K346" s="124"/>
      <c r="L346" s="136"/>
      <c r="M346" s="123"/>
      <c r="N346" s="124"/>
      <c r="O346" s="123"/>
      <c r="P346" s="135"/>
      <c r="Q346" s="126"/>
      <c r="R346" s="127"/>
      <c r="S346" s="128"/>
      <c r="T346" s="123"/>
      <c r="U346" s="123"/>
      <c r="V346" s="123"/>
      <c r="W346" s="123"/>
      <c r="X346" s="123"/>
      <c r="Y346" s="123"/>
      <c r="Z346" s="123"/>
      <c r="AA346" s="128"/>
      <c r="AB346" s="123"/>
      <c r="AC346" s="123"/>
      <c r="AD346" s="123"/>
      <c r="AE346" s="123"/>
      <c r="AF346" s="123"/>
      <c r="AG346" s="123"/>
      <c r="AH346" s="123"/>
      <c r="AI346" s="123"/>
      <c r="AJ346" s="128"/>
      <c r="AK346" s="123"/>
      <c r="AL346" s="130"/>
      <c r="AM346" s="123"/>
      <c r="AN346" s="131"/>
      <c r="AO346" s="132"/>
    </row>
    <row x14ac:dyDescent="0.25" r="347" customHeight="1" ht="17.25">
      <c r="A347" s="118"/>
      <c r="B347" s="119"/>
      <c r="C347" s="119"/>
      <c r="D347" s="120"/>
      <c r="E347" s="134"/>
      <c r="F347" s="122"/>
      <c r="G347" s="123"/>
      <c r="H347" s="124"/>
      <c r="I347" s="123"/>
      <c r="J347" s="177"/>
      <c r="K347" s="124"/>
      <c r="L347" s="136"/>
      <c r="M347" s="123"/>
      <c r="N347" s="124"/>
      <c r="O347" s="123"/>
      <c r="P347" s="135"/>
      <c r="Q347" s="126"/>
      <c r="R347" s="127"/>
      <c r="S347" s="128"/>
      <c r="T347" s="123"/>
      <c r="U347" s="123"/>
      <c r="V347" s="123"/>
      <c r="W347" s="123"/>
      <c r="X347" s="123"/>
      <c r="Y347" s="123"/>
      <c r="Z347" s="123"/>
      <c r="AA347" s="128"/>
      <c r="AB347" s="123"/>
      <c r="AC347" s="123"/>
      <c r="AD347" s="123"/>
      <c r="AE347" s="123"/>
      <c r="AF347" s="123"/>
      <c r="AG347" s="123"/>
      <c r="AH347" s="123"/>
      <c r="AI347" s="123"/>
      <c r="AJ347" s="128"/>
      <c r="AK347" s="123"/>
      <c r="AL347" s="130"/>
      <c r="AM347" s="123"/>
      <c r="AN347" s="131"/>
      <c r="AO347" s="132"/>
    </row>
    <row x14ac:dyDescent="0.25" r="348" customHeight="1" ht="17.25">
      <c r="A348" s="118"/>
      <c r="B348" s="119"/>
      <c r="C348" s="119"/>
      <c r="D348" s="120"/>
      <c r="E348" s="134"/>
      <c r="F348" s="122"/>
      <c r="G348" s="123"/>
      <c r="H348" s="124"/>
      <c r="I348" s="123"/>
      <c r="J348" s="177"/>
      <c r="K348" s="124"/>
      <c r="L348" s="136"/>
      <c r="M348" s="123"/>
      <c r="N348" s="124"/>
      <c r="O348" s="123"/>
      <c r="P348" s="135"/>
      <c r="Q348" s="126"/>
      <c r="R348" s="127"/>
      <c r="S348" s="128"/>
      <c r="T348" s="123"/>
      <c r="U348" s="123"/>
      <c r="V348" s="123"/>
      <c r="W348" s="123"/>
      <c r="X348" s="123"/>
      <c r="Y348" s="123"/>
      <c r="Z348" s="123"/>
      <c r="AA348" s="128"/>
      <c r="AB348" s="123"/>
      <c r="AC348" s="123"/>
      <c r="AD348" s="123"/>
      <c r="AE348" s="123"/>
      <c r="AF348" s="123"/>
      <c r="AG348" s="123"/>
      <c r="AH348" s="123"/>
      <c r="AI348" s="123"/>
      <c r="AJ348" s="128"/>
      <c r="AK348" s="123"/>
      <c r="AL348" s="130"/>
      <c r="AM348" s="123"/>
      <c r="AN348" s="131"/>
      <c r="AO348" s="132"/>
    </row>
    <row x14ac:dyDescent="0.25" r="349" customHeight="1" ht="17.25">
      <c r="A349" s="118"/>
      <c r="B349" s="119"/>
      <c r="C349" s="119"/>
      <c r="D349" s="120"/>
      <c r="E349" s="134"/>
      <c r="F349" s="122"/>
      <c r="G349" s="123"/>
      <c r="H349" s="124"/>
      <c r="I349" s="123"/>
      <c r="J349" s="177"/>
      <c r="K349" s="124"/>
      <c r="L349" s="136"/>
      <c r="M349" s="123"/>
      <c r="N349" s="124"/>
      <c r="O349" s="123"/>
      <c r="P349" s="135"/>
      <c r="Q349" s="126"/>
      <c r="R349" s="127"/>
      <c r="S349" s="128"/>
      <c r="T349" s="123"/>
      <c r="U349" s="123"/>
      <c r="V349" s="123"/>
      <c r="W349" s="123"/>
      <c r="X349" s="123"/>
      <c r="Y349" s="123"/>
      <c r="Z349" s="123"/>
      <c r="AA349" s="128"/>
      <c r="AB349" s="123"/>
      <c r="AC349" s="123"/>
      <c r="AD349" s="123"/>
      <c r="AE349" s="123"/>
      <c r="AF349" s="123"/>
      <c r="AG349" s="123"/>
      <c r="AH349" s="123"/>
      <c r="AI349" s="123"/>
      <c r="AJ349" s="128"/>
      <c r="AK349" s="123"/>
      <c r="AL349" s="130"/>
      <c r="AM349" s="123"/>
      <c r="AN349" s="131"/>
      <c r="AO349" s="132"/>
    </row>
    <row x14ac:dyDescent="0.25" r="350" customHeight="1" ht="17.25">
      <c r="A350" s="118"/>
      <c r="B350" s="119"/>
      <c r="C350" s="119"/>
      <c r="D350" s="120"/>
      <c r="E350" s="134"/>
      <c r="F350" s="122"/>
      <c r="G350" s="123"/>
      <c r="H350" s="124"/>
      <c r="I350" s="123"/>
      <c r="J350" s="177"/>
      <c r="K350" s="124"/>
      <c r="L350" s="136"/>
      <c r="M350" s="123"/>
      <c r="N350" s="124"/>
      <c r="O350" s="123"/>
      <c r="P350" s="135"/>
      <c r="Q350" s="126"/>
      <c r="R350" s="127"/>
      <c r="S350" s="128"/>
      <c r="T350" s="123"/>
      <c r="U350" s="123"/>
      <c r="V350" s="123"/>
      <c r="W350" s="123"/>
      <c r="X350" s="123"/>
      <c r="Y350" s="123"/>
      <c r="Z350" s="123"/>
      <c r="AA350" s="128"/>
      <c r="AB350" s="123"/>
      <c r="AC350" s="123"/>
      <c r="AD350" s="123"/>
      <c r="AE350" s="123"/>
      <c r="AF350" s="123"/>
      <c r="AG350" s="123"/>
      <c r="AH350" s="123"/>
      <c r="AI350" s="123"/>
      <c r="AJ350" s="128"/>
      <c r="AK350" s="123"/>
      <c r="AL350" s="130"/>
      <c r="AM350" s="123"/>
      <c r="AN350" s="131"/>
      <c r="AO350" s="132"/>
    </row>
    <row x14ac:dyDescent="0.25" r="351" customHeight="1" ht="17.25">
      <c r="A351" s="118"/>
      <c r="B351" s="119"/>
      <c r="C351" s="119"/>
      <c r="D351" s="120"/>
      <c r="E351" s="134"/>
      <c r="F351" s="122"/>
      <c r="G351" s="123"/>
      <c r="H351" s="124"/>
      <c r="I351" s="123"/>
      <c r="J351" s="177"/>
      <c r="K351" s="124"/>
      <c r="L351" s="136"/>
      <c r="M351" s="123"/>
      <c r="N351" s="124"/>
      <c r="O351" s="123"/>
      <c r="P351" s="135"/>
      <c r="Q351" s="126"/>
      <c r="R351" s="127"/>
      <c r="S351" s="128"/>
      <c r="T351" s="123"/>
      <c r="U351" s="123"/>
      <c r="V351" s="123"/>
      <c r="W351" s="123"/>
      <c r="X351" s="123"/>
      <c r="Y351" s="123"/>
      <c r="Z351" s="123"/>
      <c r="AA351" s="128"/>
      <c r="AB351" s="123"/>
      <c r="AC351" s="123"/>
      <c r="AD351" s="123"/>
      <c r="AE351" s="123"/>
      <c r="AF351" s="123"/>
      <c r="AG351" s="123"/>
      <c r="AH351" s="123"/>
      <c r="AI351" s="123"/>
      <c r="AJ351" s="128"/>
      <c r="AK351" s="123"/>
      <c r="AL351" s="130"/>
      <c r="AM351" s="123"/>
      <c r="AN351" s="131"/>
      <c r="AO351" s="132"/>
    </row>
    <row x14ac:dyDescent="0.25" r="352" customHeight="1" ht="17.25">
      <c r="A352" s="118"/>
      <c r="B352" s="119"/>
      <c r="C352" s="119"/>
      <c r="D352" s="120"/>
      <c r="E352" s="134"/>
      <c r="F352" s="122"/>
      <c r="G352" s="123"/>
      <c r="H352" s="124"/>
      <c r="I352" s="123"/>
      <c r="J352" s="177"/>
      <c r="K352" s="124"/>
      <c r="L352" s="136"/>
      <c r="M352" s="123"/>
      <c r="N352" s="124"/>
      <c r="O352" s="123"/>
      <c r="P352" s="135"/>
      <c r="Q352" s="126"/>
      <c r="R352" s="127"/>
      <c r="S352" s="128"/>
      <c r="T352" s="123"/>
      <c r="U352" s="123"/>
      <c r="V352" s="123"/>
      <c r="W352" s="123"/>
      <c r="X352" s="123"/>
      <c r="Y352" s="123"/>
      <c r="Z352" s="123"/>
      <c r="AA352" s="128"/>
      <c r="AB352" s="123"/>
      <c r="AC352" s="123"/>
      <c r="AD352" s="123"/>
      <c r="AE352" s="123"/>
      <c r="AF352" s="123"/>
      <c r="AG352" s="123"/>
      <c r="AH352" s="123"/>
      <c r="AI352" s="123"/>
      <c r="AJ352" s="128"/>
      <c r="AK352" s="123"/>
      <c r="AL352" s="130"/>
      <c r="AM352" s="123"/>
      <c r="AN352" s="131"/>
      <c r="AO352" s="132"/>
    </row>
    <row x14ac:dyDescent="0.25" r="353" customHeight="1" ht="17.25">
      <c r="A353" s="118"/>
      <c r="B353" s="119"/>
      <c r="C353" s="119"/>
      <c r="D353" s="120"/>
      <c r="E353" s="134"/>
      <c r="F353" s="122"/>
      <c r="G353" s="123"/>
      <c r="H353" s="124"/>
      <c r="I353" s="123"/>
      <c r="J353" s="177"/>
      <c r="K353" s="124"/>
      <c r="L353" s="136"/>
      <c r="M353" s="123"/>
      <c r="N353" s="124"/>
      <c r="O353" s="123"/>
      <c r="P353" s="135"/>
      <c r="Q353" s="126"/>
      <c r="R353" s="127"/>
      <c r="S353" s="128"/>
      <c r="T353" s="123"/>
      <c r="U353" s="123"/>
      <c r="V353" s="123"/>
      <c r="W353" s="123"/>
      <c r="X353" s="123"/>
      <c r="Y353" s="123"/>
      <c r="Z353" s="123"/>
      <c r="AA353" s="128"/>
      <c r="AB353" s="123"/>
      <c r="AC353" s="123"/>
      <c r="AD353" s="123"/>
      <c r="AE353" s="123"/>
      <c r="AF353" s="123"/>
      <c r="AG353" s="123"/>
      <c r="AH353" s="123"/>
      <c r="AI353" s="123"/>
      <c r="AJ353" s="128"/>
      <c r="AK353" s="123"/>
      <c r="AL353" s="130"/>
      <c r="AM353" s="123"/>
      <c r="AN353" s="131"/>
      <c r="AO353" s="132"/>
    </row>
    <row x14ac:dyDescent="0.25" r="354" customHeight="1" ht="17.25">
      <c r="A354" s="118"/>
      <c r="B354" s="119"/>
      <c r="C354" s="119"/>
      <c r="D354" s="120"/>
      <c r="E354" s="134"/>
      <c r="F354" s="122"/>
      <c r="G354" s="123"/>
      <c r="H354" s="124"/>
      <c r="I354" s="123"/>
      <c r="J354" s="177"/>
      <c r="K354" s="124"/>
      <c r="L354" s="136"/>
      <c r="M354" s="123"/>
      <c r="N354" s="124"/>
      <c r="O354" s="123"/>
      <c r="P354" s="135"/>
      <c r="Q354" s="126"/>
      <c r="R354" s="127"/>
      <c r="S354" s="128"/>
      <c r="T354" s="123"/>
      <c r="U354" s="123"/>
      <c r="V354" s="123"/>
      <c r="W354" s="123"/>
      <c r="X354" s="123"/>
      <c r="Y354" s="123"/>
      <c r="Z354" s="123"/>
      <c r="AA354" s="128"/>
      <c r="AB354" s="123"/>
      <c r="AC354" s="123"/>
      <c r="AD354" s="123"/>
      <c r="AE354" s="123"/>
      <c r="AF354" s="123"/>
      <c r="AG354" s="123"/>
      <c r="AH354" s="123"/>
      <c r="AI354" s="123"/>
      <c r="AJ354" s="128"/>
      <c r="AK354" s="123"/>
      <c r="AL354" s="130"/>
      <c r="AM354" s="123"/>
      <c r="AN354" s="131"/>
      <c r="AO354" s="132"/>
    </row>
    <row x14ac:dyDescent="0.25" r="355" customHeight="1" ht="17.25">
      <c r="A355" s="118"/>
      <c r="B355" s="119"/>
      <c r="C355" s="119"/>
      <c r="D355" s="120"/>
      <c r="E355" s="134"/>
      <c r="F355" s="122"/>
      <c r="G355" s="123"/>
      <c r="H355" s="124"/>
      <c r="I355" s="123"/>
      <c r="J355" s="177"/>
      <c r="K355" s="124"/>
      <c r="L355" s="136"/>
      <c r="M355" s="123"/>
      <c r="N355" s="124"/>
      <c r="O355" s="123"/>
      <c r="P355" s="135"/>
      <c r="Q355" s="126"/>
      <c r="R355" s="127"/>
      <c r="S355" s="128"/>
      <c r="T355" s="123"/>
      <c r="U355" s="123"/>
      <c r="V355" s="123"/>
      <c r="W355" s="123"/>
      <c r="X355" s="123"/>
      <c r="Y355" s="123"/>
      <c r="Z355" s="123"/>
      <c r="AA355" s="128"/>
      <c r="AB355" s="123"/>
      <c r="AC355" s="123"/>
      <c r="AD355" s="123"/>
      <c r="AE355" s="123"/>
      <c r="AF355" s="123"/>
      <c r="AG355" s="123"/>
      <c r="AH355" s="123"/>
      <c r="AI355" s="123"/>
      <c r="AJ355" s="128"/>
      <c r="AK355" s="123"/>
      <c r="AL355" s="130"/>
      <c r="AM355" s="123"/>
      <c r="AN355" s="131"/>
      <c r="AO355" s="132"/>
    </row>
    <row x14ac:dyDescent="0.25" r="356" customHeight="1" ht="17.25">
      <c r="A356" s="118"/>
      <c r="B356" s="119"/>
      <c r="C356" s="119"/>
      <c r="D356" s="120"/>
      <c r="E356" s="134"/>
      <c r="F356" s="122"/>
      <c r="G356" s="123"/>
      <c r="H356" s="124"/>
      <c r="I356" s="123"/>
      <c r="J356" s="177"/>
      <c r="K356" s="124"/>
      <c r="L356" s="136"/>
      <c r="M356" s="123"/>
      <c r="N356" s="124"/>
      <c r="O356" s="123"/>
      <c r="P356" s="135"/>
      <c r="Q356" s="126"/>
      <c r="R356" s="127"/>
      <c r="S356" s="128"/>
      <c r="T356" s="123"/>
      <c r="U356" s="123"/>
      <c r="V356" s="123"/>
      <c r="W356" s="123"/>
      <c r="X356" s="123"/>
      <c r="Y356" s="123"/>
      <c r="Z356" s="123"/>
      <c r="AA356" s="128"/>
      <c r="AB356" s="123"/>
      <c r="AC356" s="123"/>
      <c r="AD356" s="123"/>
      <c r="AE356" s="123"/>
      <c r="AF356" s="123"/>
      <c r="AG356" s="123"/>
      <c r="AH356" s="123"/>
      <c r="AI356" s="123"/>
      <c r="AJ356" s="128"/>
      <c r="AK356" s="123"/>
      <c r="AL356" s="130"/>
      <c r="AM356" s="123"/>
      <c r="AN356" s="131"/>
      <c r="AO356" s="132"/>
    </row>
    <row x14ac:dyDescent="0.25" r="357" customHeight="1" ht="17.25">
      <c r="A357" s="118"/>
      <c r="B357" s="119"/>
      <c r="C357" s="119"/>
      <c r="D357" s="120"/>
      <c r="E357" s="134"/>
      <c r="F357" s="122"/>
      <c r="G357" s="123"/>
      <c r="H357" s="124"/>
      <c r="I357" s="123"/>
      <c r="J357" s="177"/>
      <c r="K357" s="124"/>
      <c r="L357" s="136"/>
      <c r="M357" s="123"/>
      <c r="N357" s="124"/>
      <c r="O357" s="123"/>
      <c r="P357" s="135"/>
      <c r="Q357" s="126"/>
      <c r="R357" s="127"/>
      <c r="S357" s="128"/>
      <c r="T357" s="123"/>
      <c r="U357" s="123"/>
      <c r="V357" s="123"/>
      <c r="W357" s="123"/>
      <c r="X357" s="123"/>
      <c r="Y357" s="123"/>
      <c r="Z357" s="123"/>
      <c r="AA357" s="128"/>
      <c r="AB357" s="123"/>
      <c r="AC357" s="123"/>
      <c r="AD357" s="123"/>
      <c r="AE357" s="123"/>
      <c r="AF357" s="123"/>
      <c r="AG357" s="123"/>
      <c r="AH357" s="123"/>
      <c r="AI357" s="123"/>
      <c r="AJ357" s="128"/>
      <c r="AK357" s="123"/>
      <c r="AL357" s="130"/>
      <c r="AM357" s="123"/>
      <c r="AN357" s="131"/>
      <c r="AO357" s="132"/>
    </row>
    <row x14ac:dyDescent="0.25" r="358" customHeight="1" ht="17.25">
      <c r="A358" s="118"/>
      <c r="B358" s="119"/>
      <c r="C358" s="119"/>
      <c r="D358" s="120"/>
      <c r="E358" s="134"/>
      <c r="F358" s="122"/>
      <c r="G358" s="123"/>
      <c r="H358" s="124"/>
      <c r="I358" s="123"/>
      <c r="J358" s="177"/>
      <c r="K358" s="124"/>
      <c r="L358" s="136"/>
      <c r="M358" s="123"/>
      <c r="N358" s="124"/>
      <c r="O358" s="123"/>
      <c r="P358" s="135"/>
      <c r="Q358" s="126"/>
      <c r="R358" s="127"/>
      <c r="S358" s="128"/>
      <c r="T358" s="123"/>
      <c r="U358" s="123"/>
      <c r="V358" s="123"/>
      <c r="W358" s="123"/>
      <c r="X358" s="123"/>
      <c r="Y358" s="123"/>
      <c r="Z358" s="123"/>
      <c r="AA358" s="128"/>
      <c r="AB358" s="123"/>
      <c r="AC358" s="123"/>
      <c r="AD358" s="123"/>
      <c r="AE358" s="123"/>
      <c r="AF358" s="123"/>
      <c r="AG358" s="123"/>
      <c r="AH358" s="123"/>
      <c r="AI358" s="123"/>
      <c r="AJ358" s="128"/>
      <c r="AK358" s="123"/>
      <c r="AL358" s="130"/>
      <c r="AM358" s="123"/>
      <c r="AN358" s="131"/>
      <c r="AO358" s="132"/>
    </row>
    <row x14ac:dyDescent="0.25" r="359" customHeight="1" ht="17.25">
      <c r="A359" s="118"/>
      <c r="B359" s="119"/>
      <c r="C359" s="119"/>
      <c r="D359" s="120"/>
      <c r="E359" s="134"/>
      <c r="F359" s="122"/>
      <c r="G359" s="123"/>
      <c r="H359" s="124"/>
      <c r="I359" s="123"/>
      <c r="J359" s="177"/>
      <c r="K359" s="124"/>
      <c r="L359" s="136"/>
      <c r="M359" s="123"/>
      <c r="N359" s="124"/>
      <c r="O359" s="123"/>
      <c r="P359" s="135"/>
      <c r="Q359" s="126"/>
      <c r="R359" s="127"/>
      <c r="S359" s="128"/>
      <c r="T359" s="123"/>
      <c r="U359" s="123"/>
      <c r="V359" s="123"/>
      <c r="W359" s="123"/>
      <c r="X359" s="123"/>
      <c r="Y359" s="123"/>
      <c r="Z359" s="123"/>
      <c r="AA359" s="128"/>
      <c r="AB359" s="123"/>
      <c r="AC359" s="123"/>
      <c r="AD359" s="123"/>
      <c r="AE359" s="123"/>
      <c r="AF359" s="123"/>
      <c r="AG359" s="123"/>
      <c r="AH359" s="123"/>
      <c r="AI359" s="123"/>
      <c r="AJ359" s="128"/>
      <c r="AK359" s="123"/>
      <c r="AL359" s="130"/>
      <c r="AM359" s="123"/>
      <c r="AN359" s="131"/>
      <c r="AO359" s="132"/>
    </row>
    <row x14ac:dyDescent="0.25" r="360" customHeight="1" ht="17.25">
      <c r="A360" s="118"/>
      <c r="B360" s="119"/>
      <c r="C360" s="119"/>
      <c r="D360" s="120"/>
      <c r="E360" s="134"/>
      <c r="F360" s="122"/>
      <c r="G360" s="123"/>
      <c r="H360" s="124"/>
      <c r="I360" s="123"/>
      <c r="J360" s="177"/>
      <c r="K360" s="124"/>
      <c r="L360" s="136"/>
      <c r="M360" s="123"/>
      <c r="N360" s="124"/>
      <c r="O360" s="123"/>
      <c r="P360" s="135"/>
      <c r="Q360" s="126"/>
      <c r="R360" s="127"/>
      <c r="S360" s="128"/>
      <c r="T360" s="123"/>
      <c r="U360" s="123"/>
      <c r="V360" s="123"/>
      <c r="W360" s="123"/>
      <c r="X360" s="123"/>
      <c r="Y360" s="123"/>
      <c r="Z360" s="123"/>
      <c r="AA360" s="128"/>
      <c r="AB360" s="123"/>
      <c r="AC360" s="123"/>
      <c r="AD360" s="123"/>
      <c r="AE360" s="123"/>
      <c r="AF360" s="123"/>
      <c r="AG360" s="123"/>
      <c r="AH360" s="123"/>
      <c r="AI360" s="123"/>
      <c r="AJ360" s="128"/>
      <c r="AK360" s="123"/>
      <c r="AL360" s="130"/>
      <c r="AM360" s="123"/>
      <c r="AN360" s="131"/>
      <c r="AO360" s="132"/>
    </row>
    <row x14ac:dyDescent="0.25" r="361" customHeight="1" ht="17.25">
      <c r="A361" s="118"/>
      <c r="B361" s="119"/>
      <c r="C361" s="119"/>
      <c r="D361" s="120"/>
      <c r="E361" s="134"/>
      <c r="F361" s="122"/>
      <c r="G361" s="123"/>
      <c r="H361" s="124"/>
      <c r="I361" s="123"/>
      <c r="J361" s="177"/>
      <c r="K361" s="124"/>
      <c r="L361" s="136"/>
      <c r="M361" s="123"/>
      <c r="N361" s="124"/>
      <c r="O361" s="123"/>
      <c r="P361" s="135"/>
      <c r="Q361" s="126"/>
      <c r="R361" s="127"/>
      <c r="S361" s="128"/>
      <c r="T361" s="123"/>
      <c r="U361" s="123"/>
      <c r="V361" s="123"/>
      <c r="W361" s="123"/>
      <c r="X361" s="123"/>
      <c r="Y361" s="123"/>
      <c r="Z361" s="123"/>
      <c r="AA361" s="128"/>
      <c r="AB361" s="123"/>
      <c r="AC361" s="123"/>
      <c r="AD361" s="123"/>
      <c r="AE361" s="123"/>
      <c r="AF361" s="123"/>
      <c r="AG361" s="123"/>
      <c r="AH361" s="123"/>
      <c r="AI361" s="123"/>
      <c r="AJ361" s="128"/>
      <c r="AK361" s="123"/>
      <c r="AL361" s="130"/>
      <c r="AM361" s="123"/>
      <c r="AN361" s="131"/>
      <c r="AO361" s="132"/>
    </row>
    <row x14ac:dyDescent="0.25" r="362" customHeight="1" ht="17.25">
      <c r="A362" s="118"/>
      <c r="B362" s="119"/>
      <c r="C362" s="119"/>
      <c r="D362" s="120"/>
      <c r="E362" s="134"/>
      <c r="F362" s="122"/>
      <c r="G362" s="123"/>
      <c r="H362" s="124"/>
      <c r="I362" s="123"/>
      <c r="J362" s="177"/>
      <c r="K362" s="124"/>
      <c r="L362" s="136"/>
      <c r="M362" s="123"/>
      <c r="N362" s="124"/>
      <c r="O362" s="123"/>
      <c r="P362" s="135"/>
      <c r="Q362" s="126"/>
      <c r="R362" s="127"/>
      <c r="S362" s="128"/>
      <c r="T362" s="123"/>
      <c r="U362" s="123"/>
      <c r="V362" s="123"/>
      <c r="W362" s="123"/>
      <c r="X362" s="123"/>
      <c r="Y362" s="123"/>
      <c r="Z362" s="123"/>
      <c r="AA362" s="128"/>
      <c r="AB362" s="123"/>
      <c r="AC362" s="123"/>
      <c r="AD362" s="123"/>
      <c r="AE362" s="123"/>
      <c r="AF362" s="123"/>
      <c r="AG362" s="123"/>
      <c r="AH362" s="123"/>
      <c r="AI362" s="123"/>
      <c r="AJ362" s="128"/>
      <c r="AK362" s="123"/>
      <c r="AL362" s="130"/>
      <c r="AM362" s="123"/>
      <c r="AN362" s="131"/>
      <c r="AO362" s="132"/>
    </row>
    <row x14ac:dyDescent="0.25" r="363" customHeight="1" ht="17.25">
      <c r="A363" s="118"/>
      <c r="B363" s="119"/>
      <c r="C363" s="119"/>
      <c r="D363" s="120"/>
      <c r="E363" s="134"/>
      <c r="F363" s="122"/>
      <c r="G363" s="123"/>
      <c r="H363" s="124"/>
      <c r="I363" s="123"/>
      <c r="J363" s="177"/>
      <c r="K363" s="124"/>
      <c r="L363" s="136"/>
      <c r="M363" s="123"/>
      <c r="N363" s="124"/>
      <c r="O363" s="123"/>
      <c r="P363" s="135"/>
      <c r="Q363" s="126"/>
      <c r="R363" s="127"/>
      <c r="S363" s="128"/>
      <c r="T363" s="123"/>
      <c r="U363" s="123"/>
      <c r="V363" s="123"/>
      <c r="W363" s="123"/>
      <c r="X363" s="123"/>
      <c r="Y363" s="123"/>
      <c r="Z363" s="123"/>
      <c r="AA363" s="128"/>
      <c r="AB363" s="123"/>
      <c r="AC363" s="123"/>
      <c r="AD363" s="123"/>
      <c r="AE363" s="123"/>
      <c r="AF363" s="123"/>
      <c r="AG363" s="123"/>
      <c r="AH363" s="123"/>
      <c r="AI363" s="123"/>
      <c r="AJ363" s="128"/>
      <c r="AK363" s="123"/>
      <c r="AL363" s="130"/>
      <c r="AM363" s="123"/>
      <c r="AN363" s="131"/>
      <c r="AO363" s="132"/>
    </row>
    <row x14ac:dyDescent="0.25" r="364" customHeight="1" ht="17.25">
      <c r="A364" s="118"/>
      <c r="B364" s="119"/>
      <c r="C364" s="119"/>
      <c r="D364" s="120"/>
      <c r="E364" s="134"/>
      <c r="F364" s="122"/>
      <c r="G364" s="123"/>
      <c r="H364" s="124"/>
      <c r="I364" s="123"/>
      <c r="J364" s="177"/>
      <c r="K364" s="124"/>
      <c r="L364" s="136"/>
      <c r="M364" s="123"/>
      <c r="N364" s="124"/>
      <c r="O364" s="123"/>
      <c r="P364" s="135"/>
      <c r="Q364" s="126"/>
      <c r="R364" s="127"/>
      <c r="S364" s="128"/>
      <c r="T364" s="123"/>
      <c r="U364" s="123"/>
      <c r="V364" s="123"/>
      <c r="W364" s="123"/>
      <c r="X364" s="123"/>
      <c r="Y364" s="123"/>
      <c r="Z364" s="123"/>
      <c r="AA364" s="128"/>
      <c r="AB364" s="123"/>
      <c r="AC364" s="123"/>
      <c r="AD364" s="123"/>
      <c r="AE364" s="123"/>
      <c r="AF364" s="123"/>
      <c r="AG364" s="123"/>
      <c r="AH364" s="123"/>
      <c r="AI364" s="123"/>
      <c r="AJ364" s="128"/>
      <c r="AK364" s="123"/>
      <c r="AL364" s="130"/>
      <c r="AM364" s="123"/>
      <c r="AN364" s="131"/>
      <c r="AO364" s="132"/>
    </row>
    <row x14ac:dyDescent="0.25" r="365" customHeight="1" ht="17.25">
      <c r="A365" s="118"/>
      <c r="B365" s="119"/>
      <c r="C365" s="119"/>
      <c r="D365" s="120"/>
      <c r="E365" s="134"/>
      <c r="F365" s="122"/>
      <c r="G365" s="123"/>
      <c r="H365" s="124"/>
      <c r="I365" s="123"/>
      <c r="J365" s="177"/>
      <c r="K365" s="124"/>
      <c r="L365" s="136"/>
      <c r="M365" s="123"/>
      <c r="N365" s="124"/>
      <c r="O365" s="123"/>
      <c r="P365" s="135"/>
      <c r="Q365" s="126"/>
      <c r="R365" s="127"/>
      <c r="S365" s="128"/>
      <c r="T365" s="123"/>
      <c r="U365" s="123"/>
      <c r="V365" s="123"/>
      <c r="W365" s="123"/>
      <c r="X365" s="123"/>
      <c r="Y365" s="123"/>
      <c r="Z365" s="123"/>
      <c r="AA365" s="128"/>
      <c r="AB365" s="123"/>
      <c r="AC365" s="123"/>
      <c r="AD365" s="123"/>
      <c r="AE365" s="123"/>
      <c r="AF365" s="123"/>
      <c r="AG365" s="123"/>
      <c r="AH365" s="123"/>
      <c r="AI365" s="123"/>
      <c r="AJ365" s="128"/>
      <c r="AK365" s="123"/>
      <c r="AL365" s="130"/>
      <c r="AM365" s="123"/>
      <c r="AN365" s="131"/>
      <c r="AO365" s="132"/>
    </row>
    <row x14ac:dyDescent="0.25" r="366" customHeight="1" ht="17.25">
      <c r="A366" s="118"/>
      <c r="B366" s="119"/>
      <c r="C366" s="119"/>
      <c r="D366" s="120"/>
      <c r="E366" s="134"/>
      <c r="F366" s="122"/>
      <c r="G366" s="123"/>
      <c r="H366" s="124"/>
      <c r="I366" s="123"/>
      <c r="J366" s="177"/>
      <c r="K366" s="124"/>
      <c r="L366" s="136"/>
      <c r="M366" s="123"/>
      <c r="N366" s="124"/>
      <c r="O366" s="123"/>
      <c r="P366" s="135"/>
      <c r="Q366" s="126"/>
      <c r="R366" s="127"/>
      <c r="S366" s="128"/>
      <c r="T366" s="123"/>
      <c r="U366" s="123"/>
      <c r="V366" s="123"/>
      <c r="W366" s="123"/>
      <c r="X366" s="123"/>
      <c r="Y366" s="123"/>
      <c r="Z366" s="123"/>
      <c r="AA366" s="128"/>
      <c r="AB366" s="123"/>
      <c r="AC366" s="123"/>
      <c r="AD366" s="123"/>
      <c r="AE366" s="123"/>
      <c r="AF366" s="123"/>
      <c r="AG366" s="123"/>
      <c r="AH366" s="123"/>
      <c r="AI366" s="123"/>
      <c r="AJ366" s="128"/>
      <c r="AK366" s="123"/>
      <c r="AL366" s="130"/>
      <c r="AM366" s="123"/>
      <c r="AN366" s="131"/>
      <c r="AO366" s="132"/>
    </row>
    <row x14ac:dyDescent="0.25" r="367" customHeight="1" ht="17.25">
      <c r="A367" s="118"/>
      <c r="B367" s="119"/>
      <c r="C367" s="119"/>
      <c r="D367" s="120"/>
      <c r="E367" s="134"/>
      <c r="F367" s="122"/>
      <c r="G367" s="123"/>
      <c r="H367" s="124"/>
      <c r="I367" s="123"/>
      <c r="J367" s="177"/>
      <c r="K367" s="124"/>
      <c r="L367" s="136"/>
      <c r="M367" s="123"/>
      <c r="N367" s="124"/>
      <c r="O367" s="123"/>
      <c r="P367" s="135"/>
      <c r="Q367" s="126"/>
      <c r="R367" s="127"/>
      <c r="S367" s="128"/>
      <c r="T367" s="123"/>
      <c r="U367" s="123"/>
      <c r="V367" s="123"/>
      <c r="W367" s="123"/>
      <c r="X367" s="123"/>
      <c r="Y367" s="123"/>
      <c r="Z367" s="123"/>
      <c r="AA367" s="128"/>
      <c r="AB367" s="123"/>
      <c r="AC367" s="123"/>
      <c r="AD367" s="123"/>
      <c r="AE367" s="123"/>
      <c r="AF367" s="123"/>
      <c r="AG367" s="123"/>
      <c r="AH367" s="123"/>
      <c r="AI367" s="123"/>
      <c r="AJ367" s="128"/>
      <c r="AK367" s="123"/>
      <c r="AL367" s="130"/>
      <c r="AM367" s="123"/>
      <c r="AN367" s="131"/>
      <c r="AO367" s="132"/>
    </row>
    <row x14ac:dyDescent="0.25" r="368" customHeight="1" ht="17.25">
      <c r="A368" s="118"/>
      <c r="B368" s="119"/>
      <c r="C368" s="119"/>
      <c r="D368" s="120"/>
      <c r="E368" s="134"/>
      <c r="F368" s="122"/>
      <c r="G368" s="123"/>
      <c r="H368" s="124"/>
      <c r="I368" s="123"/>
      <c r="J368" s="177"/>
      <c r="K368" s="124"/>
      <c r="L368" s="136"/>
      <c r="M368" s="123"/>
      <c r="N368" s="124"/>
      <c r="O368" s="123"/>
      <c r="P368" s="135"/>
      <c r="Q368" s="126"/>
      <c r="R368" s="127"/>
      <c r="S368" s="128"/>
      <c r="T368" s="123"/>
      <c r="U368" s="123"/>
      <c r="V368" s="123"/>
      <c r="W368" s="123"/>
      <c r="X368" s="123"/>
      <c r="Y368" s="123"/>
      <c r="Z368" s="123"/>
      <c r="AA368" s="128"/>
      <c r="AB368" s="123"/>
      <c r="AC368" s="123"/>
      <c r="AD368" s="123"/>
      <c r="AE368" s="123"/>
      <c r="AF368" s="123"/>
      <c r="AG368" s="123"/>
      <c r="AH368" s="123"/>
      <c r="AI368" s="123"/>
      <c r="AJ368" s="128"/>
      <c r="AK368" s="123"/>
      <c r="AL368" s="130"/>
      <c r="AM368" s="123"/>
      <c r="AN368" s="131"/>
      <c r="AO368" s="132"/>
    </row>
    <row x14ac:dyDescent="0.25" r="369" customHeight="1" ht="17.25">
      <c r="A369" s="118"/>
      <c r="B369" s="119"/>
      <c r="C369" s="119"/>
      <c r="D369" s="120"/>
      <c r="E369" s="134"/>
      <c r="F369" s="122"/>
      <c r="G369" s="123"/>
      <c r="H369" s="124"/>
      <c r="I369" s="123"/>
      <c r="J369" s="177"/>
      <c r="K369" s="124"/>
      <c r="L369" s="136"/>
      <c r="M369" s="123"/>
      <c r="N369" s="124"/>
      <c r="O369" s="123"/>
      <c r="P369" s="135"/>
      <c r="Q369" s="126"/>
      <c r="R369" s="127"/>
      <c r="S369" s="128"/>
      <c r="T369" s="123"/>
      <c r="U369" s="123"/>
      <c r="V369" s="123"/>
      <c r="W369" s="123"/>
      <c r="X369" s="123"/>
      <c r="Y369" s="123"/>
      <c r="Z369" s="123"/>
      <c r="AA369" s="128"/>
      <c r="AB369" s="123"/>
      <c r="AC369" s="123"/>
      <c r="AD369" s="123"/>
      <c r="AE369" s="123"/>
      <c r="AF369" s="123"/>
      <c r="AG369" s="123"/>
      <c r="AH369" s="123"/>
      <c r="AI369" s="123"/>
      <c r="AJ369" s="128"/>
      <c r="AK369" s="123"/>
      <c r="AL369" s="130"/>
      <c r="AM369" s="123"/>
      <c r="AN369" s="131"/>
      <c r="AO369" s="132"/>
    </row>
    <row x14ac:dyDescent="0.25" r="370" customHeight="1" ht="17.25">
      <c r="A370" s="118"/>
      <c r="B370" s="119"/>
      <c r="C370" s="119"/>
      <c r="D370" s="120"/>
      <c r="E370" s="134"/>
      <c r="F370" s="122"/>
      <c r="G370" s="123"/>
      <c r="H370" s="124"/>
      <c r="I370" s="123"/>
      <c r="J370" s="177"/>
      <c r="K370" s="124"/>
      <c r="L370" s="136"/>
      <c r="M370" s="123"/>
      <c r="N370" s="124"/>
      <c r="O370" s="123"/>
      <c r="P370" s="135"/>
      <c r="Q370" s="126"/>
      <c r="R370" s="127"/>
      <c r="S370" s="128"/>
      <c r="T370" s="123"/>
      <c r="U370" s="123"/>
      <c r="V370" s="123"/>
      <c r="W370" s="123"/>
      <c r="X370" s="123"/>
      <c r="Y370" s="123"/>
      <c r="Z370" s="123"/>
      <c r="AA370" s="128"/>
      <c r="AB370" s="123"/>
      <c r="AC370" s="123"/>
      <c r="AD370" s="123"/>
      <c r="AE370" s="123"/>
      <c r="AF370" s="123"/>
      <c r="AG370" s="123"/>
      <c r="AH370" s="123"/>
      <c r="AI370" s="123"/>
      <c r="AJ370" s="128"/>
      <c r="AK370" s="123"/>
      <c r="AL370" s="130"/>
      <c r="AM370" s="123"/>
      <c r="AN370" s="131"/>
      <c r="AO370" s="132"/>
    </row>
    <row x14ac:dyDescent="0.25" r="371" customHeight="1" ht="17.25">
      <c r="A371" s="118"/>
      <c r="B371" s="119"/>
      <c r="C371" s="119"/>
      <c r="D371" s="120"/>
      <c r="E371" s="134"/>
      <c r="F371" s="122"/>
      <c r="G371" s="123"/>
      <c r="H371" s="124"/>
      <c r="I371" s="123"/>
      <c r="J371" s="177"/>
      <c r="K371" s="124"/>
      <c r="L371" s="136"/>
      <c r="M371" s="123"/>
      <c r="N371" s="124"/>
      <c r="O371" s="123"/>
      <c r="P371" s="135"/>
      <c r="Q371" s="126"/>
      <c r="R371" s="127"/>
      <c r="S371" s="128"/>
      <c r="T371" s="123"/>
      <c r="U371" s="123"/>
      <c r="V371" s="123"/>
      <c r="W371" s="123"/>
      <c r="X371" s="123"/>
      <c r="Y371" s="123"/>
      <c r="Z371" s="123"/>
      <c r="AA371" s="128"/>
      <c r="AB371" s="123"/>
      <c r="AC371" s="123"/>
      <c r="AD371" s="123"/>
      <c r="AE371" s="123"/>
      <c r="AF371" s="123"/>
      <c r="AG371" s="123"/>
      <c r="AH371" s="123"/>
      <c r="AI371" s="123"/>
      <c r="AJ371" s="128"/>
      <c r="AK371" s="123"/>
      <c r="AL371" s="130"/>
      <c r="AM371" s="123"/>
      <c r="AN371" s="131"/>
      <c r="AO371" s="132"/>
    </row>
    <row x14ac:dyDescent="0.25" r="372" customHeight="1" ht="17.25">
      <c r="A372" s="118"/>
      <c r="B372" s="119"/>
      <c r="C372" s="119"/>
      <c r="D372" s="120"/>
      <c r="E372" s="134"/>
      <c r="F372" s="122"/>
      <c r="G372" s="123"/>
      <c r="H372" s="124"/>
      <c r="I372" s="123"/>
      <c r="J372" s="177"/>
      <c r="K372" s="124"/>
      <c r="L372" s="136"/>
      <c r="M372" s="123"/>
      <c r="N372" s="124"/>
      <c r="O372" s="123"/>
      <c r="P372" s="135"/>
      <c r="Q372" s="126"/>
      <c r="R372" s="127"/>
      <c r="S372" s="128"/>
      <c r="T372" s="123"/>
      <c r="U372" s="123"/>
      <c r="V372" s="123"/>
      <c r="W372" s="123"/>
      <c r="X372" s="123"/>
      <c r="Y372" s="123"/>
      <c r="Z372" s="123"/>
      <c r="AA372" s="128"/>
      <c r="AB372" s="123"/>
      <c r="AC372" s="123"/>
      <c r="AD372" s="123"/>
      <c r="AE372" s="123"/>
      <c r="AF372" s="123"/>
      <c r="AG372" s="123"/>
      <c r="AH372" s="123"/>
      <c r="AI372" s="123"/>
      <c r="AJ372" s="128"/>
      <c r="AK372" s="123"/>
      <c r="AL372" s="130"/>
      <c r="AM372" s="123"/>
      <c r="AN372" s="131"/>
      <c r="AO372" s="132"/>
    </row>
    <row x14ac:dyDescent="0.25" r="373" customHeight="1" ht="17.25">
      <c r="A373" s="118"/>
      <c r="B373" s="119"/>
      <c r="C373" s="119"/>
      <c r="D373" s="120"/>
      <c r="E373" s="134"/>
      <c r="F373" s="122"/>
      <c r="G373" s="123"/>
      <c r="H373" s="124"/>
      <c r="I373" s="123"/>
      <c r="J373" s="177"/>
      <c r="K373" s="124"/>
      <c r="L373" s="136"/>
      <c r="M373" s="123"/>
      <c r="N373" s="124"/>
      <c r="O373" s="123"/>
      <c r="P373" s="135"/>
      <c r="Q373" s="126"/>
      <c r="R373" s="127"/>
      <c r="S373" s="128"/>
      <c r="T373" s="123"/>
      <c r="U373" s="123"/>
      <c r="V373" s="123"/>
      <c r="W373" s="123"/>
      <c r="X373" s="123"/>
      <c r="Y373" s="123"/>
      <c r="Z373" s="123"/>
      <c r="AA373" s="128"/>
      <c r="AB373" s="123"/>
      <c r="AC373" s="123"/>
      <c r="AD373" s="123"/>
      <c r="AE373" s="123"/>
      <c r="AF373" s="123"/>
      <c r="AG373" s="123"/>
      <c r="AH373" s="123"/>
      <c r="AI373" s="123"/>
      <c r="AJ373" s="128"/>
      <c r="AK373" s="123"/>
      <c r="AL373" s="130"/>
      <c r="AM373" s="123"/>
      <c r="AN373" s="131"/>
      <c r="AO373" s="132"/>
    </row>
    <row x14ac:dyDescent="0.25" r="374" customHeight="1" ht="17.25">
      <c r="A374" s="118"/>
      <c r="B374" s="119"/>
      <c r="C374" s="119"/>
      <c r="D374" s="120"/>
      <c r="E374" s="134"/>
      <c r="F374" s="122"/>
      <c r="G374" s="123"/>
      <c r="H374" s="124"/>
      <c r="I374" s="123"/>
      <c r="J374" s="177"/>
      <c r="K374" s="124"/>
      <c r="L374" s="136"/>
      <c r="M374" s="123"/>
      <c r="N374" s="124"/>
      <c r="O374" s="123"/>
      <c r="P374" s="135"/>
      <c r="Q374" s="126"/>
      <c r="R374" s="127"/>
      <c r="S374" s="128"/>
      <c r="T374" s="123"/>
      <c r="U374" s="123"/>
      <c r="V374" s="123"/>
      <c r="W374" s="123"/>
      <c r="X374" s="123"/>
      <c r="Y374" s="123"/>
      <c r="Z374" s="123"/>
      <c r="AA374" s="128"/>
      <c r="AB374" s="123"/>
      <c r="AC374" s="123"/>
      <c r="AD374" s="123"/>
      <c r="AE374" s="123"/>
      <c r="AF374" s="123"/>
      <c r="AG374" s="123"/>
      <c r="AH374" s="123"/>
      <c r="AI374" s="123"/>
      <c r="AJ374" s="128"/>
      <c r="AK374" s="123"/>
      <c r="AL374" s="130"/>
      <c r="AM374" s="123"/>
      <c r="AN374" s="131"/>
      <c r="AO374" s="132"/>
    </row>
    <row x14ac:dyDescent="0.25" r="375" customHeight="1" ht="17.25">
      <c r="A375" s="118"/>
      <c r="B375" s="119"/>
      <c r="C375" s="119"/>
      <c r="D375" s="120"/>
      <c r="E375" s="134"/>
      <c r="F375" s="122"/>
      <c r="G375" s="123"/>
      <c r="H375" s="124"/>
      <c r="I375" s="123"/>
      <c r="J375" s="177"/>
      <c r="K375" s="124"/>
      <c r="L375" s="136"/>
      <c r="M375" s="123"/>
      <c r="N375" s="124"/>
      <c r="O375" s="123"/>
      <c r="P375" s="135"/>
      <c r="Q375" s="126"/>
      <c r="R375" s="127"/>
      <c r="S375" s="128"/>
      <c r="T375" s="123"/>
      <c r="U375" s="123"/>
      <c r="V375" s="123"/>
      <c r="W375" s="123"/>
      <c r="X375" s="123"/>
      <c r="Y375" s="123"/>
      <c r="Z375" s="123"/>
      <c r="AA375" s="128"/>
      <c r="AB375" s="123"/>
      <c r="AC375" s="123"/>
      <c r="AD375" s="123"/>
      <c r="AE375" s="123"/>
      <c r="AF375" s="123"/>
      <c r="AG375" s="123"/>
      <c r="AH375" s="123"/>
      <c r="AI375" s="123"/>
      <c r="AJ375" s="128"/>
      <c r="AK375" s="123"/>
      <c r="AL375" s="130"/>
      <c r="AM375" s="123"/>
      <c r="AN375" s="131"/>
      <c r="AO375" s="132"/>
    </row>
    <row x14ac:dyDescent="0.25" r="376" customHeight="1" ht="17.25">
      <c r="A376" s="118"/>
      <c r="B376" s="119"/>
      <c r="C376" s="119"/>
      <c r="D376" s="120"/>
      <c r="E376" s="134"/>
      <c r="F376" s="122"/>
      <c r="G376" s="123"/>
      <c r="H376" s="124"/>
      <c r="I376" s="123"/>
      <c r="J376" s="177"/>
      <c r="K376" s="124"/>
      <c r="L376" s="136"/>
      <c r="M376" s="123"/>
      <c r="N376" s="124"/>
      <c r="O376" s="123"/>
      <c r="P376" s="135"/>
      <c r="Q376" s="126"/>
      <c r="R376" s="127"/>
      <c r="S376" s="128"/>
      <c r="T376" s="123"/>
      <c r="U376" s="123"/>
      <c r="V376" s="123"/>
      <c r="W376" s="123"/>
      <c r="X376" s="123"/>
      <c r="Y376" s="123"/>
      <c r="Z376" s="123"/>
      <c r="AA376" s="128"/>
      <c r="AB376" s="123"/>
      <c r="AC376" s="123"/>
      <c r="AD376" s="123"/>
      <c r="AE376" s="123"/>
      <c r="AF376" s="123"/>
      <c r="AG376" s="123"/>
      <c r="AH376" s="123"/>
      <c r="AI376" s="123"/>
      <c r="AJ376" s="128"/>
      <c r="AK376" s="123"/>
      <c r="AL376" s="130"/>
      <c r="AM376" s="123"/>
      <c r="AN376" s="131"/>
      <c r="AO376" s="132"/>
    </row>
    <row x14ac:dyDescent="0.25" r="377" customHeight="1" ht="17.25">
      <c r="A377" s="118"/>
      <c r="B377" s="119"/>
      <c r="C377" s="119"/>
      <c r="D377" s="120"/>
      <c r="E377" s="134"/>
      <c r="F377" s="122"/>
      <c r="G377" s="123"/>
      <c r="H377" s="124"/>
      <c r="I377" s="123"/>
      <c r="J377" s="177"/>
      <c r="K377" s="124"/>
      <c r="L377" s="136"/>
      <c r="M377" s="123"/>
      <c r="N377" s="124"/>
      <c r="O377" s="123"/>
      <c r="P377" s="135"/>
      <c r="Q377" s="126"/>
      <c r="R377" s="127"/>
      <c r="S377" s="128"/>
      <c r="T377" s="123"/>
      <c r="U377" s="123"/>
      <c r="V377" s="123"/>
      <c r="W377" s="123"/>
      <c r="X377" s="123"/>
      <c r="Y377" s="123"/>
      <c r="Z377" s="123"/>
      <c r="AA377" s="128"/>
      <c r="AB377" s="123"/>
      <c r="AC377" s="123"/>
      <c r="AD377" s="123"/>
      <c r="AE377" s="123"/>
      <c r="AF377" s="123"/>
      <c r="AG377" s="123"/>
      <c r="AH377" s="123"/>
      <c r="AI377" s="123"/>
      <c r="AJ377" s="128"/>
      <c r="AK377" s="123"/>
      <c r="AL377" s="130"/>
      <c r="AM377" s="123"/>
      <c r="AN377" s="131"/>
      <c r="AO377" s="132"/>
    </row>
    <row x14ac:dyDescent="0.25" r="378" customHeight="1" ht="17.25">
      <c r="A378" s="118"/>
      <c r="B378" s="119"/>
      <c r="C378" s="119"/>
      <c r="D378" s="120"/>
      <c r="E378" s="134"/>
      <c r="F378" s="122"/>
      <c r="G378" s="123"/>
      <c r="H378" s="124"/>
      <c r="I378" s="123"/>
      <c r="J378" s="177"/>
      <c r="K378" s="124"/>
      <c r="L378" s="136"/>
      <c r="M378" s="123"/>
      <c r="N378" s="124"/>
      <c r="O378" s="123"/>
      <c r="P378" s="135"/>
      <c r="Q378" s="126"/>
      <c r="R378" s="127"/>
      <c r="S378" s="128"/>
      <c r="T378" s="123"/>
      <c r="U378" s="123"/>
      <c r="V378" s="123"/>
      <c r="W378" s="123"/>
      <c r="X378" s="123"/>
      <c r="Y378" s="123"/>
      <c r="Z378" s="123"/>
      <c r="AA378" s="128"/>
      <c r="AB378" s="123"/>
      <c r="AC378" s="123"/>
      <c r="AD378" s="123"/>
      <c r="AE378" s="123"/>
      <c r="AF378" s="123"/>
      <c r="AG378" s="123"/>
      <c r="AH378" s="123"/>
      <c r="AI378" s="123"/>
      <c r="AJ378" s="128"/>
      <c r="AK378" s="123"/>
      <c r="AL378" s="130"/>
      <c r="AM378" s="123"/>
      <c r="AN378" s="131"/>
      <c r="AO378" s="132"/>
    </row>
    <row x14ac:dyDescent="0.25" r="379" customHeight="1" ht="17.25">
      <c r="A379" s="118"/>
      <c r="B379" s="119"/>
      <c r="C379" s="119"/>
      <c r="D379" s="120"/>
      <c r="E379" s="134"/>
      <c r="F379" s="122"/>
      <c r="G379" s="123"/>
      <c r="H379" s="124"/>
      <c r="I379" s="123"/>
      <c r="J379" s="177"/>
      <c r="K379" s="124"/>
      <c r="L379" s="136"/>
      <c r="M379" s="123"/>
      <c r="N379" s="124"/>
      <c r="O379" s="123"/>
      <c r="P379" s="135"/>
      <c r="Q379" s="126"/>
      <c r="R379" s="127"/>
      <c r="S379" s="128"/>
      <c r="T379" s="123"/>
      <c r="U379" s="123"/>
      <c r="V379" s="123"/>
      <c r="W379" s="123"/>
      <c r="X379" s="123"/>
      <c r="Y379" s="123"/>
      <c r="Z379" s="123"/>
      <c r="AA379" s="128"/>
      <c r="AB379" s="123"/>
      <c r="AC379" s="123"/>
      <c r="AD379" s="123"/>
      <c r="AE379" s="123"/>
      <c r="AF379" s="123"/>
      <c r="AG379" s="123"/>
      <c r="AH379" s="123"/>
      <c r="AI379" s="123"/>
      <c r="AJ379" s="128"/>
      <c r="AK379" s="123"/>
      <c r="AL379" s="130"/>
      <c r="AM379" s="123"/>
      <c r="AN379" s="131"/>
      <c r="AO379" s="132"/>
    </row>
    <row x14ac:dyDescent="0.25" r="380" customHeight="1" ht="17.25">
      <c r="A380" s="118"/>
      <c r="B380" s="119"/>
      <c r="C380" s="119"/>
      <c r="D380" s="120"/>
      <c r="E380" s="134"/>
      <c r="F380" s="122"/>
      <c r="G380" s="123"/>
      <c r="H380" s="124"/>
      <c r="I380" s="123"/>
      <c r="J380" s="177"/>
      <c r="K380" s="124"/>
      <c r="L380" s="136"/>
      <c r="M380" s="123"/>
      <c r="N380" s="124"/>
      <c r="O380" s="123"/>
      <c r="P380" s="135"/>
      <c r="Q380" s="126"/>
      <c r="R380" s="127"/>
      <c r="S380" s="128"/>
      <c r="T380" s="123"/>
      <c r="U380" s="123"/>
      <c r="V380" s="123"/>
      <c r="W380" s="123"/>
      <c r="X380" s="123"/>
      <c r="Y380" s="123"/>
      <c r="Z380" s="123"/>
      <c r="AA380" s="128"/>
      <c r="AB380" s="123"/>
      <c r="AC380" s="123"/>
      <c r="AD380" s="123"/>
      <c r="AE380" s="123"/>
      <c r="AF380" s="123"/>
      <c r="AG380" s="123"/>
      <c r="AH380" s="123"/>
      <c r="AI380" s="123"/>
      <c r="AJ380" s="128"/>
      <c r="AK380" s="123"/>
      <c r="AL380" s="130"/>
      <c r="AM380" s="123"/>
      <c r="AN380" s="131"/>
      <c r="AO380" s="132"/>
    </row>
    <row x14ac:dyDescent="0.25" r="381" customHeight="1" ht="17.25">
      <c r="A381" s="118"/>
      <c r="B381" s="119"/>
      <c r="C381" s="119"/>
      <c r="D381" s="120"/>
      <c r="E381" s="134"/>
      <c r="F381" s="122"/>
      <c r="G381" s="123"/>
      <c r="H381" s="124"/>
      <c r="I381" s="123"/>
      <c r="J381" s="177"/>
      <c r="K381" s="124"/>
      <c r="L381" s="136"/>
      <c r="M381" s="123"/>
      <c r="N381" s="124"/>
      <c r="O381" s="123"/>
      <c r="P381" s="135"/>
      <c r="Q381" s="126"/>
      <c r="R381" s="127"/>
      <c r="S381" s="128"/>
      <c r="T381" s="123"/>
      <c r="U381" s="123"/>
      <c r="V381" s="123"/>
      <c r="W381" s="123"/>
      <c r="X381" s="123"/>
      <c r="Y381" s="123"/>
      <c r="Z381" s="123"/>
      <c r="AA381" s="128"/>
      <c r="AB381" s="123"/>
      <c r="AC381" s="123"/>
      <c r="AD381" s="123"/>
      <c r="AE381" s="123"/>
      <c r="AF381" s="123"/>
      <c r="AG381" s="123"/>
      <c r="AH381" s="123"/>
      <c r="AI381" s="123"/>
      <c r="AJ381" s="128"/>
      <c r="AK381" s="123"/>
      <c r="AL381" s="130"/>
      <c r="AM381" s="123"/>
      <c r="AN381" s="131"/>
      <c r="AO381" s="132"/>
    </row>
    <row x14ac:dyDescent="0.25" r="382" customHeight="1" ht="17.25">
      <c r="A382" s="118"/>
      <c r="B382" s="119"/>
      <c r="C382" s="119"/>
      <c r="D382" s="120"/>
      <c r="E382" s="134"/>
      <c r="F382" s="122"/>
      <c r="G382" s="123"/>
      <c r="H382" s="124"/>
      <c r="I382" s="123"/>
      <c r="J382" s="177"/>
      <c r="K382" s="124"/>
      <c r="L382" s="136"/>
      <c r="M382" s="123"/>
      <c r="N382" s="124"/>
      <c r="O382" s="123"/>
      <c r="P382" s="135"/>
      <c r="Q382" s="126"/>
      <c r="R382" s="127"/>
      <c r="S382" s="128"/>
      <c r="T382" s="123"/>
      <c r="U382" s="123"/>
      <c r="V382" s="123"/>
      <c r="W382" s="123"/>
      <c r="X382" s="123"/>
      <c r="Y382" s="123"/>
      <c r="Z382" s="123"/>
      <c r="AA382" s="128"/>
      <c r="AB382" s="123"/>
      <c r="AC382" s="123"/>
      <c r="AD382" s="123"/>
      <c r="AE382" s="123"/>
      <c r="AF382" s="123"/>
      <c r="AG382" s="123"/>
      <c r="AH382" s="123"/>
      <c r="AI382" s="123"/>
      <c r="AJ382" s="128"/>
      <c r="AK382" s="123"/>
      <c r="AL382" s="130"/>
      <c r="AM382" s="123"/>
      <c r="AN382" s="131"/>
      <c r="AO382" s="132"/>
    </row>
    <row x14ac:dyDescent="0.25" r="383" customHeight="1" ht="17.25">
      <c r="A383" s="118"/>
      <c r="B383" s="119"/>
      <c r="C383" s="119"/>
      <c r="D383" s="120"/>
      <c r="E383" s="134"/>
      <c r="F383" s="122"/>
      <c r="G383" s="123"/>
      <c r="H383" s="124"/>
      <c r="I383" s="123"/>
      <c r="J383" s="177"/>
      <c r="K383" s="124"/>
      <c r="L383" s="136"/>
      <c r="M383" s="123"/>
      <c r="N383" s="124"/>
      <c r="O383" s="123"/>
      <c r="P383" s="135"/>
      <c r="Q383" s="126"/>
      <c r="R383" s="127"/>
      <c r="S383" s="128"/>
      <c r="T383" s="123"/>
      <c r="U383" s="123"/>
      <c r="V383" s="123"/>
      <c r="W383" s="123"/>
      <c r="X383" s="123"/>
      <c r="Y383" s="123"/>
      <c r="Z383" s="123"/>
      <c r="AA383" s="128"/>
      <c r="AB383" s="123"/>
      <c r="AC383" s="123"/>
      <c r="AD383" s="123"/>
      <c r="AE383" s="123"/>
      <c r="AF383" s="123"/>
      <c r="AG383" s="123"/>
      <c r="AH383" s="123"/>
      <c r="AI383" s="123"/>
      <c r="AJ383" s="128"/>
      <c r="AK383" s="123"/>
      <c r="AL383" s="130"/>
      <c r="AM383" s="123"/>
      <c r="AN383" s="131"/>
      <c r="AO383" s="132"/>
    </row>
    <row x14ac:dyDescent="0.25" r="384" customHeight="1" ht="17.25">
      <c r="A384" s="118"/>
      <c r="B384" s="119"/>
      <c r="C384" s="119"/>
      <c r="D384" s="120"/>
      <c r="E384" s="134"/>
      <c r="F384" s="122"/>
      <c r="G384" s="123"/>
      <c r="H384" s="124"/>
      <c r="I384" s="123"/>
      <c r="J384" s="177"/>
      <c r="K384" s="124"/>
      <c r="L384" s="136"/>
      <c r="M384" s="123"/>
      <c r="N384" s="124"/>
      <c r="O384" s="123"/>
      <c r="P384" s="135"/>
      <c r="Q384" s="126"/>
      <c r="R384" s="127"/>
      <c r="S384" s="128"/>
      <c r="T384" s="123"/>
      <c r="U384" s="123"/>
      <c r="V384" s="123"/>
      <c r="W384" s="123"/>
      <c r="X384" s="123"/>
      <c r="Y384" s="123"/>
      <c r="Z384" s="123"/>
      <c r="AA384" s="128"/>
      <c r="AB384" s="123"/>
      <c r="AC384" s="123"/>
      <c r="AD384" s="123"/>
      <c r="AE384" s="123"/>
      <c r="AF384" s="123"/>
      <c r="AG384" s="123"/>
      <c r="AH384" s="123"/>
      <c r="AI384" s="123"/>
      <c r="AJ384" s="128"/>
      <c r="AK384" s="123"/>
      <c r="AL384" s="130"/>
      <c r="AM384" s="123"/>
      <c r="AN384" s="131"/>
      <c r="AO384" s="132"/>
    </row>
    <row x14ac:dyDescent="0.25" r="385" customHeight="1" ht="17.25">
      <c r="A385" s="118"/>
      <c r="B385" s="119"/>
      <c r="C385" s="119"/>
      <c r="D385" s="120"/>
      <c r="E385" s="134"/>
      <c r="F385" s="122"/>
      <c r="G385" s="123"/>
      <c r="H385" s="124"/>
      <c r="I385" s="123"/>
      <c r="J385" s="177"/>
      <c r="K385" s="124"/>
      <c r="L385" s="136"/>
      <c r="M385" s="123"/>
      <c r="N385" s="124"/>
      <c r="O385" s="123"/>
      <c r="P385" s="135"/>
      <c r="Q385" s="126"/>
      <c r="R385" s="127"/>
      <c r="S385" s="128"/>
      <c r="T385" s="123"/>
      <c r="U385" s="123"/>
      <c r="V385" s="123"/>
      <c r="W385" s="123"/>
      <c r="X385" s="123"/>
      <c r="Y385" s="123"/>
      <c r="Z385" s="123"/>
      <c r="AA385" s="128"/>
      <c r="AB385" s="123"/>
      <c r="AC385" s="123"/>
      <c r="AD385" s="123"/>
      <c r="AE385" s="123"/>
      <c r="AF385" s="123"/>
      <c r="AG385" s="123"/>
      <c r="AH385" s="123"/>
      <c r="AI385" s="123"/>
      <c r="AJ385" s="128"/>
      <c r="AK385" s="123"/>
      <c r="AL385" s="130"/>
      <c r="AM385" s="123"/>
      <c r="AN385" s="131"/>
      <c r="AO385" s="132"/>
    </row>
    <row x14ac:dyDescent="0.25" r="386" customHeight="1" ht="17.25">
      <c r="A386" s="118"/>
      <c r="B386" s="119"/>
      <c r="C386" s="119"/>
      <c r="D386" s="120"/>
      <c r="E386" s="134"/>
      <c r="F386" s="122"/>
      <c r="G386" s="123"/>
      <c r="H386" s="124"/>
      <c r="I386" s="123"/>
      <c r="J386" s="177"/>
      <c r="K386" s="124"/>
      <c r="L386" s="136"/>
      <c r="M386" s="123"/>
      <c r="N386" s="124"/>
      <c r="O386" s="123"/>
      <c r="P386" s="135"/>
      <c r="Q386" s="126"/>
      <c r="R386" s="127"/>
      <c r="S386" s="128"/>
      <c r="T386" s="123"/>
      <c r="U386" s="123"/>
      <c r="V386" s="123"/>
      <c r="W386" s="123"/>
      <c r="X386" s="123"/>
      <c r="Y386" s="123"/>
      <c r="Z386" s="123"/>
      <c r="AA386" s="128"/>
      <c r="AB386" s="123"/>
      <c r="AC386" s="123"/>
      <c r="AD386" s="123"/>
      <c r="AE386" s="123"/>
      <c r="AF386" s="123"/>
      <c r="AG386" s="123"/>
      <c r="AH386" s="123"/>
      <c r="AI386" s="123"/>
      <c r="AJ386" s="128"/>
      <c r="AK386" s="123"/>
      <c r="AL386" s="130"/>
      <c r="AM386" s="123"/>
      <c r="AN386" s="131"/>
      <c r="AO386" s="132"/>
    </row>
    <row x14ac:dyDescent="0.25" r="387" customHeight="1" ht="17.25">
      <c r="A387" s="118"/>
      <c r="B387" s="119"/>
      <c r="C387" s="119"/>
      <c r="D387" s="120"/>
      <c r="E387" s="134"/>
      <c r="F387" s="122"/>
      <c r="G387" s="123"/>
      <c r="H387" s="124"/>
      <c r="I387" s="123"/>
      <c r="J387" s="177"/>
      <c r="K387" s="124"/>
      <c r="L387" s="136"/>
      <c r="M387" s="123"/>
      <c r="N387" s="124"/>
      <c r="O387" s="123"/>
      <c r="P387" s="135"/>
      <c r="Q387" s="126"/>
      <c r="R387" s="127"/>
      <c r="S387" s="128"/>
      <c r="T387" s="123"/>
      <c r="U387" s="123"/>
      <c r="V387" s="123"/>
      <c r="W387" s="123"/>
      <c r="X387" s="123"/>
      <c r="Y387" s="123"/>
      <c r="Z387" s="123"/>
      <c r="AA387" s="128"/>
      <c r="AB387" s="123"/>
      <c r="AC387" s="123"/>
      <c r="AD387" s="123"/>
      <c r="AE387" s="123"/>
      <c r="AF387" s="123"/>
      <c r="AG387" s="123"/>
      <c r="AH387" s="123"/>
      <c r="AI387" s="123"/>
      <c r="AJ387" s="128"/>
      <c r="AK387" s="123"/>
      <c r="AL387" s="130"/>
      <c r="AM387" s="123"/>
      <c r="AN387" s="131"/>
      <c r="AO387" s="132"/>
    </row>
    <row x14ac:dyDescent="0.25" r="388" customHeight="1" ht="17.25">
      <c r="A388" s="118"/>
      <c r="B388" s="119"/>
      <c r="C388" s="119"/>
      <c r="D388" s="120"/>
      <c r="E388" s="134"/>
      <c r="F388" s="122"/>
      <c r="G388" s="123"/>
      <c r="H388" s="124"/>
      <c r="I388" s="123"/>
      <c r="J388" s="177"/>
      <c r="K388" s="124"/>
      <c r="L388" s="136"/>
      <c r="M388" s="123"/>
      <c r="N388" s="124"/>
      <c r="O388" s="123"/>
      <c r="P388" s="135"/>
      <c r="Q388" s="126"/>
      <c r="R388" s="127"/>
      <c r="S388" s="128"/>
      <c r="T388" s="123"/>
      <c r="U388" s="123"/>
      <c r="V388" s="123"/>
      <c r="W388" s="123"/>
      <c r="X388" s="123"/>
      <c r="Y388" s="123"/>
      <c r="Z388" s="123"/>
      <c r="AA388" s="128"/>
      <c r="AB388" s="123"/>
      <c r="AC388" s="123"/>
      <c r="AD388" s="123"/>
      <c r="AE388" s="123"/>
      <c r="AF388" s="123"/>
      <c r="AG388" s="123"/>
      <c r="AH388" s="123"/>
      <c r="AI388" s="123"/>
      <c r="AJ388" s="128"/>
      <c r="AK388" s="123"/>
      <c r="AL388" s="130"/>
      <c r="AM388" s="123"/>
      <c r="AN388" s="131"/>
      <c r="AO388" s="132"/>
    </row>
    <row x14ac:dyDescent="0.25" r="389" customHeight="1" ht="17.25">
      <c r="A389" s="118"/>
      <c r="B389" s="119"/>
      <c r="C389" s="119"/>
      <c r="D389" s="120"/>
      <c r="E389" s="134"/>
      <c r="F389" s="122"/>
      <c r="G389" s="123"/>
      <c r="H389" s="124"/>
      <c r="I389" s="123"/>
      <c r="J389" s="177"/>
      <c r="K389" s="124"/>
      <c r="L389" s="136"/>
      <c r="M389" s="123"/>
      <c r="N389" s="124"/>
      <c r="O389" s="123"/>
      <c r="P389" s="135"/>
      <c r="Q389" s="126"/>
      <c r="R389" s="127"/>
      <c r="S389" s="128"/>
      <c r="T389" s="123"/>
      <c r="U389" s="123"/>
      <c r="V389" s="123"/>
      <c r="W389" s="123"/>
      <c r="X389" s="123"/>
      <c r="Y389" s="123"/>
      <c r="Z389" s="123"/>
      <c r="AA389" s="128"/>
      <c r="AB389" s="123"/>
      <c r="AC389" s="123"/>
      <c r="AD389" s="123"/>
      <c r="AE389" s="123"/>
      <c r="AF389" s="123"/>
      <c r="AG389" s="123"/>
      <c r="AH389" s="123"/>
      <c r="AI389" s="123"/>
      <c r="AJ389" s="128"/>
      <c r="AK389" s="123"/>
      <c r="AL389" s="130"/>
      <c r="AM389" s="123"/>
      <c r="AN389" s="131"/>
      <c r="AO389" s="132"/>
    </row>
    <row x14ac:dyDescent="0.25" r="390" customHeight="1" ht="17.25">
      <c r="A390" s="118"/>
      <c r="B390" s="119"/>
      <c r="C390" s="119"/>
      <c r="D390" s="120"/>
      <c r="E390" s="134"/>
      <c r="F390" s="122"/>
      <c r="G390" s="123"/>
      <c r="H390" s="124"/>
      <c r="I390" s="123"/>
      <c r="J390" s="177"/>
      <c r="K390" s="124"/>
      <c r="L390" s="136"/>
      <c r="M390" s="123"/>
      <c r="N390" s="124"/>
      <c r="O390" s="123"/>
      <c r="P390" s="135"/>
      <c r="Q390" s="126"/>
      <c r="R390" s="127"/>
      <c r="S390" s="128"/>
      <c r="T390" s="123"/>
      <c r="U390" s="123"/>
      <c r="V390" s="123"/>
      <c r="W390" s="123"/>
      <c r="X390" s="123"/>
      <c r="Y390" s="123"/>
      <c r="Z390" s="123"/>
      <c r="AA390" s="128"/>
      <c r="AB390" s="123"/>
      <c r="AC390" s="123"/>
      <c r="AD390" s="123"/>
      <c r="AE390" s="123"/>
      <c r="AF390" s="123"/>
      <c r="AG390" s="123"/>
      <c r="AH390" s="123"/>
      <c r="AI390" s="123"/>
      <c r="AJ390" s="128"/>
      <c r="AK390" s="123"/>
      <c r="AL390" s="130"/>
      <c r="AM390" s="123"/>
      <c r="AN390" s="131"/>
      <c r="AO390" s="132"/>
    </row>
    <row x14ac:dyDescent="0.25" r="391" customHeight="1" ht="17.25">
      <c r="A391" s="118"/>
      <c r="B391" s="119"/>
      <c r="C391" s="119"/>
      <c r="D391" s="120"/>
      <c r="E391" s="134"/>
      <c r="F391" s="122"/>
      <c r="G391" s="123"/>
      <c r="H391" s="124"/>
      <c r="I391" s="123"/>
      <c r="J391" s="177"/>
      <c r="K391" s="124"/>
      <c r="L391" s="136"/>
      <c r="M391" s="123"/>
      <c r="N391" s="124"/>
      <c r="O391" s="123"/>
      <c r="P391" s="135"/>
      <c r="Q391" s="126"/>
      <c r="R391" s="127"/>
      <c r="S391" s="128"/>
      <c r="T391" s="123"/>
      <c r="U391" s="123"/>
      <c r="V391" s="123"/>
      <c r="W391" s="123"/>
      <c r="X391" s="123"/>
      <c r="Y391" s="123"/>
      <c r="Z391" s="123"/>
      <c r="AA391" s="128"/>
      <c r="AB391" s="123"/>
      <c r="AC391" s="123"/>
      <c r="AD391" s="123"/>
      <c r="AE391" s="123"/>
      <c r="AF391" s="123"/>
      <c r="AG391" s="123"/>
      <c r="AH391" s="123"/>
      <c r="AI391" s="123"/>
      <c r="AJ391" s="128"/>
      <c r="AK391" s="123"/>
      <c r="AL391" s="130"/>
      <c r="AM391" s="123"/>
      <c r="AN391" s="131"/>
      <c r="AO391" s="132"/>
    </row>
    <row x14ac:dyDescent="0.25" r="392" customHeight="1" ht="17.25">
      <c r="A392" s="118"/>
      <c r="B392" s="119"/>
      <c r="C392" s="119"/>
      <c r="D392" s="120"/>
      <c r="E392" s="134"/>
      <c r="F392" s="122"/>
      <c r="G392" s="123"/>
      <c r="H392" s="124"/>
      <c r="I392" s="123"/>
      <c r="J392" s="177"/>
      <c r="K392" s="124"/>
      <c r="L392" s="136"/>
      <c r="M392" s="123"/>
      <c r="N392" s="124"/>
      <c r="O392" s="123"/>
      <c r="P392" s="135"/>
      <c r="Q392" s="126"/>
      <c r="R392" s="127"/>
      <c r="S392" s="128"/>
      <c r="T392" s="123"/>
      <c r="U392" s="123"/>
      <c r="V392" s="123"/>
      <c r="W392" s="123"/>
      <c r="X392" s="123"/>
      <c r="Y392" s="123"/>
      <c r="Z392" s="123"/>
      <c r="AA392" s="128"/>
      <c r="AB392" s="123"/>
      <c r="AC392" s="123"/>
      <c r="AD392" s="123"/>
      <c r="AE392" s="123"/>
      <c r="AF392" s="123"/>
      <c r="AG392" s="123"/>
      <c r="AH392" s="123"/>
      <c r="AI392" s="123"/>
      <c r="AJ392" s="128"/>
      <c r="AK392" s="123"/>
      <c r="AL392" s="130"/>
      <c r="AM392" s="123"/>
      <c r="AN392" s="131"/>
      <c r="AO392" s="132"/>
    </row>
    <row x14ac:dyDescent="0.25" r="393" customHeight="1" ht="17.25">
      <c r="A393" s="118"/>
      <c r="B393" s="119"/>
      <c r="C393" s="119"/>
      <c r="D393" s="120"/>
      <c r="E393" s="134"/>
      <c r="F393" s="122"/>
      <c r="G393" s="123"/>
      <c r="H393" s="124"/>
      <c r="I393" s="123"/>
      <c r="J393" s="177"/>
      <c r="K393" s="124"/>
      <c r="L393" s="136"/>
      <c r="M393" s="123"/>
      <c r="N393" s="124"/>
      <c r="O393" s="123"/>
      <c r="P393" s="135"/>
      <c r="Q393" s="126"/>
      <c r="R393" s="127"/>
      <c r="S393" s="128"/>
      <c r="T393" s="123"/>
      <c r="U393" s="123"/>
      <c r="V393" s="123"/>
      <c r="W393" s="123"/>
      <c r="X393" s="123"/>
      <c r="Y393" s="123"/>
      <c r="Z393" s="123"/>
      <c r="AA393" s="128"/>
      <c r="AB393" s="123"/>
      <c r="AC393" s="123"/>
      <c r="AD393" s="123"/>
      <c r="AE393" s="123"/>
      <c r="AF393" s="123"/>
      <c r="AG393" s="123"/>
      <c r="AH393" s="123"/>
      <c r="AI393" s="123"/>
      <c r="AJ393" s="128"/>
      <c r="AK393" s="123"/>
      <c r="AL393" s="130"/>
      <c r="AM393" s="123"/>
      <c r="AN393" s="131"/>
      <c r="AO393" s="132"/>
    </row>
    <row x14ac:dyDescent="0.25" r="394" customHeight="1" ht="17.25">
      <c r="A394" s="118"/>
      <c r="B394" s="119"/>
      <c r="C394" s="119"/>
      <c r="D394" s="120"/>
      <c r="E394" s="134"/>
      <c r="F394" s="122"/>
      <c r="G394" s="123"/>
      <c r="H394" s="124"/>
      <c r="I394" s="123"/>
      <c r="J394" s="177"/>
      <c r="K394" s="124"/>
      <c r="L394" s="136"/>
      <c r="M394" s="123"/>
      <c r="N394" s="124"/>
      <c r="O394" s="123"/>
      <c r="P394" s="135"/>
      <c r="Q394" s="126"/>
      <c r="R394" s="127"/>
      <c r="S394" s="128"/>
      <c r="T394" s="123"/>
      <c r="U394" s="123"/>
      <c r="V394" s="123"/>
      <c r="W394" s="123"/>
      <c r="X394" s="123"/>
      <c r="Y394" s="123"/>
      <c r="Z394" s="123"/>
      <c r="AA394" s="128"/>
      <c r="AB394" s="123"/>
      <c r="AC394" s="123"/>
      <c r="AD394" s="123"/>
      <c r="AE394" s="123"/>
      <c r="AF394" s="123"/>
      <c r="AG394" s="123"/>
      <c r="AH394" s="123"/>
      <c r="AI394" s="123"/>
      <c r="AJ394" s="128"/>
      <c r="AK394" s="123"/>
      <c r="AL394" s="130"/>
      <c r="AM394" s="123"/>
      <c r="AN394" s="131"/>
      <c r="AO394" s="132"/>
    </row>
    <row x14ac:dyDescent="0.25" r="395" customHeight="1" ht="17.25">
      <c r="A395" s="118"/>
      <c r="B395" s="119"/>
      <c r="C395" s="119"/>
      <c r="D395" s="120"/>
      <c r="E395" s="134"/>
      <c r="F395" s="122"/>
      <c r="G395" s="123"/>
      <c r="H395" s="124"/>
      <c r="I395" s="123"/>
      <c r="J395" s="177"/>
      <c r="K395" s="124"/>
      <c r="L395" s="136"/>
      <c r="M395" s="123"/>
      <c r="N395" s="124"/>
      <c r="O395" s="123"/>
      <c r="P395" s="135"/>
      <c r="Q395" s="126"/>
      <c r="R395" s="127"/>
      <c r="S395" s="128"/>
      <c r="T395" s="123"/>
      <c r="U395" s="123"/>
      <c r="V395" s="123"/>
      <c r="W395" s="123"/>
      <c r="X395" s="123"/>
      <c r="Y395" s="123"/>
      <c r="Z395" s="123"/>
      <c r="AA395" s="128"/>
      <c r="AB395" s="123"/>
      <c r="AC395" s="123"/>
      <c r="AD395" s="123"/>
      <c r="AE395" s="123"/>
      <c r="AF395" s="123"/>
      <c r="AG395" s="123"/>
      <c r="AH395" s="123"/>
      <c r="AI395" s="123"/>
      <c r="AJ395" s="128"/>
      <c r="AK395" s="123"/>
      <c r="AL395" s="130"/>
      <c r="AM395" s="123"/>
      <c r="AN395" s="131"/>
      <c r="AO395" s="132"/>
    </row>
    <row x14ac:dyDescent="0.25" r="396" customHeight="1" ht="17.25">
      <c r="A396" s="118"/>
      <c r="B396" s="119"/>
      <c r="C396" s="119"/>
      <c r="D396" s="120"/>
      <c r="E396" s="134"/>
      <c r="F396" s="122"/>
      <c r="G396" s="123"/>
      <c r="H396" s="124"/>
      <c r="I396" s="123"/>
      <c r="J396" s="177"/>
      <c r="K396" s="124"/>
      <c r="L396" s="136"/>
      <c r="M396" s="123"/>
      <c r="N396" s="124"/>
      <c r="O396" s="123"/>
      <c r="P396" s="135"/>
      <c r="Q396" s="126"/>
      <c r="R396" s="127"/>
      <c r="S396" s="128"/>
      <c r="T396" s="123"/>
      <c r="U396" s="123"/>
      <c r="V396" s="123"/>
      <c r="W396" s="123"/>
      <c r="X396" s="123"/>
      <c r="Y396" s="123"/>
      <c r="Z396" s="123"/>
      <c r="AA396" s="128"/>
      <c r="AB396" s="123"/>
      <c r="AC396" s="123"/>
      <c r="AD396" s="123"/>
      <c r="AE396" s="123"/>
      <c r="AF396" s="123"/>
      <c r="AG396" s="123"/>
      <c r="AH396" s="123"/>
      <c r="AI396" s="123"/>
      <c r="AJ396" s="128"/>
      <c r="AK396" s="123"/>
      <c r="AL396" s="130"/>
      <c r="AM396" s="123"/>
      <c r="AN396" s="131"/>
      <c r="AO396" s="132"/>
    </row>
    <row x14ac:dyDescent="0.25" r="397" customHeight="1" ht="17.25">
      <c r="A397" s="118"/>
      <c r="B397" s="119"/>
      <c r="C397" s="119"/>
      <c r="D397" s="120"/>
      <c r="E397" s="134"/>
      <c r="F397" s="122"/>
      <c r="G397" s="123"/>
      <c r="H397" s="124"/>
      <c r="I397" s="123"/>
      <c r="J397" s="177"/>
      <c r="K397" s="124"/>
      <c r="L397" s="136"/>
      <c r="M397" s="123"/>
      <c r="N397" s="124"/>
      <c r="O397" s="123"/>
      <c r="P397" s="135"/>
      <c r="Q397" s="126"/>
      <c r="R397" s="127"/>
      <c r="S397" s="128"/>
      <c r="T397" s="123"/>
      <c r="U397" s="123"/>
      <c r="V397" s="123"/>
      <c r="W397" s="123"/>
      <c r="X397" s="123"/>
      <c r="Y397" s="123"/>
      <c r="Z397" s="123"/>
      <c r="AA397" s="128"/>
      <c r="AB397" s="123"/>
      <c r="AC397" s="123"/>
      <c r="AD397" s="123"/>
      <c r="AE397" s="123"/>
      <c r="AF397" s="123"/>
      <c r="AG397" s="123"/>
      <c r="AH397" s="123"/>
      <c r="AI397" s="123"/>
      <c r="AJ397" s="128"/>
      <c r="AK397" s="123"/>
      <c r="AL397" s="130"/>
      <c r="AM397" s="123"/>
      <c r="AN397" s="131"/>
      <c r="AO397" s="132"/>
    </row>
    <row x14ac:dyDescent="0.25" r="398" customHeight="1" ht="17.25">
      <c r="A398" s="118"/>
      <c r="B398" s="119"/>
      <c r="C398" s="119"/>
      <c r="D398" s="120"/>
      <c r="E398" s="134"/>
      <c r="F398" s="122"/>
      <c r="G398" s="123"/>
      <c r="H398" s="124"/>
      <c r="I398" s="123"/>
      <c r="J398" s="177"/>
      <c r="K398" s="124"/>
      <c r="L398" s="136"/>
      <c r="M398" s="123"/>
      <c r="N398" s="124"/>
      <c r="O398" s="123"/>
      <c r="P398" s="135"/>
      <c r="Q398" s="126"/>
      <c r="R398" s="127"/>
      <c r="S398" s="128"/>
      <c r="T398" s="123"/>
      <c r="U398" s="123"/>
      <c r="V398" s="123"/>
      <c r="W398" s="123"/>
      <c r="X398" s="123"/>
      <c r="Y398" s="123"/>
      <c r="Z398" s="123"/>
      <c r="AA398" s="128"/>
      <c r="AB398" s="123"/>
      <c r="AC398" s="123"/>
      <c r="AD398" s="123"/>
      <c r="AE398" s="123"/>
      <c r="AF398" s="123"/>
      <c r="AG398" s="123"/>
      <c r="AH398" s="123"/>
      <c r="AI398" s="123"/>
      <c r="AJ398" s="128"/>
      <c r="AK398" s="123"/>
      <c r="AL398" s="130"/>
      <c r="AM398" s="123"/>
      <c r="AN398" s="131"/>
      <c r="AO398" s="132"/>
    </row>
    <row x14ac:dyDescent="0.25" r="399" customHeight="1" ht="17.25">
      <c r="A399" s="118"/>
      <c r="B399" s="119"/>
      <c r="C399" s="119"/>
      <c r="D399" s="120"/>
      <c r="E399" s="134"/>
      <c r="F399" s="122"/>
      <c r="G399" s="123"/>
      <c r="H399" s="124"/>
      <c r="I399" s="123"/>
      <c r="J399" s="177"/>
      <c r="K399" s="124"/>
      <c r="L399" s="136"/>
      <c r="M399" s="123"/>
      <c r="N399" s="124"/>
      <c r="O399" s="123"/>
      <c r="P399" s="135"/>
      <c r="Q399" s="126"/>
      <c r="R399" s="127"/>
      <c r="S399" s="128"/>
      <c r="T399" s="123"/>
      <c r="U399" s="123"/>
      <c r="V399" s="123"/>
      <c r="W399" s="123"/>
      <c r="X399" s="123"/>
      <c r="Y399" s="123"/>
      <c r="Z399" s="123"/>
      <c r="AA399" s="128"/>
      <c r="AB399" s="123"/>
      <c r="AC399" s="123"/>
      <c r="AD399" s="123"/>
      <c r="AE399" s="123"/>
      <c r="AF399" s="123"/>
      <c r="AG399" s="123"/>
      <c r="AH399" s="123"/>
      <c r="AI399" s="123"/>
      <c r="AJ399" s="128"/>
      <c r="AK399" s="123"/>
      <c r="AL399" s="130"/>
      <c r="AM399" s="123"/>
      <c r="AN399" s="131"/>
      <c r="AO399" s="132"/>
    </row>
    <row x14ac:dyDescent="0.25" r="400" customHeight="1" ht="17.25">
      <c r="A400" s="118"/>
      <c r="B400" s="119"/>
      <c r="C400" s="119"/>
      <c r="D400" s="120"/>
      <c r="E400" s="134"/>
      <c r="F400" s="122"/>
      <c r="G400" s="123"/>
      <c r="H400" s="124"/>
      <c r="I400" s="123"/>
      <c r="J400" s="177"/>
      <c r="K400" s="124"/>
      <c r="L400" s="136"/>
      <c r="M400" s="123"/>
      <c r="N400" s="124"/>
      <c r="O400" s="123"/>
      <c r="P400" s="135"/>
      <c r="Q400" s="126"/>
      <c r="R400" s="127"/>
      <c r="S400" s="128"/>
      <c r="T400" s="123"/>
      <c r="U400" s="123"/>
      <c r="V400" s="123"/>
      <c r="W400" s="123"/>
      <c r="X400" s="123"/>
      <c r="Y400" s="123"/>
      <c r="Z400" s="123"/>
      <c r="AA400" s="128"/>
      <c r="AB400" s="123"/>
      <c r="AC400" s="123"/>
      <c r="AD400" s="123"/>
      <c r="AE400" s="123"/>
      <c r="AF400" s="123"/>
      <c r="AG400" s="123"/>
      <c r="AH400" s="123"/>
      <c r="AI400" s="123"/>
      <c r="AJ400" s="128"/>
      <c r="AK400" s="123"/>
      <c r="AL400" s="130"/>
      <c r="AM400" s="123"/>
      <c r="AN400" s="131"/>
      <c r="AO400" s="132"/>
    </row>
    <row x14ac:dyDescent="0.25" r="401" customHeight="1" ht="17.25">
      <c r="A401" s="118"/>
      <c r="B401" s="119"/>
      <c r="C401" s="119"/>
      <c r="D401" s="120"/>
      <c r="E401" s="134"/>
      <c r="F401" s="122"/>
      <c r="G401" s="123"/>
      <c r="H401" s="124"/>
      <c r="I401" s="123"/>
      <c r="J401" s="177"/>
      <c r="K401" s="124"/>
      <c r="L401" s="136"/>
      <c r="M401" s="123"/>
      <c r="N401" s="124"/>
      <c r="O401" s="123"/>
      <c r="P401" s="135"/>
      <c r="Q401" s="126"/>
      <c r="R401" s="127"/>
      <c r="S401" s="128"/>
      <c r="T401" s="123"/>
      <c r="U401" s="123"/>
      <c r="V401" s="123"/>
      <c r="W401" s="123"/>
      <c r="X401" s="123"/>
      <c r="Y401" s="123"/>
      <c r="Z401" s="123"/>
      <c r="AA401" s="128"/>
      <c r="AB401" s="123"/>
      <c r="AC401" s="123"/>
      <c r="AD401" s="123"/>
      <c r="AE401" s="123"/>
      <c r="AF401" s="123"/>
      <c r="AG401" s="123"/>
      <c r="AH401" s="123"/>
      <c r="AI401" s="123"/>
      <c r="AJ401" s="128"/>
      <c r="AK401" s="123"/>
      <c r="AL401" s="130"/>
      <c r="AM401" s="123"/>
      <c r="AN401" s="131"/>
      <c r="AO401" s="132"/>
    </row>
    <row x14ac:dyDescent="0.25" r="402" customHeight="1" ht="17.25">
      <c r="A402" s="118"/>
      <c r="B402" s="119"/>
      <c r="C402" s="119"/>
      <c r="D402" s="120"/>
      <c r="E402" s="134"/>
      <c r="F402" s="122"/>
      <c r="G402" s="123"/>
      <c r="H402" s="124"/>
      <c r="I402" s="123"/>
      <c r="J402" s="177"/>
      <c r="K402" s="124"/>
      <c r="L402" s="136"/>
      <c r="M402" s="123"/>
      <c r="N402" s="124"/>
      <c r="O402" s="123"/>
      <c r="P402" s="135"/>
      <c r="Q402" s="126"/>
      <c r="R402" s="127"/>
      <c r="S402" s="128"/>
      <c r="T402" s="123"/>
      <c r="U402" s="123"/>
      <c r="V402" s="123"/>
      <c r="W402" s="123"/>
      <c r="X402" s="123"/>
      <c r="Y402" s="123"/>
      <c r="Z402" s="123"/>
      <c r="AA402" s="128"/>
      <c r="AB402" s="123"/>
      <c r="AC402" s="123"/>
      <c r="AD402" s="123"/>
      <c r="AE402" s="123"/>
      <c r="AF402" s="123"/>
      <c r="AG402" s="123"/>
      <c r="AH402" s="123"/>
      <c r="AI402" s="123"/>
      <c r="AJ402" s="128"/>
      <c r="AK402" s="123"/>
      <c r="AL402" s="130"/>
      <c r="AM402" s="123"/>
      <c r="AN402" s="131"/>
      <c r="AO402" s="132"/>
    </row>
    <row x14ac:dyDescent="0.25" r="403" customHeight="1" ht="17.25">
      <c r="A403" s="118"/>
      <c r="B403" s="119"/>
      <c r="C403" s="119"/>
      <c r="D403" s="120"/>
      <c r="E403" s="134"/>
      <c r="F403" s="122"/>
      <c r="G403" s="123"/>
      <c r="H403" s="124"/>
      <c r="I403" s="123"/>
      <c r="J403" s="177"/>
      <c r="K403" s="124"/>
      <c r="L403" s="136"/>
      <c r="M403" s="123"/>
      <c r="N403" s="124"/>
      <c r="O403" s="123"/>
      <c r="P403" s="135"/>
      <c r="Q403" s="126"/>
      <c r="R403" s="127"/>
      <c r="S403" s="128"/>
      <c r="T403" s="123"/>
      <c r="U403" s="123"/>
      <c r="V403" s="123"/>
      <c r="W403" s="123"/>
      <c r="X403" s="123"/>
      <c r="Y403" s="123"/>
      <c r="Z403" s="123"/>
      <c r="AA403" s="128"/>
      <c r="AB403" s="123"/>
      <c r="AC403" s="123"/>
      <c r="AD403" s="123"/>
      <c r="AE403" s="123"/>
      <c r="AF403" s="123"/>
      <c r="AG403" s="123"/>
      <c r="AH403" s="123"/>
      <c r="AI403" s="123"/>
      <c r="AJ403" s="128"/>
      <c r="AK403" s="123"/>
      <c r="AL403" s="130"/>
      <c r="AM403" s="123"/>
      <c r="AN403" s="131"/>
      <c r="AO403" s="132"/>
    </row>
    <row x14ac:dyDescent="0.25" r="404" customHeight="1" ht="17.25">
      <c r="A404" s="118"/>
      <c r="B404" s="5"/>
      <c r="C404" s="5"/>
      <c r="D404" s="6"/>
      <c r="E404" s="5"/>
      <c r="F404" s="5"/>
      <c r="G404" s="6"/>
      <c r="H404" s="124"/>
      <c r="I404" s="6"/>
      <c r="J404" s="6"/>
      <c r="K404" s="124"/>
      <c r="L404" s="6"/>
      <c r="M404" s="123"/>
      <c r="N404" s="124"/>
      <c r="O404" s="6"/>
      <c r="P404" s="135"/>
      <c r="Q404" s="126"/>
      <c r="R404" s="127"/>
      <c r="S404" s="128"/>
      <c r="T404" s="123"/>
      <c r="U404" s="123"/>
      <c r="V404" s="123"/>
      <c r="W404" s="123"/>
      <c r="X404" s="123"/>
      <c r="Y404" s="123"/>
      <c r="Z404" s="123"/>
      <c r="AA404" s="128"/>
      <c r="AB404" s="123"/>
      <c r="AC404" s="123"/>
      <c r="AD404" s="123"/>
      <c r="AE404" s="123"/>
      <c r="AF404" s="123"/>
      <c r="AG404" s="123"/>
      <c r="AH404" s="123"/>
      <c r="AI404" s="123"/>
      <c r="AJ404" s="128"/>
      <c r="AK404" s="123"/>
      <c r="AL404" s="130"/>
      <c r="AM404" s="123"/>
      <c r="AN404" s="131"/>
      <c r="AO404" s="132"/>
    </row>
    <row x14ac:dyDescent="0.25" r="405" customHeight="1" ht="17.25">
      <c r="A405" s="118"/>
      <c r="B405" s="5"/>
      <c r="C405" s="5"/>
      <c r="D405" s="6"/>
      <c r="E405" s="5"/>
      <c r="F405" s="5"/>
      <c r="G405" s="6"/>
      <c r="H405" s="124"/>
      <c r="I405" s="6"/>
      <c r="J405" s="6"/>
      <c r="K405" s="124"/>
      <c r="L405" s="6"/>
      <c r="M405" s="123"/>
      <c r="N405" s="124"/>
      <c r="O405" s="6"/>
      <c r="P405" s="135"/>
      <c r="Q405" s="126"/>
      <c r="R405" s="127"/>
      <c r="S405" s="128"/>
      <c r="T405" s="123"/>
      <c r="U405" s="123"/>
      <c r="V405" s="123"/>
      <c r="W405" s="123"/>
      <c r="X405" s="123"/>
      <c r="Y405" s="123"/>
      <c r="Z405" s="123"/>
      <c r="AA405" s="128"/>
      <c r="AB405" s="123"/>
      <c r="AC405" s="123"/>
      <c r="AD405" s="123"/>
      <c r="AE405" s="123"/>
      <c r="AF405" s="123"/>
      <c r="AG405" s="123"/>
      <c r="AH405" s="123"/>
      <c r="AI405" s="123"/>
      <c r="AJ405" s="128"/>
      <c r="AK405" s="123"/>
      <c r="AL405" s="130"/>
      <c r="AM405" s="123"/>
      <c r="AN405" s="131"/>
      <c r="AO405" s="132"/>
    </row>
    <row x14ac:dyDescent="0.25" r="406" customHeight="1" ht="17.25">
      <c r="A406" s="118"/>
      <c r="B406" s="5"/>
      <c r="C406" s="5"/>
      <c r="D406" s="6"/>
      <c r="E406" s="5"/>
      <c r="F406" s="5"/>
      <c r="G406" s="6"/>
      <c r="H406" s="124"/>
      <c r="I406" s="6"/>
      <c r="J406" s="6"/>
      <c r="K406" s="124"/>
      <c r="L406" s="6"/>
      <c r="M406" s="123"/>
      <c r="N406" s="124"/>
      <c r="O406" s="6"/>
      <c r="P406" s="135"/>
      <c r="Q406" s="126"/>
      <c r="R406" s="127"/>
      <c r="S406" s="128"/>
      <c r="T406" s="123"/>
      <c r="U406" s="123"/>
      <c r="V406" s="123"/>
      <c r="W406" s="123"/>
      <c r="X406" s="123"/>
      <c r="Y406" s="123"/>
      <c r="Z406" s="123"/>
      <c r="AA406" s="128"/>
      <c r="AB406" s="123"/>
      <c r="AC406" s="123"/>
      <c r="AD406" s="123"/>
      <c r="AE406" s="123"/>
      <c r="AF406" s="123"/>
      <c r="AG406" s="123"/>
      <c r="AH406" s="123"/>
      <c r="AI406" s="123"/>
      <c r="AJ406" s="128"/>
      <c r="AK406" s="123"/>
      <c r="AL406" s="130"/>
      <c r="AM406" s="123"/>
      <c r="AN406" s="131"/>
      <c r="AO406" s="132"/>
    </row>
    <row x14ac:dyDescent="0.25" r="407" customHeight="1" ht="17.25">
      <c r="A407" s="118"/>
      <c r="B407" s="5"/>
      <c r="C407" s="5"/>
      <c r="D407" s="6"/>
      <c r="E407" s="5"/>
      <c r="F407" s="5"/>
      <c r="G407" s="6"/>
      <c r="H407" s="124"/>
      <c r="I407" s="6"/>
      <c r="J407" s="6"/>
      <c r="K407" s="124"/>
      <c r="L407" s="6"/>
      <c r="M407" s="123"/>
      <c r="N407" s="124"/>
      <c r="O407" s="6"/>
      <c r="P407" s="135"/>
      <c r="Q407" s="126"/>
      <c r="R407" s="127"/>
      <c r="S407" s="128"/>
      <c r="T407" s="123"/>
      <c r="U407" s="123"/>
      <c r="V407" s="123"/>
      <c r="W407" s="123"/>
      <c r="X407" s="123"/>
      <c r="Y407" s="123"/>
      <c r="Z407" s="123"/>
      <c r="AA407" s="128"/>
      <c r="AB407" s="123"/>
      <c r="AC407" s="123"/>
      <c r="AD407" s="123"/>
      <c r="AE407" s="123"/>
      <c r="AF407" s="123"/>
      <c r="AG407" s="123"/>
      <c r="AH407" s="123"/>
      <c r="AI407" s="123"/>
      <c r="AJ407" s="128"/>
      <c r="AK407" s="123"/>
      <c r="AL407" s="130"/>
      <c r="AM407" s="123"/>
      <c r="AN407" s="131"/>
      <c r="AO407" s="132"/>
    </row>
    <row x14ac:dyDescent="0.25" r="408" customHeight="1" ht="17.25">
      <c r="A408" s="118"/>
      <c r="B408" s="5"/>
      <c r="C408" s="5"/>
      <c r="D408" s="6"/>
      <c r="E408" s="5"/>
      <c r="F408" s="5"/>
      <c r="G408" s="6"/>
      <c r="H408" s="124"/>
      <c r="I408" s="6"/>
      <c r="J408" s="6"/>
      <c r="K408" s="124"/>
      <c r="L408" s="6"/>
      <c r="M408" s="123"/>
      <c r="N408" s="124"/>
      <c r="O408" s="6"/>
      <c r="P408" s="135"/>
      <c r="Q408" s="126"/>
      <c r="R408" s="127"/>
      <c r="S408" s="128"/>
      <c r="T408" s="123"/>
      <c r="U408" s="123"/>
      <c r="V408" s="123"/>
      <c r="W408" s="123"/>
      <c r="X408" s="123"/>
      <c r="Y408" s="123"/>
      <c r="Z408" s="123"/>
      <c r="AA408" s="128"/>
      <c r="AB408" s="123"/>
      <c r="AC408" s="123"/>
      <c r="AD408" s="123"/>
      <c r="AE408" s="123"/>
      <c r="AF408" s="123"/>
      <c r="AG408" s="123"/>
      <c r="AH408" s="123"/>
      <c r="AI408" s="123"/>
      <c r="AJ408" s="128"/>
      <c r="AK408" s="123"/>
      <c r="AL408" s="130"/>
      <c r="AM408" s="123"/>
      <c r="AN408" s="131"/>
      <c r="AO408" s="132"/>
    </row>
    <row x14ac:dyDescent="0.25" r="409" customHeight="1" ht="17.25">
      <c r="A409" s="118"/>
      <c r="B409" s="5"/>
      <c r="C409" s="5"/>
      <c r="D409" s="6"/>
      <c r="E409" s="5"/>
      <c r="F409" s="5"/>
      <c r="G409" s="6"/>
      <c r="H409" s="124"/>
      <c r="I409" s="6"/>
      <c r="J409" s="6"/>
      <c r="K409" s="124"/>
      <c r="L409" s="6"/>
      <c r="M409" s="123"/>
      <c r="N409" s="124"/>
      <c r="O409" s="6"/>
      <c r="P409" s="135"/>
      <c r="Q409" s="126"/>
      <c r="R409" s="127"/>
      <c r="S409" s="128"/>
      <c r="T409" s="123"/>
      <c r="U409" s="123"/>
      <c r="V409" s="123"/>
      <c r="W409" s="123"/>
      <c r="X409" s="123"/>
      <c r="Y409" s="123"/>
      <c r="Z409" s="123"/>
      <c r="AA409" s="128"/>
      <c r="AB409" s="123"/>
      <c r="AC409" s="123"/>
      <c r="AD409" s="123"/>
      <c r="AE409" s="123"/>
      <c r="AF409" s="123"/>
      <c r="AG409" s="123"/>
      <c r="AH409" s="123"/>
      <c r="AI409" s="123"/>
      <c r="AJ409" s="128"/>
      <c r="AK409" s="123"/>
      <c r="AL409" s="130"/>
      <c r="AM409" s="123"/>
      <c r="AN409" s="131"/>
      <c r="AO409" s="132"/>
    </row>
    <row x14ac:dyDescent="0.25" r="410" customHeight="1" ht="17.25">
      <c r="A410" s="118"/>
      <c r="B410" s="5"/>
      <c r="C410" s="5"/>
      <c r="D410" s="6"/>
      <c r="E410" s="5"/>
      <c r="F410" s="5"/>
      <c r="G410" s="6"/>
      <c r="H410" s="124"/>
      <c r="I410" s="6"/>
      <c r="J410" s="6"/>
      <c r="K410" s="124"/>
      <c r="L410" s="6"/>
      <c r="M410" s="123"/>
      <c r="N410" s="124"/>
      <c r="O410" s="6"/>
      <c r="P410" s="135"/>
      <c r="Q410" s="126"/>
      <c r="R410" s="127"/>
      <c r="S410" s="128"/>
      <c r="T410" s="123"/>
      <c r="U410" s="123"/>
      <c r="V410" s="123"/>
      <c r="W410" s="123"/>
      <c r="X410" s="123"/>
      <c r="Y410" s="123"/>
      <c r="Z410" s="123"/>
      <c r="AA410" s="128"/>
      <c r="AB410" s="123"/>
      <c r="AC410" s="123"/>
      <c r="AD410" s="123"/>
      <c r="AE410" s="123"/>
      <c r="AF410" s="123"/>
      <c r="AG410" s="123"/>
      <c r="AH410" s="123"/>
      <c r="AI410" s="123"/>
      <c r="AJ410" s="128"/>
      <c r="AK410" s="123"/>
      <c r="AL410" s="130"/>
      <c r="AM410" s="123"/>
      <c r="AN410" s="131"/>
      <c r="AO410" s="132"/>
    </row>
    <row x14ac:dyDescent="0.25" r="411" customHeight="1" ht="17.25">
      <c r="A411" s="118"/>
      <c r="B411" s="5"/>
      <c r="C411" s="5"/>
      <c r="D411" s="6"/>
      <c r="E411" s="5"/>
      <c r="F411" s="5"/>
      <c r="G411" s="6"/>
      <c r="H411" s="124"/>
      <c r="I411" s="6"/>
      <c r="J411" s="6"/>
      <c r="K411" s="124"/>
      <c r="L411" s="6"/>
      <c r="M411" s="123"/>
      <c r="N411" s="124"/>
      <c r="O411" s="6"/>
      <c r="P411" s="135"/>
      <c r="Q411" s="126"/>
      <c r="R411" s="127"/>
      <c r="S411" s="128"/>
      <c r="T411" s="123"/>
      <c r="U411" s="123"/>
      <c r="V411" s="123"/>
      <c r="W411" s="123"/>
      <c r="X411" s="123"/>
      <c r="Y411" s="123"/>
      <c r="Z411" s="123"/>
      <c r="AA411" s="128"/>
      <c r="AB411" s="123"/>
      <c r="AC411" s="123"/>
      <c r="AD411" s="123"/>
      <c r="AE411" s="123"/>
      <c r="AF411" s="123"/>
      <c r="AG411" s="123"/>
      <c r="AH411" s="123"/>
      <c r="AI411" s="123"/>
      <c r="AJ411" s="128"/>
      <c r="AK411" s="123"/>
      <c r="AL411" s="130"/>
      <c r="AM411" s="123"/>
      <c r="AN411" s="131"/>
      <c r="AO411" s="132"/>
    </row>
    <row x14ac:dyDescent="0.25" r="412" customHeight="1" ht="17.25">
      <c r="A412" s="118"/>
      <c r="B412" s="5"/>
      <c r="C412" s="5"/>
      <c r="D412" s="6"/>
      <c r="E412" s="5"/>
      <c r="F412" s="5"/>
      <c r="G412" s="6"/>
      <c r="H412" s="124"/>
      <c r="I412" s="6"/>
      <c r="J412" s="6"/>
      <c r="K412" s="124"/>
      <c r="L412" s="6"/>
      <c r="M412" s="123"/>
      <c r="N412" s="124"/>
      <c r="O412" s="6"/>
      <c r="P412" s="135"/>
      <c r="Q412" s="126"/>
      <c r="R412" s="127"/>
      <c r="S412" s="128"/>
      <c r="T412" s="123"/>
      <c r="U412" s="123"/>
      <c r="V412" s="123"/>
      <c r="W412" s="123"/>
      <c r="X412" s="123"/>
      <c r="Y412" s="123"/>
      <c r="Z412" s="123"/>
      <c r="AA412" s="128"/>
      <c r="AB412" s="123"/>
      <c r="AC412" s="123"/>
      <c r="AD412" s="123"/>
      <c r="AE412" s="123"/>
      <c r="AF412" s="123"/>
      <c r="AG412" s="123"/>
      <c r="AH412" s="123"/>
      <c r="AI412" s="123"/>
      <c r="AJ412" s="128"/>
      <c r="AK412" s="123"/>
      <c r="AL412" s="130"/>
      <c r="AM412" s="123"/>
      <c r="AN412" s="131"/>
      <c r="AO412" s="132"/>
    </row>
    <row x14ac:dyDescent="0.25" r="413" customHeight="1" ht="17.25">
      <c r="A413" s="118"/>
      <c r="B413" s="5"/>
      <c r="C413" s="5"/>
      <c r="D413" s="6"/>
      <c r="E413" s="5"/>
      <c r="F413" s="5"/>
      <c r="G413" s="6"/>
      <c r="H413" s="25"/>
      <c r="I413" s="6"/>
      <c r="J413" s="6"/>
      <c r="K413" s="25"/>
      <c r="L413" s="6"/>
      <c r="M413" s="6"/>
      <c r="N413" s="25"/>
      <c r="O413" s="6"/>
      <c r="P413" s="135"/>
      <c r="Q413" s="126"/>
      <c r="R413" s="127"/>
      <c r="S413" s="128"/>
      <c r="T413" s="123"/>
      <c r="U413" s="123"/>
      <c r="V413" s="123"/>
      <c r="W413" s="123"/>
      <c r="X413" s="123"/>
      <c r="Y413" s="123"/>
      <c r="Z413" s="123"/>
      <c r="AA413" s="128"/>
      <c r="AB413" s="123"/>
      <c r="AC413" s="123"/>
      <c r="AD413" s="123"/>
      <c r="AE413" s="123"/>
      <c r="AF413" s="123"/>
      <c r="AG413" s="123"/>
      <c r="AH413" s="123"/>
      <c r="AI413" s="123"/>
      <c r="AJ413" s="128"/>
      <c r="AK413" s="123"/>
      <c r="AL413" s="130"/>
      <c r="AM413" s="123"/>
      <c r="AN413" s="131"/>
      <c r="AO413" s="132"/>
    </row>
    <row x14ac:dyDescent="0.25" r="414" customHeight="1" ht="17.25">
      <c r="A414" s="118"/>
      <c r="B414" s="5"/>
      <c r="C414" s="5"/>
      <c r="D414" s="6"/>
      <c r="E414" s="5"/>
      <c r="F414" s="5"/>
      <c r="G414" s="6"/>
      <c r="H414" s="25"/>
      <c r="I414" s="6"/>
      <c r="J414" s="6"/>
      <c r="K414" s="25"/>
      <c r="L414" s="6"/>
      <c r="M414" s="6"/>
      <c r="N414" s="25"/>
      <c r="O414" s="6"/>
      <c r="P414" s="135"/>
      <c r="Q414" s="126"/>
      <c r="R414" s="127"/>
      <c r="S414" s="128"/>
      <c r="T414" s="123"/>
      <c r="U414" s="123"/>
      <c r="V414" s="123"/>
      <c r="W414" s="123"/>
      <c r="X414" s="123"/>
      <c r="Y414" s="123"/>
      <c r="Z414" s="123"/>
      <c r="AA414" s="128"/>
      <c r="AB414" s="123"/>
      <c r="AC414" s="123"/>
      <c r="AD414" s="123"/>
      <c r="AE414" s="123"/>
      <c r="AF414" s="123"/>
      <c r="AG414" s="123"/>
      <c r="AH414" s="123"/>
      <c r="AI414" s="123"/>
      <c r="AJ414" s="128"/>
      <c r="AK414" s="123"/>
      <c r="AL414" s="130"/>
      <c r="AM414" s="123"/>
      <c r="AN414" s="131"/>
      <c r="AO414" s="132"/>
    </row>
    <row x14ac:dyDescent="0.25" r="415" customHeight="1" ht="17.25">
      <c r="A415" s="118"/>
      <c r="B415" s="5"/>
      <c r="C415" s="5"/>
      <c r="D415" s="6"/>
      <c r="E415" s="5"/>
      <c r="F415" s="5"/>
      <c r="G415" s="6"/>
      <c r="H415" s="25"/>
      <c r="I415" s="6"/>
      <c r="J415" s="6"/>
      <c r="K415" s="25"/>
      <c r="L415" s="6"/>
      <c r="M415" s="6"/>
      <c r="N415" s="25"/>
      <c r="O415" s="6"/>
      <c r="P415" s="135"/>
      <c r="Q415" s="126"/>
      <c r="R415" s="127"/>
      <c r="S415" s="128"/>
      <c r="T415" s="123"/>
      <c r="U415" s="123"/>
      <c r="V415" s="123"/>
      <c r="W415" s="123"/>
      <c r="X415" s="123"/>
      <c r="Y415" s="123"/>
      <c r="Z415" s="123"/>
      <c r="AA415" s="128"/>
      <c r="AB415" s="123"/>
      <c r="AC415" s="123"/>
      <c r="AD415" s="123"/>
      <c r="AE415" s="123"/>
      <c r="AF415" s="123"/>
      <c r="AG415" s="123"/>
      <c r="AH415" s="123"/>
      <c r="AI415" s="123"/>
      <c r="AJ415" s="128"/>
      <c r="AK415" s="123"/>
      <c r="AL415" s="130"/>
      <c r="AM415" s="123"/>
      <c r="AN415" s="131"/>
      <c r="AO415" s="132"/>
    </row>
    <row x14ac:dyDescent="0.25" r="416" customHeight="1" ht="17.25">
      <c r="A416" s="118"/>
      <c r="B416" s="5"/>
      <c r="C416" s="5"/>
      <c r="D416" s="6"/>
      <c r="E416" s="5"/>
      <c r="F416" s="5"/>
      <c r="G416" s="6"/>
      <c r="H416" s="25"/>
      <c r="I416" s="6"/>
      <c r="J416" s="6"/>
      <c r="K416" s="25"/>
      <c r="L416" s="6"/>
      <c r="M416" s="6"/>
      <c r="N416" s="25"/>
      <c r="O416" s="6"/>
      <c r="P416" s="135"/>
      <c r="Q416" s="126"/>
      <c r="R416" s="127"/>
      <c r="S416" s="128"/>
      <c r="T416" s="123"/>
      <c r="U416" s="123"/>
      <c r="V416" s="123"/>
      <c r="W416" s="123"/>
      <c r="X416" s="123"/>
      <c r="Y416" s="123"/>
      <c r="Z416" s="123"/>
      <c r="AA416" s="128"/>
      <c r="AB416" s="123"/>
      <c r="AC416" s="123"/>
      <c r="AD416" s="123"/>
      <c r="AE416" s="123"/>
      <c r="AF416" s="123"/>
      <c r="AG416" s="123"/>
      <c r="AH416" s="123"/>
      <c r="AI416" s="123"/>
      <c r="AJ416" s="128"/>
      <c r="AK416" s="123"/>
      <c r="AL416" s="130"/>
      <c r="AM416" s="123"/>
      <c r="AN416" s="131"/>
      <c r="AO416" s="132"/>
    </row>
    <row x14ac:dyDescent="0.25" r="417" customHeight="1" ht="17.25">
      <c r="A417" s="118"/>
      <c r="B417" s="5"/>
      <c r="C417" s="5"/>
      <c r="D417" s="6"/>
      <c r="E417" s="5"/>
      <c r="F417" s="5"/>
      <c r="G417" s="6"/>
      <c r="H417" s="25"/>
      <c r="I417" s="6"/>
      <c r="J417" s="6"/>
      <c r="K417" s="25"/>
      <c r="L417" s="6"/>
      <c r="M417" s="6"/>
      <c r="N417" s="25"/>
      <c r="O417" s="6"/>
      <c r="P417" s="135"/>
      <c r="Q417" s="126"/>
      <c r="R417" s="127"/>
      <c r="S417" s="128"/>
      <c r="T417" s="123"/>
      <c r="U417" s="123"/>
      <c r="V417" s="123"/>
      <c r="W417" s="123"/>
      <c r="X417" s="123"/>
      <c r="Y417" s="123"/>
      <c r="Z417" s="123"/>
      <c r="AA417" s="128"/>
      <c r="AB417" s="123"/>
      <c r="AC417" s="123"/>
      <c r="AD417" s="123"/>
      <c r="AE417" s="123"/>
      <c r="AF417" s="123"/>
      <c r="AG417" s="123"/>
      <c r="AH417" s="123"/>
      <c r="AI417" s="123"/>
      <c r="AJ417" s="128"/>
      <c r="AK417" s="123"/>
      <c r="AL417" s="130"/>
      <c r="AM417" s="123"/>
      <c r="AN417" s="131"/>
      <c r="AO417" s="132"/>
    </row>
    <row x14ac:dyDescent="0.25" r="418" customHeight="1" ht="17.25">
      <c r="A418" s="118"/>
      <c r="B418" s="5"/>
      <c r="C418" s="5"/>
      <c r="D418" s="6"/>
      <c r="E418" s="5"/>
      <c r="F418" s="5"/>
      <c r="G418" s="6"/>
      <c r="H418" s="25"/>
      <c r="I418" s="6"/>
      <c r="J418" s="6"/>
      <c r="K418" s="25"/>
      <c r="L418" s="6"/>
      <c r="M418" s="6"/>
      <c r="N418" s="25"/>
      <c r="O418" s="6"/>
      <c r="P418" s="135"/>
      <c r="Q418" s="126"/>
      <c r="R418" s="127"/>
      <c r="S418" s="128"/>
      <c r="T418" s="123"/>
      <c r="U418" s="123"/>
      <c r="V418" s="123"/>
      <c r="W418" s="123"/>
      <c r="X418" s="123"/>
      <c r="Y418" s="123"/>
      <c r="Z418" s="123"/>
      <c r="AA418" s="128"/>
      <c r="AB418" s="123"/>
      <c r="AC418" s="123"/>
      <c r="AD418" s="123"/>
      <c r="AE418" s="123"/>
      <c r="AF418" s="123"/>
      <c r="AG418" s="123"/>
      <c r="AH418" s="123"/>
      <c r="AI418" s="123"/>
      <c r="AJ418" s="128"/>
      <c r="AK418" s="123"/>
      <c r="AL418" s="130"/>
      <c r="AM418" s="123"/>
      <c r="AN418" s="131"/>
      <c r="AO418" s="132"/>
    </row>
    <row x14ac:dyDescent="0.25" r="419" customHeight="1" ht="17.25">
      <c r="A419" s="118"/>
      <c r="B419" s="5"/>
      <c r="C419" s="5"/>
      <c r="D419" s="6"/>
      <c r="E419" s="5"/>
      <c r="F419" s="5"/>
      <c r="G419" s="6"/>
      <c r="H419" s="25"/>
      <c r="I419" s="6"/>
      <c r="J419" s="6"/>
      <c r="K419" s="25"/>
      <c r="L419" s="6"/>
      <c r="M419" s="6"/>
      <c r="N419" s="25"/>
      <c r="O419" s="6"/>
      <c r="P419" s="135"/>
      <c r="Q419" s="126"/>
      <c r="R419" s="127"/>
      <c r="S419" s="128"/>
      <c r="T419" s="123"/>
      <c r="U419" s="123"/>
      <c r="V419" s="123"/>
      <c r="W419" s="123"/>
      <c r="X419" s="123"/>
      <c r="Y419" s="123"/>
      <c r="Z419" s="123"/>
      <c r="AA419" s="128"/>
      <c r="AB419" s="123"/>
      <c r="AC419" s="123"/>
      <c r="AD419" s="123"/>
      <c r="AE419" s="123"/>
      <c r="AF419" s="123"/>
      <c r="AG419" s="123"/>
      <c r="AH419" s="123"/>
      <c r="AI419" s="123"/>
      <c r="AJ419" s="128"/>
      <c r="AK419" s="123"/>
      <c r="AL419" s="130"/>
      <c r="AM419" s="123"/>
      <c r="AN419" s="131"/>
      <c r="AO419" s="132"/>
    </row>
    <row x14ac:dyDescent="0.25" r="420" customHeight="1" ht="17.25">
      <c r="A420" s="118"/>
      <c r="B420" s="5"/>
      <c r="C420" s="5"/>
      <c r="D420" s="6"/>
      <c r="E420" s="5"/>
      <c r="F420" s="5"/>
      <c r="G420" s="6"/>
      <c r="H420" s="25"/>
      <c r="I420" s="6"/>
      <c r="J420" s="6"/>
      <c r="K420" s="25"/>
      <c r="L420" s="6"/>
      <c r="M420" s="6"/>
      <c r="N420" s="25"/>
      <c r="O420" s="6"/>
      <c r="P420" s="135"/>
      <c r="Q420" s="126"/>
      <c r="R420" s="127"/>
      <c r="S420" s="128"/>
      <c r="T420" s="123"/>
      <c r="U420" s="123"/>
      <c r="V420" s="123"/>
      <c r="W420" s="123"/>
      <c r="X420" s="123"/>
      <c r="Y420" s="123"/>
      <c r="Z420" s="123"/>
      <c r="AA420" s="128"/>
      <c r="AB420" s="123"/>
      <c r="AC420" s="123"/>
      <c r="AD420" s="123"/>
      <c r="AE420" s="123"/>
      <c r="AF420" s="123"/>
      <c r="AG420" s="123"/>
      <c r="AH420" s="123"/>
      <c r="AI420" s="123"/>
      <c r="AJ420" s="128"/>
      <c r="AK420" s="123"/>
      <c r="AL420" s="130"/>
      <c r="AM420" s="123"/>
      <c r="AN420" s="131"/>
      <c r="AO420" s="132"/>
    </row>
    <row x14ac:dyDescent="0.25" r="421" customHeight="1" ht="17.25">
      <c r="A421" s="118"/>
      <c r="B421" s="5"/>
      <c r="C421" s="5"/>
      <c r="D421" s="6"/>
      <c r="E421" s="5"/>
      <c r="F421" s="5"/>
      <c r="G421" s="6"/>
      <c r="H421" s="25"/>
      <c r="I421" s="6"/>
      <c r="J421" s="6"/>
      <c r="K421" s="25"/>
      <c r="L421" s="6"/>
      <c r="M421" s="6"/>
      <c r="N421" s="25"/>
      <c r="O421" s="6"/>
      <c r="P421" s="135"/>
      <c r="Q421" s="126"/>
      <c r="R421" s="127"/>
      <c r="S421" s="128"/>
      <c r="T421" s="123"/>
      <c r="U421" s="123"/>
      <c r="V421" s="123"/>
      <c r="W421" s="123"/>
      <c r="X421" s="123"/>
      <c r="Y421" s="123"/>
      <c r="Z421" s="123"/>
      <c r="AA421" s="128"/>
      <c r="AB421" s="123"/>
      <c r="AC421" s="123"/>
      <c r="AD421" s="123"/>
      <c r="AE421" s="123"/>
      <c r="AF421" s="123"/>
      <c r="AG421" s="123"/>
      <c r="AH421" s="123"/>
      <c r="AI421" s="123"/>
      <c r="AJ421" s="128"/>
      <c r="AK421" s="123"/>
      <c r="AL421" s="130"/>
      <c r="AM421" s="123"/>
      <c r="AN421" s="131"/>
      <c r="AO421" s="132"/>
    </row>
    <row x14ac:dyDescent="0.25" r="422" customHeight="1" ht="17.25">
      <c r="A422" s="118"/>
      <c r="B422" s="5"/>
      <c r="C422" s="5"/>
      <c r="D422" s="6"/>
      <c r="E422" s="5"/>
      <c r="F422" s="5"/>
      <c r="G422" s="6"/>
      <c r="H422" s="25"/>
      <c r="I422" s="6"/>
      <c r="J422" s="6"/>
      <c r="K422" s="25"/>
      <c r="L422" s="6"/>
      <c r="M422" s="6"/>
      <c r="N422" s="25"/>
      <c r="O422" s="6"/>
      <c r="P422" s="135"/>
      <c r="Q422" s="126"/>
      <c r="R422" s="127"/>
      <c r="S422" s="128"/>
      <c r="T422" s="123"/>
      <c r="U422" s="123"/>
      <c r="V422" s="123"/>
      <c r="W422" s="123"/>
      <c r="X422" s="123"/>
      <c r="Y422" s="123"/>
      <c r="Z422" s="123"/>
      <c r="AA422" s="128"/>
      <c r="AB422" s="123"/>
      <c r="AC422" s="123"/>
      <c r="AD422" s="123"/>
      <c r="AE422" s="123"/>
      <c r="AF422" s="123"/>
      <c r="AG422" s="123"/>
      <c r="AH422" s="123"/>
      <c r="AI422" s="123"/>
      <c r="AJ422" s="128"/>
      <c r="AK422" s="123"/>
      <c r="AL422" s="130"/>
      <c r="AM422" s="123"/>
      <c r="AN422" s="131"/>
      <c r="AO422" s="132"/>
    </row>
    <row x14ac:dyDescent="0.25" r="423" customHeight="1" ht="17.25">
      <c r="A423" s="118"/>
      <c r="B423" s="5"/>
      <c r="C423" s="5"/>
      <c r="D423" s="6"/>
      <c r="E423" s="5"/>
      <c r="F423" s="5"/>
      <c r="G423" s="6"/>
      <c r="H423" s="25"/>
      <c r="I423" s="6"/>
      <c r="J423" s="6"/>
      <c r="K423" s="25"/>
      <c r="L423" s="6"/>
      <c r="M423" s="6"/>
      <c r="N423" s="25"/>
      <c r="O423" s="6"/>
      <c r="P423" s="135"/>
      <c r="Q423" s="126"/>
      <c r="R423" s="127"/>
      <c r="S423" s="128"/>
      <c r="T423" s="123"/>
      <c r="U423" s="123"/>
      <c r="V423" s="123"/>
      <c r="W423" s="123"/>
      <c r="X423" s="123"/>
      <c r="Y423" s="123"/>
      <c r="Z423" s="123"/>
      <c r="AA423" s="128"/>
      <c r="AB423" s="123"/>
      <c r="AC423" s="123"/>
      <c r="AD423" s="123"/>
      <c r="AE423" s="123"/>
      <c r="AF423" s="123"/>
      <c r="AG423" s="123"/>
      <c r="AH423" s="123"/>
      <c r="AI423" s="123"/>
      <c r="AJ423" s="128"/>
      <c r="AK423" s="123"/>
      <c r="AL423" s="130"/>
      <c r="AM423" s="123"/>
      <c r="AN423" s="131"/>
      <c r="AO423" s="132"/>
    </row>
    <row x14ac:dyDescent="0.25" r="424" customHeight="1" ht="17.25">
      <c r="A424" s="118"/>
      <c r="B424" s="5"/>
      <c r="C424" s="5"/>
      <c r="D424" s="6"/>
      <c r="E424" s="5"/>
      <c r="F424" s="5"/>
      <c r="G424" s="6"/>
      <c r="H424" s="25"/>
      <c r="I424" s="6"/>
      <c r="J424" s="6"/>
      <c r="K424" s="25"/>
      <c r="L424" s="6"/>
      <c r="M424" s="6"/>
      <c r="N424" s="25"/>
      <c r="O424" s="6"/>
      <c r="P424" s="135"/>
      <c r="Q424" s="126"/>
      <c r="R424" s="127"/>
      <c r="S424" s="128"/>
      <c r="T424" s="123"/>
      <c r="U424" s="123"/>
      <c r="V424" s="123"/>
      <c r="W424" s="123"/>
      <c r="X424" s="123"/>
      <c r="Y424" s="123"/>
      <c r="Z424" s="123"/>
      <c r="AA424" s="128"/>
      <c r="AB424" s="123"/>
      <c r="AC424" s="123"/>
      <c r="AD424" s="123"/>
      <c r="AE424" s="123"/>
      <c r="AF424" s="123"/>
      <c r="AG424" s="123"/>
      <c r="AH424" s="123"/>
      <c r="AI424" s="123"/>
      <c r="AJ424" s="128"/>
      <c r="AK424" s="123"/>
      <c r="AL424" s="130"/>
      <c r="AM424" s="123"/>
      <c r="AN424" s="131"/>
      <c r="AO424" s="132"/>
    </row>
    <row x14ac:dyDescent="0.25" r="425" customHeight="1" ht="17.25">
      <c r="A425" s="118"/>
      <c r="B425" s="5"/>
      <c r="C425" s="5"/>
      <c r="D425" s="6"/>
      <c r="E425" s="5"/>
      <c r="F425" s="5"/>
      <c r="G425" s="6"/>
      <c r="H425" s="25"/>
      <c r="I425" s="6"/>
      <c r="J425" s="6"/>
      <c r="K425" s="25"/>
      <c r="L425" s="6"/>
      <c r="M425" s="6"/>
      <c r="N425" s="25"/>
      <c r="O425" s="6"/>
      <c r="P425" s="135"/>
      <c r="Q425" s="126"/>
      <c r="R425" s="127"/>
      <c r="S425" s="128"/>
      <c r="T425" s="123"/>
      <c r="U425" s="123"/>
      <c r="V425" s="123"/>
      <c r="W425" s="123"/>
      <c r="X425" s="123"/>
      <c r="Y425" s="123"/>
      <c r="Z425" s="123"/>
      <c r="AA425" s="128"/>
      <c r="AB425" s="123"/>
      <c r="AC425" s="123"/>
      <c r="AD425" s="123"/>
      <c r="AE425" s="123"/>
      <c r="AF425" s="123"/>
      <c r="AG425" s="123"/>
      <c r="AH425" s="123"/>
      <c r="AI425" s="123"/>
      <c r="AJ425" s="128"/>
      <c r="AK425" s="123"/>
      <c r="AL425" s="130"/>
      <c r="AM425" s="123"/>
      <c r="AN425" s="131"/>
      <c r="AO425" s="132"/>
    </row>
    <row x14ac:dyDescent="0.25" r="426" customHeight="1" ht="17.25">
      <c r="A426" s="118"/>
      <c r="B426" s="5"/>
      <c r="C426" s="5"/>
      <c r="D426" s="6"/>
      <c r="E426" s="5"/>
      <c r="F426" s="5"/>
      <c r="G426" s="6"/>
      <c r="H426" s="25"/>
      <c r="I426" s="6"/>
      <c r="J426" s="6"/>
      <c r="K426" s="25"/>
      <c r="L426" s="6"/>
      <c r="M426" s="6"/>
      <c r="N426" s="25"/>
      <c r="O426" s="6"/>
      <c r="P426" s="135"/>
      <c r="Q426" s="126"/>
      <c r="R426" s="127"/>
      <c r="S426" s="128"/>
      <c r="T426" s="123"/>
      <c r="U426" s="123"/>
      <c r="V426" s="123"/>
      <c r="W426" s="123"/>
      <c r="X426" s="123"/>
      <c r="Y426" s="123"/>
      <c r="Z426" s="123"/>
      <c r="AA426" s="128"/>
      <c r="AB426" s="123"/>
      <c r="AC426" s="123"/>
      <c r="AD426" s="123"/>
      <c r="AE426" s="123"/>
      <c r="AF426" s="123"/>
      <c r="AG426" s="123"/>
      <c r="AH426" s="123"/>
      <c r="AI426" s="123"/>
      <c r="AJ426" s="128"/>
      <c r="AK426" s="123"/>
      <c r="AL426" s="130"/>
      <c r="AM426" s="123"/>
      <c r="AN426" s="131"/>
      <c r="AO426" s="132"/>
    </row>
    <row x14ac:dyDescent="0.25" r="427" customHeight="1" ht="17.25">
      <c r="A427" s="118"/>
      <c r="B427" s="5"/>
      <c r="C427" s="5"/>
      <c r="D427" s="6"/>
      <c r="E427" s="5"/>
      <c r="F427" s="5"/>
      <c r="G427" s="6"/>
      <c r="H427" s="25"/>
      <c r="I427" s="6"/>
      <c r="J427" s="6"/>
      <c r="K427" s="25"/>
      <c r="L427" s="6"/>
      <c r="M427" s="6"/>
      <c r="N427" s="25"/>
      <c r="O427" s="6"/>
      <c r="P427" s="135"/>
      <c r="Q427" s="126"/>
      <c r="R427" s="127"/>
      <c r="S427" s="128"/>
      <c r="T427" s="123"/>
      <c r="U427" s="123"/>
      <c r="V427" s="123"/>
      <c r="W427" s="123"/>
      <c r="X427" s="123"/>
      <c r="Y427" s="123"/>
      <c r="Z427" s="123"/>
      <c r="AA427" s="128"/>
      <c r="AB427" s="123"/>
      <c r="AC427" s="123"/>
      <c r="AD427" s="123"/>
      <c r="AE427" s="123"/>
      <c r="AF427" s="123"/>
      <c r="AG427" s="123"/>
      <c r="AH427" s="123"/>
      <c r="AI427" s="123"/>
      <c r="AJ427" s="128"/>
      <c r="AK427" s="123"/>
      <c r="AL427" s="130"/>
      <c r="AM427" s="123"/>
      <c r="AN427" s="131"/>
      <c r="AO427" s="132"/>
    </row>
    <row x14ac:dyDescent="0.25" r="428" customHeight="1" ht="17.25">
      <c r="A428" s="118"/>
      <c r="B428" s="5"/>
      <c r="C428" s="5"/>
      <c r="D428" s="6"/>
      <c r="E428" s="5"/>
      <c r="F428" s="5"/>
      <c r="G428" s="6"/>
      <c r="H428" s="25"/>
      <c r="I428" s="6"/>
      <c r="J428" s="6"/>
      <c r="K428" s="25"/>
      <c r="L428" s="6"/>
      <c r="M428" s="6"/>
      <c r="N428" s="25"/>
      <c r="O428" s="6"/>
      <c r="P428" s="135"/>
      <c r="Q428" s="126"/>
      <c r="R428" s="127"/>
      <c r="S428" s="128"/>
      <c r="T428" s="123"/>
      <c r="U428" s="123"/>
      <c r="V428" s="123"/>
      <c r="W428" s="123"/>
      <c r="X428" s="123"/>
      <c r="Y428" s="123"/>
      <c r="Z428" s="123"/>
      <c r="AA428" s="128"/>
      <c r="AB428" s="123"/>
      <c r="AC428" s="123"/>
      <c r="AD428" s="123"/>
      <c r="AE428" s="123"/>
      <c r="AF428" s="123"/>
      <c r="AG428" s="123"/>
      <c r="AH428" s="123"/>
      <c r="AI428" s="123"/>
      <c r="AJ428" s="128"/>
      <c r="AK428" s="123"/>
      <c r="AL428" s="130"/>
      <c r="AM428" s="123"/>
      <c r="AN428" s="131"/>
      <c r="AO428" s="132"/>
    </row>
    <row x14ac:dyDescent="0.25" r="429" customHeight="1" ht="17.25">
      <c r="A429" s="118"/>
      <c r="B429" s="5"/>
      <c r="C429" s="5"/>
      <c r="D429" s="6"/>
      <c r="E429" s="5"/>
      <c r="F429" s="5"/>
      <c r="G429" s="6"/>
      <c r="H429" s="25"/>
      <c r="I429" s="6"/>
      <c r="J429" s="6"/>
      <c r="K429" s="25"/>
      <c r="L429" s="6"/>
      <c r="M429" s="6"/>
      <c r="N429" s="25"/>
      <c r="O429" s="6"/>
      <c r="P429" s="135"/>
      <c r="Q429" s="126"/>
      <c r="R429" s="127"/>
      <c r="S429" s="128"/>
      <c r="T429" s="123"/>
      <c r="U429" s="123"/>
      <c r="V429" s="123"/>
      <c r="W429" s="123"/>
      <c r="X429" s="123"/>
      <c r="Y429" s="123"/>
      <c r="Z429" s="123"/>
      <c r="AA429" s="128"/>
      <c r="AB429" s="123"/>
      <c r="AC429" s="123"/>
      <c r="AD429" s="123"/>
      <c r="AE429" s="123"/>
      <c r="AF429" s="123"/>
      <c r="AG429" s="123"/>
      <c r="AH429" s="123"/>
      <c r="AI429" s="123"/>
      <c r="AJ429" s="128"/>
      <c r="AK429" s="123"/>
      <c r="AL429" s="130"/>
      <c r="AM429" s="123"/>
      <c r="AN429" s="131"/>
      <c r="AO429" s="132"/>
    </row>
    <row x14ac:dyDescent="0.25" r="430" customHeight="1" ht="17.25">
      <c r="A430" s="118"/>
      <c r="B430" s="5"/>
      <c r="C430" s="5"/>
      <c r="D430" s="6"/>
      <c r="E430" s="5"/>
      <c r="F430" s="5"/>
      <c r="G430" s="6"/>
      <c r="H430" s="25"/>
      <c r="I430" s="6"/>
      <c r="J430" s="6"/>
      <c r="K430" s="25"/>
      <c r="L430" s="6"/>
      <c r="M430" s="6"/>
      <c r="N430" s="25"/>
      <c r="O430" s="6"/>
      <c r="P430" s="135"/>
      <c r="Q430" s="126"/>
      <c r="R430" s="127"/>
      <c r="S430" s="128"/>
      <c r="T430" s="123"/>
      <c r="U430" s="123"/>
      <c r="V430" s="123"/>
      <c r="W430" s="123"/>
      <c r="X430" s="123"/>
      <c r="Y430" s="123"/>
      <c r="Z430" s="123"/>
      <c r="AA430" s="128"/>
      <c r="AB430" s="123"/>
      <c r="AC430" s="123"/>
      <c r="AD430" s="123"/>
      <c r="AE430" s="123"/>
      <c r="AF430" s="123"/>
      <c r="AG430" s="123"/>
      <c r="AH430" s="123"/>
      <c r="AI430" s="123"/>
      <c r="AJ430" s="128"/>
      <c r="AK430" s="123"/>
      <c r="AL430" s="130"/>
      <c r="AM430" s="123"/>
      <c r="AN430" s="131"/>
      <c r="AO430" s="132"/>
    </row>
    <row x14ac:dyDescent="0.25" r="431" customHeight="1" ht="17.25">
      <c r="A431" s="118"/>
      <c r="B431" s="5"/>
      <c r="C431" s="5"/>
      <c r="D431" s="6"/>
      <c r="E431" s="5"/>
      <c r="F431" s="5"/>
      <c r="G431" s="6"/>
      <c r="H431" s="25"/>
      <c r="I431" s="6"/>
      <c r="J431" s="6"/>
      <c r="K431" s="25"/>
      <c r="L431" s="6"/>
      <c r="M431" s="6"/>
      <c r="N431" s="25"/>
      <c r="O431" s="6"/>
      <c r="P431" s="135"/>
      <c r="Q431" s="126"/>
      <c r="R431" s="127"/>
      <c r="S431" s="128"/>
      <c r="T431" s="123"/>
      <c r="U431" s="123"/>
      <c r="V431" s="123"/>
      <c r="W431" s="123"/>
      <c r="X431" s="123"/>
      <c r="Y431" s="123"/>
      <c r="Z431" s="123"/>
      <c r="AA431" s="128"/>
      <c r="AB431" s="123"/>
      <c r="AC431" s="123"/>
      <c r="AD431" s="123"/>
      <c r="AE431" s="123"/>
      <c r="AF431" s="123"/>
      <c r="AG431" s="123"/>
      <c r="AH431" s="123"/>
      <c r="AI431" s="123"/>
      <c r="AJ431" s="128"/>
      <c r="AK431" s="123"/>
      <c r="AL431" s="130"/>
      <c r="AM431" s="123"/>
      <c r="AN431" s="131"/>
      <c r="AO431" s="132"/>
    </row>
    <row x14ac:dyDescent="0.25" r="432" customHeight="1" ht="17.25">
      <c r="A432" s="118"/>
      <c r="B432" s="5"/>
      <c r="C432" s="5"/>
      <c r="D432" s="6"/>
      <c r="E432" s="5"/>
      <c r="F432" s="5"/>
      <c r="G432" s="6"/>
      <c r="H432" s="25"/>
      <c r="I432" s="6"/>
      <c r="J432" s="6"/>
      <c r="K432" s="25"/>
      <c r="L432" s="6"/>
      <c r="M432" s="6"/>
      <c r="N432" s="25"/>
      <c r="O432" s="6"/>
      <c r="P432" s="135"/>
      <c r="Q432" s="126"/>
      <c r="R432" s="127"/>
      <c r="S432" s="128"/>
      <c r="T432" s="123"/>
      <c r="U432" s="123"/>
      <c r="V432" s="123"/>
      <c r="W432" s="123"/>
      <c r="X432" s="123"/>
      <c r="Y432" s="123"/>
      <c r="Z432" s="123"/>
      <c r="AA432" s="128"/>
      <c r="AB432" s="123"/>
      <c r="AC432" s="123"/>
      <c r="AD432" s="123"/>
      <c r="AE432" s="123"/>
      <c r="AF432" s="123"/>
      <c r="AG432" s="123"/>
      <c r="AH432" s="123"/>
      <c r="AI432" s="123"/>
      <c r="AJ432" s="128"/>
      <c r="AK432" s="123"/>
      <c r="AL432" s="130"/>
      <c r="AM432" s="123"/>
      <c r="AN432" s="131"/>
      <c r="AO432" s="132"/>
    </row>
    <row x14ac:dyDescent="0.25" r="433" customHeight="1" ht="17.25">
      <c r="A433" s="118"/>
      <c r="B433" s="5"/>
      <c r="C433" s="5"/>
      <c r="D433" s="6"/>
      <c r="E433" s="5"/>
      <c r="F433" s="5"/>
      <c r="G433" s="6"/>
      <c r="H433" s="25"/>
      <c r="I433" s="6"/>
      <c r="J433" s="6"/>
      <c r="K433" s="25"/>
      <c r="L433" s="6"/>
      <c r="M433" s="6"/>
      <c r="N433" s="25"/>
      <c r="O433" s="6"/>
      <c r="P433" s="135"/>
      <c r="Q433" s="126"/>
      <c r="R433" s="127"/>
      <c r="S433" s="128"/>
      <c r="T433" s="123"/>
      <c r="U433" s="123"/>
      <c r="V433" s="123"/>
      <c r="W433" s="123"/>
      <c r="X433" s="123"/>
      <c r="Y433" s="123"/>
      <c r="Z433" s="123"/>
      <c r="AA433" s="128"/>
      <c r="AB433" s="123"/>
      <c r="AC433" s="123"/>
      <c r="AD433" s="123"/>
      <c r="AE433" s="123"/>
      <c r="AF433" s="123"/>
      <c r="AG433" s="123"/>
      <c r="AH433" s="123"/>
      <c r="AI433" s="123"/>
      <c r="AJ433" s="128"/>
      <c r="AK433" s="123"/>
      <c r="AL433" s="130"/>
      <c r="AM433" s="123"/>
      <c r="AN433" s="131"/>
      <c r="AO433" s="132"/>
    </row>
    <row x14ac:dyDescent="0.25" r="434" customHeight="1" ht="17.25">
      <c r="A434" s="118"/>
      <c r="B434" s="5"/>
      <c r="C434" s="5"/>
      <c r="D434" s="6"/>
      <c r="E434" s="5"/>
      <c r="F434" s="5"/>
      <c r="G434" s="6"/>
      <c r="H434" s="25"/>
      <c r="I434" s="6"/>
      <c r="J434" s="6"/>
      <c r="K434" s="25"/>
      <c r="L434" s="6"/>
      <c r="M434" s="6"/>
      <c r="N434" s="25"/>
      <c r="O434" s="6"/>
      <c r="P434" s="135"/>
      <c r="Q434" s="126"/>
      <c r="R434" s="127"/>
      <c r="S434" s="128"/>
      <c r="T434" s="123"/>
      <c r="U434" s="123"/>
      <c r="V434" s="123"/>
      <c r="W434" s="123"/>
      <c r="X434" s="123"/>
      <c r="Y434" s="123"/>
      <c r="Z434" s="123"/>
      <c r="AA434" s="128"/>
      <c r="AB434" s="123"/>
      <c r="AC434" s="123"/>
      <c r="AD434" s="123"/>
      <c r="AE434" s="123"/>
      <c r="AF434" s="123"/>
      <c r="AG434" s="123"/>
      <c r="AH434" s="123"/>
      <c r="AI434" s="123"/>
      <c r="AJ434" s="128"/>
      <c r="AK434" s="123"/>
      <c r="AL434" s="130"/>
      <c r="AM434" s="123"/>
      <c r="AN434" s="131"/>
      <c r="AO434" s="132"/>
    </row>
    <row x14ac:dyDescent="0.25" r="435" customHeight="1" ht="17.25">
      <c r="A435" s="118"/>
      <c r="B435" s="5"/>
      <c r="C435" s="5"/>
      <c r="D435" s="6"/>
      <c r="E435" s="5"/>
      <c r="F435" s="5"/>
      <c r="G435" s="6"/>
      <c r="H435" s="25"/>
      <c r="I435" s="6"/>
      <c r="J435" s="6"/>
      <c r="K435" s="25"/>
      <c r="L435" s="6"/>
      <c r="M435" s="6"/>
      <c r="N435" s="25"/>
      <c r="O435" s="6"/>
      <c r="P435" s="135"/>
      <c r="Q435" s="126"/>
      <c r="R435" s="127"/>
      <c r="S435" s="128"/>
      <c r="T435" s="123"/>
      <c r="U435" s="123"/>
      <c r="V435" s="123"/>
      <c r="W435" s="123"/>
      <c r="X435" s="123"/>
      <c r="Y435" s="123"/>
      <c r="Z435" s="123"/>
      <c r="AA435" s="128"/>
      <c r="AB435" s="123"/>
      <c r="AC435" s="123"/>
      <c r="AD435" s="123"/>
      <c r="AE435" s="123"/>
      <c r="AF435" s="123"/>
      <c r="AG435" s="123"/>
      <c r="AH435" s="123"/>
      <c r="AI435" s="123"/>
      <c r="AJ435" s="128"/>
      <c r="AK435" s="123"/>
      <c r="AL435" s="130"/>
      <c r="AM435" s="123"/>
      <c r="AN435" s="131"/>
      <c r="AO435" s="132"/>
    </row>
    <row x14ac:dyDescent="0.25" r="436" customHeight="1" ht="17.25">
      <c r="A436" s="118"/>
      <c r="B436" s="5"/>
      <c r="C436" s="5"/>
      <c r="D436" s="6"/>
      <c r="E436" s="5"/>
      <c r="F436" s="5"/>
      <c r="G436" s="6"/>
      <c r="H436" s="25"/>
      <c r="I436" s="6"/>
      <c r="J436" s="6"/>
      <c r="K436" s="25"/>
      <c r="L436" s="6"/>
      <c r="M436" s="6"/>
      <c r="N436" s="25"/>
      <c r="O436" s="6"/>
      <c r="P436" s="135"/>
      <c r="Q436" s="126"/>
      <c r="R436" s="127"/>
      <c r="S436" s="128"/>
      <c r="T436" s="123"/>
      <c r="U436" s="123"/>
      <c r="V436" s="123"/>
      <c r="W436" s="123"/>
      <c r="X436" s="123"/>
      <c r="Y436" s="123"/>
      <c r="Z436" s="123"/>
      <c r="AA436" s="128"/>
      <c r="AB436" s="123"/>
      <c r="AC436" s="123"/>
      <c r="AD436" s="123"/>
      <c r="AE436" s="123"/>
      <c r="AF436" s="123"/>
      <c r="AG436" s="123"/>
      <c r="AH436" s="123"/>
      <c r="AI436" s="123"/>
      <c r="AJ436" s="128"/>
      <c r="AK436" s="123"/>
      <c r="AL436" s="130"/>
      <c r="AM436" s="123"/>
      <c r="AN436" s="131"/>
      <c r="AO436" s="132"/>
    </row>
    <row x14ac:dyDescent="0.25" r="437" customHeight="1" ht="17.25">
      <c r="A437" s="118"/>
      <c r="B437" s="5"/>
      <c r="C437" s="5"/>
      <c r="D437" s="6"/>
      <c r="E437" s="5"/>
      <c r="F437" s="5"/>
      <c r="G437" s="6"/>
      <c r="H437" s="25"/>
      <c r="I437" s="6"/>
      <c r="J437" s="6"/>
      <c r="K437" s="25"/>
      <c r="L437" s="6"/>
      <c r="M437" s="6"/>
      <c r="N437" s="25"/>
      <c r="O437" s="6"/>
      <c r="P437" s="135"/>
      <c r="Q437" s="126"/>
      <c r="R437" s="127"/>
      <c r="S437" s="128"/>
      <c r="T437" s="123"/>
      <c r="U437" s="123"/>
      <c r="V437" s="123"/>
      <c r="W437" s="123"/>
      <c r="X437" s="123"/>
      <c r="Y437" s="123"/>
      <c r="Z437" s="123"/>
      <c r="AA437" s="128"/>
      <c r="AB437" s="123"/>
      <c r="AC437" s="123"/>
      <c r="AD437" s="123"/>
      <c r="AE437" s="123"/>
      <c r="AF437" s="123"/>
      <c r="AG437" s="123"/>
      <c r="AH437" s="123"/>
      <c r="AI437" s="123"/>
      <c r="AJ437" s="128"/>
      <c r="AK437" s="123"/>
      <c r="AL437" s="130"/>
      <c r="AM437" s="123"/>
      <c r="AN437" s="131"/>
      <c r="AO437" s="132"/>
    </row>
    <row x14ac:dyDescent="0.25" r="438" customHeight="1" ht="17.25">
      <c r="A438" s="118"/>
      <c r="B438" s="5"/>
      <c r="C438" s="5"/>
      <c r="D438" s="6"/>
      <c r="E438" s="5"/>
      <c r="F438" s="5"/>
      <c r="G438" s="6"/>
      <c r="H438" s="25"/>
      <c r="I438" s="6"/>
      <c r="J438" s="6"/>
      <c r="K438" s="25"/>
      <c r="L438" s="6"/>
      <c r="M438" s="6"/>
      <c r="N438" s="25"/>
      <c r="O438" s="6"/>
      <c r="P438" s="135"/>
      <c r="Q438" s="126"/>
      <c r="R438" s="127"/>
      <c r="S438" s="128"/>
      <c r="T438" s="123"/>
      <c r="U438" s="123"/>
      <c r="V438" s="123"/>
      <c r="W438" s="123"/>
      <c r="X438" s="123"/>
      <c r="Y438" s="123"/>
      <c r="Z438" s="123"/>
      <c r="AA438" s="128"/>
      <c r="AB438" s="123"/>
      <c r="AC438" s="123"/>
      <c r="AD438" s="123"/>
      <c r="AE438" s="123"/>
      <c r="AF438" s="123"/>
      <c r="AG438" s="123"/>
      <c r="AH438" s="123"/>
      <c r="AI438" s="123"/>
      <c r="AJ438" s="128"/>
      <c r="AK438" s="123"/>
      <c r="AL438" s="130"/>
      <c r="AM438" s="123"/>
      <c r="AN438" s="131"/>
      <c r="AO438" s="132"/>
    </row>
    <row x14ac:dyDescent="0.25" r="439" customHeight="1" ht="17.25">
      <c r="A439" s="118"/>
      <c r="B439" s="5"/>
      <c r="C439" s="5"/>
      <c r="D439" s="6"/>
      <c r="E439" s="5"/>
      <c r="F439" s="5"/>
      <c r="G439" s="6"/>
      <c r="H439" s="25"/>
      <c r="I439" s="6"/>
      <c r="J439" s="6"/>
      <c r="K439" s="25"/>
      <c r="L439" s="6"/>
      <c r="M439" s="6"/>
      <c r="N439" s="25"/>
      <c r="O439" s="6"/>
      <c r="P439" s="135"/>
      <c r="Q439" s="126"/>
      <c r="R439" s="127"/>
      <c r="S439" s="128"/>
      <c r="T439" s="123"/>
      <c r="U439" s="123"/>
      <c r="V439" s="123"/>
      <c r="W439" s="123"/>
      <c r="X439" s="123"/>
      <c r="Y439" s="123"/>
      <c r="Z439" s="123"/>
      <c r="AA439" s="128"/>
      <c r="AB439" s="123"/>
      <c r="AC439" s="123"/>
      <c r="AD439" s="123"/>
      <c r="AE439" s="123"/>
      <c r="AF439" s="123"/>
      <c r="AG439" s="123"/>
      <c r="AH439" s="123"/>
      <c r="AI439" s="123"/>
      <c r="AJ439" s="128"/>
      <c r="AK439" s="123"/>
      <c r="AL439" s="130"/>
      <c r="AM439" s="123"/>
      <c r="AN439" s="131"/>
      <c r="AO439" s="132"/>
    </row>
    <row x14ac:dyDescent="0.25" r="440" customHeight="1" ht="17.25">
      <c r="A440" s="118"/>
      <c r="B440" s="5"/>
      <c r="C440" s="5"/>
      <c r="D440" s="6"/>
      <c r="E440" s="5"/>
      <c r="F440" s="5"/>
      <c r="G440" s="6"/>
      <c r="H440" s="25"/>
      <c r="I440" s="6"/>
      <c r="J440" s="6"/>
      <c r="K440" s="25"/>
      <c r="L440" s="6"/>
      <c r="M440" s="6"/>
      <c r="N440" s="25"/>
      <c r="O440" s="6"/>
      <c r="P440" s="135"/>
      <c r="Q440" s="126"/>
      <c r="R440" s="127"/>
      <c r="S440" s="128"/>
      <c r="T440" s="123"/>
      <c r="U440" s="123"/>
      <c r="V440" s="123"/>
      <c r="W440" s="123"/>
      <c r="X440" s="123"/>
      <c r="Y440" s="123"/>
      <c r="Z440" s="123"/>
      <c r="AA440" s="128"/>
      <c r="AB440" s="123"/>
      <c r="AC440" s="123"/>
      <c r="AD440" s="123"/>
      <c r="AE440" s="123"/>
      <c r="AF440" s="123"/>
      <c r="AG440" s="123"/>
      <c r="AH440" s="123"/>
      <c r="AI440" s="123"/>
      <c r="AJ440" s="128"/>
      <c r="AK440" s="123"/>
      <c r="AL440" s="130"/>
      <c r="AM440" s="123"/>
      <c r="AN440" s="131"/>
      <c r="AO440" s="132"/>
    </row>
    <row x14ac:dyDescent="0.25" r="441" customHeight="1" ht="17.25">
      <c r="A441" s="118"/>
      <c r="B441" s="5"/>
      <c r="C441" s="5"/>
      <c r="D441" s="6"/>
      <c r="E441" s="5"/>
      <c r="F441" s="5"/>
      <c r="G441" s="6"/>
      <c r="H441" s="25"/>
      <c r="I441" s="6"/>
      <c r="J441" s="6"/>
      <c r="K441" s="25"/>
      <c r="L441" s="6"/>
      <c r="M441" s="6"/>
      <c r="N441" s="25"/>
      <c r="O441" s="6"/>
      <c r="P441" s="135"/>
      <c r="Q441" s="126"/>
      <c r="R441" s="127"/>
      <c r="S441" s="128"/>
      <c r="T441" s="123"/>
      <c r="U441" s="123"/>
      <c r="V441" s="123"/>
      <c r="W441" s="123"/>
      <c r="X441" s="123"/>
      <c r="Y441" s="123"/>
      <c r="Z441" s="123"/>
      <c r="AA441" s="128"/>
      <c r="AB441" s="123"/>
      <c r="AC441" s="123"/>
      <c r="AD441" s="123"/>
      <c r="AE441" s="123"/>
      <c r="AF441" s="123"/>
      <c r="AG441" s="123"/>
      <c r="AH441" s="123"/>
      <c r="AI441" s="123"/>
      <c r="AJ441" s="128"/>
      <c r="AK441" s="123"/>
      <c r="AL441" s="130"/>
      <c r="AM441" s="123"/>
      <c r="AN441" s="131"/>
      <c r="AO441" s="132"/>
    </row>
    <row x14ac:dyDescent="0.25" r="442" customHeight="1" ht="17.25">
      <c r="A442" s="118"/>
      <c r="B442" s="5"/>
      <c r="C442" s="5"/>
      <c r="D442" s="6"/>
      <c r="E442" s="5"/>
      <c r="F442" s="5"/>
      <c r="G442" s="6"/>
      <c r="H442" s="25"/>
      <c r="I442" s="6"/>
      <c r="J442" s="6"/>
      <c r="K442" s="25"/>
      <c r="L442" s="6"/>
      <c r="M442" s="6"/>
      <c r="N442" s="25"/>
      <c r="O442" s="6"/>
      <c r="P442" s="135"/>
      <c r="Q442" s="126"/>
      <c r="R442" s="127"/>
      <c r="S442" s="128"/>
      <c r="T442" s="123"/>
      <c r="U442" s="123"/>
      <c r="V442" s="123"/>
      <c r="W442" s="123"/>
      <c r="X442" s="123"/>
      <c r="Y442" s="123"/>
      <c r="Z442" s="123"/>
      <c r="AA442" s="128"/>
      <c r="AB442" s="123"/>
      <c r="AC442" s="123"/>
      <c r="AD442" s="123"/>
      <c r="AE442" s="123"/>
      <c r="AF442" s="123"/>
      <c r="AG442" s="123"/>
      <c r="AH442" s="123"/>
      <c r="AI442" s="123"/>
      <c r="AJ442" s="128"/>
      <c r="AK442" s="123"/>
      <c r="AL442" s="130"/>
      <c r="AM442" s="123"/>
      <c r="AN442" s="131"/>
      <c r="AO442" s="132"/>
    </row>
    <row x14ac:dyDescent="0.25" r="443" customHeight="1" ht="17.25">
      <c r="A443" s="118"/>
      <c r="B443" s="5"/>
      <c r="C443" s="5"/>
      <c r="D443" s="6"/>
      <c r="E443" s="5"/>
      <c r="F443" s="5"/>
      <c r="G443" s="6"/>
      <c r="H443" s="25"/>
      <c r="I443" s="6"/>
      <c r="J443" s="6"/>
      <c r="K443" s="25"/>
      <c r="L443" s="6"/>
      <c r="M443" s="6"/>
      <c r="N443" s="25"/>
      <c r="O443" s="6"/>
      <c r="P443" s="135"/>
      <c r="Q443" s="126"/>
      <c r="R443" s="127"/>
      <c r="S443" s="128"/>
      <c r="T443" s="123"/>
      <c r="U443" s="123"/>
      <c r="V443" s="123"/>
      <c r="W443" s="123"/>
      <c r="X443" s="123"/>
      <c r="Y443" s="123"/>
      <c r="Z443" s="123"/>
      <c r="AA443" s="128"/>
      <c r="AB443" s="123"/>
      <c r="AC443" s="123"/>
      <c r="AD443" s="123"/>
      <c r="AE443" s="123"/>
      <c r="AF443" s="123"/>
      <c r="AG443" s="123"/>
      <c r="AH443" s="123"/>
      <c r="AI443" s="123"/>
      <c r="AJ443" s="128"/>
      <c r="AK443" s="123"/>
      <c r="AL443" s="130"/>
      <c r="AM443" s="123"/>
      <c r="AN443" s="131"/>
      <c r="AO443" s="132"/>
    </row>
    <row x14ac:dyDescent="0.25" r="444" customHeight="1" ht="17.25">
      <c r="A444" s="118"/>
      <c r="B444" s="5"/>
      <c r="C444" s="5"/>
      <c r="D444" s="6"/>
      <c r="E444" s="5"/>
      <c r="F444" s="5"/>
      <c r="G444" s="6"/>
      <c r="H444" s="25"/>
      <c r="I444" s="6"/>
      <c r="J444" s="6"/>
      <c r="K444" s="25"/>
      <c r="L444" s="6"/>
      <c r="M444" s="6"/>
      <c r="N444" s="25"/>
      <c r="O444" s="6"/>
      <c r="P444" s="135"/>
      <c r="Q444" s="126"/>
      <c r="R444" s="127"/>
      <c r="S444" s="128"/>
      <c r="T444" s="123"/>
      <c r="U444" s="123"/>
      <c r="V444" s="123"/>
      <c r="W444" s="123"/>
      <c r="X444" s="123"/>
      <c r="Y444" s="123"/>
      <c r="Z444" s="123"/>
      <c r="AA444" s="128"/>
      <c r="AB444" s="123"/>
      <c r="AC444" s="123"/>
      <c r="AD444" s="123"/>
      <c r="AE444" s="123"/>
      <c r="AF444" s="123"/>
      <c r="AG444" s="123"/>
      <c r="AH444" s="123"/>
      <c r="AI444" s="123"/>
      <c r="AJ444" s="128"/>
      <c r="AK444" s="123"/>
      <c r="AL444" s="130"/>
      <c r="AM444" s="123"/>
      <c r="AN444" s="131"/>
      <c r="AO444" s="132"/>
    </row>
    <row x14ac:dyDescent="0.25" r="445" customHeight="1" ht="17.25">
      <c r="A445" s="118"/>
      <c r="B445" s="5"/>
      <c r="C445" s="5"/>
      <c r="D445" s="6"/>
      <c r="E445" s="5"/>
      <c r="F445" s="5"/>
      <c r="G445" s="6"/>
      <c r="H445" s="25"/>
      <c r="I445" s="6"/>
      <c r="J445" s="6"/>
      <c r="K445" s="25"/>
      <c r="L445" s="6"/>
      <c r="M445" s="6"/>
      <c r="N445" s="25"/>
      <c r="O445" s="6"/>
      <c r="P445" s="135"/>
      <c r="Q445" s="126"/>
      <c r="R445" s="127"/>
      <c r="S445" s="128"/>
      <c r="T445" s="123"/>
      <c r="U445" s="123"/>
      <c r="V445" s="123"/>
      <c r="W445" s="123"/>
      <c r="X445" s="123"/>
      <c r="Y445" s="123"/>
      <c r="Z445" s="123"/>
      <c r="AA445" s="128"/>
      <c r="AB445" s="123"/>
      <c r="AC445" s="123"/>
      <c r="AD445" s="123"/>
      <c r="AE445" s="123"/>
      <c r="AF445" s="123"/>
      <c r="AG445" s="123"/>
      <c r="AH445" s="123"/>
      <c r="AI445" s="123"/>
      <c r="AJ445" s="128"/>
      <c r="AK445" s="123"/>
      <c r="AL445" s="130"/>
      <c r="AM445" s="123"/>
      <c r="AN445" s="131"/>
      <c r="AO445" s="132"/>
    </row>
    <row x14ac:dyDescent="0.25" r="446" customHeight="1" ht="17.25">
      <c r="A446" s="118"/>
      <c r="B446" s="5"/>
      <c r="C446" s="5"/>
      <c r="D446" s="6"/>
      <c r="E446" s="5"/>
      <c r="F446" s="5"/>
      <c r="G446" s="6"/>
      <c r="H446" s="25"/>
      <c r="I446" s="6"/>
      <c r="J446" s="6"/>
      <c r="K446" s="25"/>
      <c r="L446" s="6"/>
      <c r="M446" s="6"/>
      <c r="N446" s="25"/>
      <c r="O446" s="6"/>
      <c r="P446" s="135"/>
      <c r="Q446" s="126"/>
      <c r="R446" s="127"/>
      <c r="S446" s="128"/>
      <c r="T446" s="123"/>
      <c r="U446" s="123"/>
      <c r="V446" s="123"/>
      <c r="W446" s="123"/>
      <c r="X446" s="123"/>
      <c r="Y446" s="123"/>
      <c r="Z446" s="123"/>
      <c r="AA446" s="128"/>
      <c r="AB446" s="123"/>
      <c r="AC446" s="123"/>
      <c r="AD446" s="123"/>
      <c r="AE446" s="123"/>
      <c r="AF446" s="123"/>
      <c r="AG446" s="123"/>
      <c r="AH446" s="123"/>
      <c r="AI446" s="123"/>
      <c r="AJ446" s="128"/>
      <c r="AK446" s="123"/>
      <c r="AL446" s="130"/>
      <c r="AM446" s="123"/>
      <c r="AN446" s="131"/>
      <c r="AO446" s="132"/>
    </row>
    <row x14ac:dyDescent="0.25" r="447" customHeight="1" ht="17.25">
      <c r="A447" s="118"/>
      <c r="B447" s="5"/>
      <c r="C447" s="5"/>
      <c r="D447" s="6"/>
      <c r="E447" s="5"/>
      <c r="F447" s="5"/>
      <c r="G447" s="6"/>
      <c r="H447" s="25"/>
      <c r="I447" s="6"/>
      <c r="J447" s="6"/>
      <c r="K447" s="25"/>
      <c r="L447" s="6"/>
      <c r="M447" s="6"/>
      <c r="N447" s="25"/>
      <c r="O447" s="6"/>
      <c r="P447" s="135"/>
      <c r="Q447" s="126"/>
      <c r="R447" s="127"/>
      <c r="S447" s="128"/>
      <c r="T447" s="123"/>
      <c r="U447" s="123"/>
      <c r="V447" s="123"/>
      <c r="W447" s="123"/>
      <c r="X447" s="123"/>
      <c r="Y447" s="123"/>
      <c r="Z447" s="123"/>
      <c r="AA447" s="128"/>
      <c r="AB447" s="123"/>
      <c r="AC447" s="123"/>
      <c r="AD447" s="123"/>
      <c r="AE447" s="123"/>
      <c r="AF447" s="123"/>
      <c r="AG447" s="123"/>
      <c r="AH447" s="123"/>
      <c r="AI447" s="123"/>
      <c r="AJ447" s="128"/>
      <c r="AK447" s="123"/>
      <c r="AL447" s="130"/>
      <c r="AM447" s="123"/>
      <c r="AN447" s="131"/>
      <c r="AO447" s="132"/>
    </row>
    <row x14ac:dyDescent="0.25" r="448" customHeight="1" ht="17.25">
      <c r="A448" s="118"/>
      <c r="B448" s="5"/>
      <c r="C448" s="5"/>
      <c r="D448" s="6"/>
      <c r="E448" s="5"/>
      <c r="F448" s="5"/>
      <c r="G448" s="6"/>
      <c r="H448" s="25"/>
      <c r="I448" s="6"/>
      <c r="J448" s="6"/>
      <c r="K448" s="25"/>
      <c r="L448" s="6"/>
      <c r="M448" s="6"/>
      <c r="N448" s="25"/>
      <c r="O448" s="6"/>
      <c r="P448" s="135"/>
      <c r="Q448" s="126"/>
      <c r="R448" s="127"/>
      <c r="S448" s="128"/>
      <c r="T448" s="123"/>
      <c r="U448" s="123"/>
      <c r="V448" s="123"/>
      <c r="W448" s="123"/>
      <c r="X448" s="123"/>
      <c r="Y448" s="123"/>
      <c r="Z448" s="123"/>
      <c r="AA448" s="128"/>
      <c r="AB448" s="123"/>
      <c r="AC448" s="123"/>
      <c r="AD448" s="123"/>
      <c r="AE448" s="123"/>
      <c r="AF448" s="123"/>
      <c r="AG448" s="123"/>
      <c r="AH448" s="123"/>
      <c r="AI448" s="123"/>
      <c r="AJ448" s="128"/>
      <c r="AK448" s="123"/>
      <c r="AL448" s="130"/>
      <c r="AM448" s="123"/>
      <c r="AN448" s="131"/>
      <c r="AO448" s="132"/>
    </row>
    <row x14ac:dyDescent="0.25" r="449" customHeight="1" ht="17.25">
      <c r="A449" s="118"/>
      <c r="B449" s="5"/>
      <c r="C449" s="5"/>
      <c r="D449" s="6"/>
      <c r="E449" s="5"/>
      <c r="F449" s="5"/>
      <c r="G449" s="6"/>
      <c r="H449" s="25"/>
      <c r="I449" s="6"/>
      <c r="J449" s="6"/>
      <c r="K449" s="25"/>
      <c r="L449" s="6"/>
      <c r="M449" s="6"/>
      <c r="N449" s="25"/>
      <c r="O449" s="6"/>
      <c r="P449" s="135"/>
      <c r="Q449" s="126"/>
      <c r="R449" s="127"/>
      <c r="S449" s="128"/>
      <c r="T449" s="123"/>
      <c r="U449" s="123"/>
      <c r="V449" s="123"/>
      <c r="W449" s="123"/>
      <c r="X449" s="123"/>
      <c r="Y449" s="123"/>
      <c r="Z449" s="123"/>
      <c r="AA449" s="128"/>
      <c r="AB449" s="123"/>
      <c r="AC449" s="123"/>
      <c r="AD449" s="123"/>
      <c r="AE449" s="123"/>
      <c r="AF449" s="123"/>
      <c r="AG449" s="123"/>
      <c r="AH449" s="123"/>
      <c r="AI449" s="123"/>
      <c r="AJ449" s="128"/>
      <c r="AK449" s="123"/>
      <c r="AL449" s="130"/>
      <c r="AM449" s="123"/>
      <c r="AN449" s="131"/>
      <c r="AO449" s="132"/>
    </row>
    <row x14ac:dyDescent="0.25" r="450" customHeight="1" ht="17.25">
      <c r="A450" s="118"/>
      <c r="B450" s="5"/>
      <c r="C450" s="5"/>
      <c r="D450" s="6"/>
      <c r="E450" s="5"/>
      <c r="F450" s="5"/>
      <c r="G450" s="6"/>
      <c r="H450" s="25"/>
      <c r="I450" s="6"/>
      <c r="J450" s="6"/>
      <c r="K450" s="25"/>
      <c r="L450" s="6"/>
      <c r="M450" s="6"/>
      <c r="N450" s="25"/>
      <c r="O450" s="6"/>
      <c r="P450" s="135"/>
      <c r="Q450" s="126"/>
      <c r="R450" s="127"/>
      <c r="S450" s="128"/>
      <c r="T450" s="123"/>
      <c r="U450" s="123"/>
      <c r="V450" s="123"/>
      <c r="W450" s="123"/>
      <c r="X450" s="123"/>
      <c r="Y450" s="123"/>
      <c r="Z450" s="123"/>
      <c r="AA450" s="128"/>
      <c r="AB450" s="123"/>
      <c r="AC450" s="123"/>
      <c r="AD450" s="123"/>
      <c r="AE450" s="123"/>
      <c r="AF450" s="123"/>
      <c r="AG450" s="123"/>
      <c r="AH450" s="123"/>
      <c r="AI450" s="123"/>
      <c r="AJ450" s="128"/>
      <c r="AK450" s="123"/>
      <c r="AL450" s="130"/>
      <c r="AM450" s="123"/>
      <c r="AN450" s="131"/>
      <c r="AO450" s="132"/>
    </row>
    <row x14ac:dyDescent="0.25" r="451" customHeight="1" ht="17.25">
      <c r="A451" s="118"/>
      <c r="B451" s="5"/>
      <c r="C451" s="5"/>
      <c r="D451" s="6"/>
      <c r="E451" s="5"/>
      <c r="F451" s="5"/>
      <c r="G451" s="6"/>
      <c r="H451" s="25"/>
      <c r="I451" s="6"/>
      <c r="J451" s="6"/>
      <c r="K451" s="25"/>
      <c r="L451" s="6"/>
      <c r="M451" s="6"/>
      <c r="N451" s="25"/>
      <c r="O451" s="6"/>
      <c r="P451" s="135"/>
      <c r="Q451" s="126"/>
      <c r="R451" s="127"/>
      <c r="S451" s="128"/>
      <c r="T451" s="123"/>
      <c r="U451" s="123"/>
      <c r="V451" s="123"/>
      <c r="W451" s="123"/>
      <c r="X451" s="123"/>
      <c r="Y451" s="123"/>
      <c r="Z451" s="123"/>
      <c r="AA451" s="128"/>
      <c r="AB451" s="123"/>
      <c r="AC451" s="123"/>
      <c r="AD451" s="123"/>
      <c r="AE451" s="123"/>
      <c r="AF451" s="123"/>
      <c r="AG451" s="123"/>
      <c r="AH451" s="123"/>
      <c r="AI451" s="123"/>
      <c r="AJ451" s="128"/>
      <c r="AK451" s="123"/>
      <c r="AL451" s="130"/>
      <c r="AM451" s="123"/>
      <c r="AN451" s="131"/>
      <c r="AO451" s="132"/>
    </row>
    <row x14ac:dyDescent="0.25" r="452" customHeight="1" ht="17.25">
      <c r="A452" s="118"/>
      <c r="B452" s="5"/>
      <c r="C452" s="5"/>
      <c r="D452" s="6"/>
      <c r="E452" s="5"/>
      <c r="F452" s="5"/>
      <c r="G452" s="6"/>
      <c r="H452" s="25"/>
      <c r="I452" s="6"/>
      <c r="J452" s="6"/>
      <c r="K452" s="25"/>
      <c r="L452" s="6"/>
      <c r="M452" s="6"/>
      <c r="N452" s="25"/>
      <c r="O452" s="6"/>
      <c r="P452" s="135"/>
      <c r="Q452" s="126"/>
      <c r="R452" s="127"/>
      <c r="S452" s="128"/>
      <c r="T452" s="123"/>
      <c r="U452" s="123"/>
      <c r="V452" s="123"/>
      <c r="W452" s="123"/>
      <c r="X452" s="123"/>
      <c r="Y452" s="123"/>
      <c r="Z452" s="123"/>
      <c r="AA452" s="128"/>
      <c r="AB452" s="123"/>
      <c r="AC452" s="123"/>
      <c r="AD452" s="123"/>
      <c r="AE452" s="123"/>
      <c r="AF452" s="123"/>
      <c r="AG452" s="123"/>
      <c r="AH452" s="123"/>
      <c r="AI452" s="123"/>
      <c r="AJ452" s="128"/>
      <c r="AK452" s="123"/>
      <c r="AL452" s="130"/>
      <c r="AM452" s="123"/>
      <c r="AN452" s="131"/>
      <c r="AO452" s="132"/>
    </row>
    <row x14ac:dyDescent="0.25" r="453" customHeight="1" ht="17.25">
      <c r="A453" s="118"/>
      <c r="B453" s="5"/>
      <c r="C453" s="5"/>
      <c r="D453" s="6"/>
      <c r="E453" s="5"/>
      <c r="F453" s="5"/>
      <c r="G453" s="6"/>
      <c r="H453" s="25"/>
      <c r="I453" s="6"/>
      <c r="J453" s="6"/>
      <c r="K453" s="25"/>
      <c r="L453" s="6"/>
      <c r="M453" s="6"/>
      <c r="N453" s="25"/>
      <c r="O453" s="6"/>
      <c r="P453" s="135"/>
      <c r="Q453" s="126"/>
      <c r="R453" s="127"/>
      <c r="S453" s="128"/>
      <c r="T453" s="123"/>
      <c r="U453" s="123"/>
      <c r="V453" s="123"/>
      <c r="W453" s="123"/>
      <c r="X453" s="123"/>
      <c r="Y453" s="123"/>
      <c r="Z453" s="123"/>
      <c r="AA453" s="128"/>
      <c r="AB453" s="123"/>
      <c r="AC453" s="123"/>
      <c r="AD453" s="123"/>
      <c r="AE453" s="123"/>
      <c r="AF453" s="123"/>
      <c r="AG453" s="123"/>
      <c r="AH453" s="123"/>
      <c r="AI453" s="123"/>
      <c r="AJ453" s="128"/>
      <c r="AK453" s="123"/>
      <c r="AL453" s="130"/>
      <c r="AM453" s="123"/>
      <c r="AN453" s="131"/>
      <c r="AO453" s="132"/>
    </row>
    <row x14ac:dyDescent="0.25" r="454" customHeight="1" ht="17.25">
      <c r="A454" s="118"/>
      <c r="B454" s="5"/>
      <c r="C454" s="5"/>
      <c r="D454" s="6"/>
      <c r="E454" s="5"/>
      <c r="F454" s="5"/>
      <c r="G454" s="6"/>
      <c r="H454" s="25"/>
      <c r="I454" s="6"/>
      <c r="J454" s="6"/>
      <c r="K454" s="25"/>
      <c r="L454" s="6"/>
      <c r="M454" s="6"/>
      <c r="N454" s="25"/>
      <c r="O454" s="6"/>
      <c r="P454" s="135"/>
      <c r="Q454" s="126"/>
      <c r="R454" s="127"/>
      <c r="S454" s="128"/>
      <c r="T454" s="123"/>
      <c r="U454" s="123"/>
      <c r="V454" s="123"/>
      <c r="W454" s="123"/>
      <c r="X454" s="123"/>
      <c r="Y454" s="123"/>
      <c r="Z454" s="123"/>
      <c r="AA454" s="128"/>
      <c r="AB454" s="123"/>
      <c r="AC454" s="123"/>
      <c r="AD454" s="123"/>
      <c r="AE454" s="123"/>
      <c r="AF454" s="123"/>
      <c r="AG454" s="123"/>
      <c r="AH454" s="123"/>
      <c r="AI454" s="123"/>
      <c r="AJ454" s="128"/>
      <c r="AK454" s="123"/>
      <c r="AL454" s="130"/>
      <c r="AM454" s="123"/>
      <c r="AN454" s="131"/>
      <c r="AO454" s="132"/>
    </row>
    <row x14ac:dyDescent="0.25" r="455" customHeight="1" ht="17.25">
      <c r="A455" s="118"/>
      <c r="B455" s="5"/>
      <c r="C455" s="5"/>
      <c r="D455" s="6"/>
      <c r="E455" s="5"/>
      <c r="F455" s="5"/>
      <c r="G455" s="6"/>
      <c r="H455" s="25"/>
      <c r="I455" s="6"/>
      <c r="J455" s="6"/>
      <c r="K455" s="25"/>
      <c r="L455" s="6"/>
      <c r="M455" s="6"/>
      <c r="N455" s="25"/>
      <c r="O455" s="6"/>
      <c r="P455" s="135"/>
      <c r="Q455" s="126"/>
      <c r="R455" s="127"/>
      <c r="S455" s="128"/>
      <c r="T455" s="123"/>
      <c r="U455" s="123"/>
      <c r="V455" s="123"/>
      <c r="W455" s="123"/>
      <c r="X455" s="123"/>
      <c r="Y455" s="123"/>
      <c r="Z455" s="123"/>
      <c r="AA455" s="128"/>
      <c r="AB455" s="123"/>
      <c r="AC455" s="123"/>
      <c r="AD455" s="123"/>
      <c r="AE455" s="123"/>
      <c r="AF455" s="123"/>
      <c r="AG455" s="123"/>
      <c r="AH455" s="123"/>
      <c r="AI455" s="123"/>
      <c r="AJ455" s="128"/>
      <c r="AK455" s="123"/>
      <c r="AL455" s="130"/>
      <c r="AM455" s="123"/>
      <c r="AN455" s="131"/>
      <c r="AO455" s="132"/>
    </row>
    <row x14ac:dyDescent="0.25" r="456" customHeight="1" ht="17.25">
      <c r="A456" s="118"/>
      <c r="B456" s="5"/>
      <c r="C456" s="5"/>
      <c r="D456" s="6"/>
      <c r="E456" s="5"/>
      <c r="F456" s="5"/>
      <c r="G456" s="6"/>
      <c r="H456" s="25"/>
      <c r="I456" s="6"/>
      <c r="J456" s="6"/>
      <c r="K456" s="25"/>
      <c r="L456" s="6"/>
      <c r="M456" s="6"/>
      <c r="N456" s="25"/>
      <c r="O456" s="6"/>
      <c r="P456" s="135"/>
      <c r="Q456" s="126"/>
      <c r="R456" s="127"/>
      <c r="S456" s="128"/>
      <c r="T456" s="123"/>
      <c r="U456" s="123"/>
      <c r="V456" s="123"/>
      <c r="W456" s="123"/>
      <c r="X456" s="123"/>
      <c r="Y456" s="123"/>
      <c r="Z456" s="123"/>
      <c r="AA456" s="128"/>
      <c r="AB456" s="123"/>
      <c r="AC456" s="123"/>
      <c r="AD456" s="123"/>
      <c r="AE456" s="123"/>
      <c r="AF456" s="123"/>
      <c r="AG456" s="123"/>
      <c r="AH456" s="123"/>
      <c r="AI456" s="123"/>
      <c r="AJ456" s="128"/>
      <c r="AK456" s="123"/>
      <c r="AL456" s="130"/>
      <c r="AM456" s="123"/>
      <c r="AN456" s="131"/>
      <c r="AO456" s="132"/>
    </row>
    <row x14ac:dyDescent="0.25" r="457" customHeight="1" ht="17.25">
      <c r="A457" s="118"/>
      <c r="B457" s="5"/>
      <c r="C457" s="5"/>
      <c r="D457" s="6"/>
      <c r="E457" s="5"/>
      <c r="F457" s="5"/>
      <c r="G457" s="6"/>
      <c r="H457" s="25"/>
      <c r="I457" s="6"/>
      <c r="J457" s="6"/>
      <c r="K457" s="25"/>
      <c r="L457" s="6"/>
      <c r="M457" s="6"/>
      <c r="N457" s="25"/>
      <c r="O457" s="6"/>
      <c r="P457" s="135"/>
      <c r="Q457" s="126"/>
      <c r="R457" s="127"/>
      <c r="S457" s="128"/>
      <c r="T457" s="123"/>
      <c r="U457" s="123"/>
      <c r="V457" s="123"/>
      <c r="W457" s="123"/>
      <c r="X457" s="123"/>
      <c r="Y457" s="123"/>
      <c r="Z457" s="123"/>
      <c r="AA457" s="128"/>
      <c r="AB457" s="123"/>
      <c r="AC457" s="123"/>
      <c r="AD457" s="123"/>
      <c r="AE457" s="123"/>
      <c r="AF457" s="123"/>
      <c r="AG457" s="123"/>
      <c r="AH457" s="123"/>
      <c r="AI457" s="123"/>
      <c r="AJ457" s="128"/>
      <c r="AK457" s="123"/>
      <c r="AL457" s="130"/>
      <c r="AM457" s="123"/>
      <c r="AN457" s="131"/>
      <c r="AO457" s="132"/>
    </row>
    <row x14ac:dyDescent="0.25" r="458" customHeight="1" ht="17.25">
      <c r="A458" s="118"/>
      <c r="B458" s="5"/>
      <c r="C458" s="5"/>
      <c r="D458" s="6"/>
      <c r="E458" s="5"/>
      <c r="F458" s="5"/>
      <c r="G458" s="6"/>
      <c r="H458" s="25"/>
      <c r="I458" s="6"/>
      <c r="J458" s="6"/>
      <c r="K458" s="25"/>
      <c r="L458" s="6"/>
      <c r="M458" s="6"/>
      <c r="N458" s="25"/>
      <c r="O458" s="6"/>
      <c r="P458" s="135"/>
      <c r="Q458" s="126"/>
      <c r="R458" s="127"/>
      <c r="S458" s="128"/>
      <c r="T458" s="123"/>
      <c r="U458" s="123"/>
      <c r="V458" s="123"/>
      <c r="W458" s="123"/>
      <c r="X458" s="123"/>
      <c r="Y458" s="123"/>
      <c r="Z458" s="123"/>
      <c r="AA458" s="128"/>
      <c r="AB458" s="123"/>
      <c r="AC458" s="123"/>
      <c r="AD458" s="123"/>
      <c r="AE458" s="123"/>
      <c r="AF458" s="123"/>
      <c r="AG458" s="123"/>
      <c r="AH458" s="123"/>
      <c r="AI458" s="123"/>
      <c r="AJ458" s="128"/>
      <c r="AK458" s="123"/>
      <c r="AL458" s="130"/>
      <c r="AM458" s="123"/>
      <c r="AN458" s="131"/>
      <c r="AO458" s="132"/>
    </row>
    <row x14ac:dyDescent="0.25" r="459" customHeight="1" ht="17.25">
      <c r="A459" s="118"/>
      <c r="B459" s="5"/>
      <c r="C459" s="5"/>
      <c r="D459" s="6"/>
      <c r="E459" s="5"/>
      <c r="F459" s="5"/>
      <c r="G459" s="6"/>
      <c r="H459" s="25"/>
      <c r="I459" s="6"/>
      <c r="J459" s="6"/>
      <c r="K459" s="25"/>
      <c r="L459" s="6"/>
      <c r="M459" s="6"/>
      <c r="N459" s="25"/>
      <c r="O459" s="6"/>
      <c r="P459" s="135"/>
      <c r="Q459" s="126"/>
      <c r="R459" s="127"/>
      <c r="S459" s="128"/>
      <c r="T459" s="123"/>
      <c r="U459" s="123"/>
      <c r="V459" s="123"/>
      <c r="W459" s="123"/>
      <c r="X459" s="123"/>
      <c r="Y459" s="123"/>
      <c r="Z459" s="123"/>
      <c r="AA459" s="128"/>
      <c r="AB459" s="123"/>
      <c r="AC459" s="123"/>
      <c r="AD459" s="123"/>
      <c r="AE459" s="123"/>
      <c r="AF459" s="123"/>
      <c r="AG459" s="123"/>
      <c r="AH459" s="123"/>
      <c r="AI459" s="123"/>
      <c r="AJ459" s="128"/>
      <c r="AK459" s="123"/>
      <c r="AL459" s="130"/>
      <c r="AM459" s="123"/>
      <c r="AN459" s="131"/>
      <c r="AO459" s="132"/>
    </row>
    <row x14ac:dyDescent="0.25" r="460" customHeight="1" ht="17.25">
      <c r="A460" s="118"/>
      <c r="B460" s="5"/>
      <c r="C460" s="5"/>
      <c r="D460" s="6"/>
      <c r="E460" s="5"/>
      <c r="F460" s="5"/>
      <c r="G460" s="6"/>
      <c r="H460" s="25"/>
      <c r="I460" s="6"/>
      <c r="J460" s="6"/>
      <c r="K460" s="25"/>
      <c r="L460" s="6"/>
      <c r="M460" s="6"/>
      <c r="N460" s="25"/>
      <c r="O460" s="6"/>
      <c r="P460" s="135"/>
      <c r="Q460" s="126"/>
      <c r="R460" s="127"/>
      <c r="S460" s="128"/>
      <c r="T460" s="123"/>
      <c r="U460" s="123"/>
      <c r="V460" s="123"/>
      <c r="W460" s="123"/>
      <c r="X460" s="123"/>
      <c r="Y460" s="123"/>
      <c r="Z460" s="123"/>
      <c r="AA460" s="128"/>
      <c r="AB460" s="123"/>
      <c r="AC460" s="123"/>
      <c r="AD460" s="123"/>
      <c r="AE460" s="123"/>
      <c r="AF460" s="123"/>
      <c r="AG460" s="123"/>
      <c r="AH460" s="123"/>
      <c r="AI460" s="123"/>
      <c r="AJ460" s="128"/>
      <c r="AK460" s="123"/>
      <c r="AL460" s="130"/>
      <c r="AM460" s="123"/>
      <c r="AN460" s="131"/>
      <c r="AO460" s="132"/>
    </row>
    <row x14ac:dyDescent="0.25" r="461" customHeight="1" ht="17.25">
      <c r="A461" s="118"/>
      <c r="B461" s="5"/>
      <c r="C461" s="5"/>
      <c r="D461" s="6"/>
      <c r="E461" s="5"/>
      <c r="F461" s="5"/>
      <c r="G461" s="6"/>
      <c r="H461" s="25"/>
      <c r="I461" s="6"/>
      <c r="J461" s="6"/>
      <c r="K461" s="25"/>
      <c r="L461" s="6"/>
      <c r="M461" s="6"/>
      <c r="N461" s="25"/>
      <c r="O461" s="6"/>
      <c r="P461" s="135"/>
      <c r="Q461" s="126"/>
      <c r="R461" s="127"/>
      <c r="S461" s="128"/>
      <c r="T461" s="123"/>
      <c r="U461" s="123"/>
      <c r="V461" s="123"/>
      <c r="W461" s="123"/>
      <c r="X461" s="123"/>
      <c r="Y461" s="123"/>
      <c r="Z461" s="123"/>
      <c r="AA461" s="128"/>
      <c r="AB461" s="123"/>
      <c r="AC461" s="123"/>
      <c r="AD461" s="123"/>
      <c r="AE461" s="123"/>
      <c r="AF461" s="123"/>
      <c r="AG461" s="123"/>
      <c r="AH461" s="123"/>
      <c r="AI461" s="123"/>
      <c r="AJ461" s="128"/>
      <c r="AK461" s="123"/>
      <c r="AL461" s="130"/>
      <c r="AM461" s="123"/>
      <c r="AN461" s="131"/>
      <c r="AO461" s="132"/>
    </row>
    <row x14ac:dyDescent="0.25" r="462" customHeight="1" ht="17.25">
      <c r="A462" s="118"/>
      <c r="B462" s="5"/>
      <c r="C462" s="5"/>
      <c r="D462" s="6"/>
      <c r="E462" s="5"/>
      <c r="F462" s="5"/>
      <c r="G462" s="6"/>
      <c r="H462" s="25"/>
      <c r="I462" s="6"/>
      <c r="J462" s="6"/>
      <c r="K462" s="25"/>
      <c r="L462" s="6"/>
      <c r="M462" s="6"/>
      <c r="N462" s="25"/>
      <c r="O462" s="6"/>
      <c r="P462" s="135"/>
      <c r="Q462" s="126"/>
      <c r="R462" s="127"/>
      <c r="S462" s="128"/>
      <c r="T462" s="123"/>
      <c r="U462" s="123"/>
      <c r="V462" s="123"/>
      <c r="W462" s="123"/>
      <c r="X462" s="123"/>
      <c r="Y462" s="123"/>
      <c r="Z462" s="123"/>
      <c r="AA462" s="128"/>
      <c r="AB462" s="123"/>
      <c r="AC462" s="123"/>
      <c r="AD462" s="123"/>
      <c r="AE462" s="123"/>
      <c r="AF462" s="123"/>
      <c r="AG462" s="123"/>
      <c r="AH462" s="123"/>
      <c r="AI462" s="123"/>
      <c r="AJ462" s="128"/>
      <c r="AK462" s="123"/>
      <c r="AL462" s="130"/>
      <c r="AM462" s="123"/>
      <c r="AN462" s="131"/>
      <c r="AO462" s="132"/>
    </row>
    <row x14ac:dyDescent="0.25" r="463" customHeight="1" ht="17.25">
      <c r="A463" s="118"/>
      <c r="B463" s="5"/>
      <c r="C463" s="5"/>
      <c r="D463" s="6"/>
      <c r="E463" s="5"/>
      <c r="F463" s="5"/>
      <c r="G463" s="6"/>
      <c r="H463" s="25"/>
      <c r="I463" s="6"/>
      <c r="J463" s="6"/>
      <c r="K463" s="25"/>
      <c r="L463" s="6"/>
      <c r="M463" s="6"/>
      <c r="N463" s="25"/>
      <c r="O463" s="6"/>
      <c r="P463" s="135"/>
      <c r="Q463" s="126"/>
      <c r="R463" s="127"/>
      <c r="S463" s="128"/>
      <c r="T463" s="123"/>
      <c r="U463" s="123"/>
      <c r="V463" s="123"/>
      <c r="W463" s="123"/>
      <c r="X463" s="123"/>
      <c r="Y463" s="123"/>
      <c r="Z463" s="123"/>
      <c r="AA463" s="128"/>
      <c r="AB463" s="123"/>
      <c r="AC463" s="123"/>
      <c r="AD463" s="123"/>
      <c r="AE463" s="123"/>
      <c r="AF463" s="123"/>
      <c r="AG463" s="123"/>
      <c r="AH463" s="123"/>
      <c r="AI463" s="123"/>
      <c r="AJ463" s="128"/>
      <c r="AK463" s="123"/>
      <c r="AL463" s="130"/>
      <c r="AM463" s="123"/>
      <c r="AN463" s="131"/>
      <c r="AO463" s="132"/>
    </row>
    <row x14ac:dyDescent="0.25" r="464" customHeight="1" ht="17.25">
      <c r="A464" s="118"/>
      <c r="B464" s="5"/>
      <c r="C464" s="5"/>
      <c r="D464" s="6"/>
      <c r="E464" s="5"/>
      <c r="F464" s="5"/>
      <c r="G464" s="6"/>
      <c r="H464" s="25"/>
      <c r="I464" s="6"/>
      <c r="J464" s="6"/>
      <c r="K464" s="25"/>
      <c r="L464" s="6"/>
      <c r="M464" s="6"/>
      <c r="N464" s="25"/>
      <c r="O464" s="6"/>
      <c r="P464" s="135"/>
      <c r="Q464" s="126"/>
      <c r="R464" s="127"/>
      <c r="S464" s="128"/>
      <c r="T464" s="123"/>
      <c r="U464" s="123"/>
      <c r="V464" s="123"/>
      <c r="W464" s="123"/>
      <c r="X464" s="123"/>
      <c r="Y464" s="123"/>
      <c r="Z464" s="123"/>
      <c r="AA464" s="128"/>
      <c r="AB464" s="123"/>
      <c r="AC464" s="123"/>
      <c r="AD464" s="123"/>
      <c r="AE464" s="123"/>
      <c r="AF464" s="123"/>
      <c r="AG464" s="123"/>
      <c r="AH464" s="123"/>
      <c r="AI464" s="123"/>
      <c r="AJ464" s="128"/>
      <c r="AK464" s="123"/>
      <c r="AL464" s="130"/>
      <c r="AM464" s="123"/>
      <c r="AN464" s="131"/>
      <c r="AO464" s="132"/>
    </row>
    <row x14ac:dyDescent="0.25" r="465" customHeight="1" ht="17.25">
      <c r="A465" s="118"/>
      <c r="B465" s="5"/>
      <c r="C465" s="5"/>
      <c r="D465" s="6"/>
      <c r="E465" s="5"/>
      <c r="F465" s="5"/>
      <c r="G465" s="6"/>
      <c r="H465" s="25"/>
      <c r="I465" s="6"/>
      <c r="J465" s="6"/>
      <c r="K465" s="25"/>
      <c r="L465" s="6"/>
      <c r="M465" s="6"/>
      <c r="N465" s="25"/>
      <c r="O465" s="6"/>
      <c r="P465" s="135"/>
      <c r="Q465" s="126"/>
      <c r="R465" s="127"/>
      <c r="S465" s="128"/>
      <c r="T465" s="123"/>
      <c r="U465" s="123"/>
      <c r="V465" s="123"/>
      <c r="W465" s="123"/>
      <c r="X465" s="123"/>
      <c r="Y465" s="123"/>
      <c r="Z465" s="123"/>
      <c r="AA465" s="128"/>
      <c r="AB465" s="123"/>
      <c r="AC465" s="123"/>
      <c r="AD465" s="123"/>
      <c r="AE465" s="123"/>
      <c r="AF465" s="123"/>
      <c r="AG465" s="123"/>
      <c r="AH465" s="123"/>
      <c r="AI465" s="123"/>
      <c r="AJ465" s="128"/>
      <c r="AK465" s="123"/>
      <c r="AL465" s="130"/>
      <c r="AM465" s="123"/>
      <c r="AN465" s="131"/>
      <c r="AO465" s="132"/>
    </row>
    <row x14ac:dyDescent="0.25" r="466" customHeight="1" ht="17.25">
      <c r="A466" s="118"/>
      <c r="B466" s="5"/>
      <c r="C466" s="5"/>
      <c r="D466" s="6"/>
      <c r="E466" s="5"/>
      <c r="F466" s="5"/>
      <c r="G466" s="6"/>
      <c r="H466" s="25"/>
      <c r="I466" s="6"/>
      <c r="J466" s="6"/>
      <c r="K466" s="25"/>
      <c r="L466" s="6"/>
      <c r="M466" s="6"/>
      <c r="N466" s="25"/>
      <c r="O466" s="6"/>
      <c r="P466" s="135"/>
      <c r="Q466" s="126"/>
      <c r="R466" s="127"/>
      <c r="S466" s="128"/>
      <c r="T466" s="123"/>
      <c r="U466" s="123"/>
      <c r="V466" s="123"/>
      <c r="W466" s="123"/>
      <c r="X466" s="123"/>
      <c r="Y466" s="123"/>
      <c r="Z466" s="123"/>
      <c r="AA466" s="128"/>
      <c r="AB466" s="123"/>
      <c r="AC466" s="123"/>
      <c r="AD466" s="123"/>
      <c r="AE466" s="123"/>
      <c r="AF466" s="123"/>
      <c r="AG466" s="123"/>
      <c r="AH466" s="123"/>
      <c r="AI466" s="123"/>
      <c r="AJ466" s="128"/>
      <c r="AK466" s="123"/>
      <c r="AL466" s="130"/>
      <c r="AM466" s="123"/>
      <c r="AN466" s="131"/>
      <c r="AO466" s="132"/>
    </row>
    <row x14ac:dyDescent="0.25" r="467" customHeight="1" ht="17.25">
      <c r="A467" s="118"/>
      <c r="B467" s="5"/>
      <c r="C467" s="5"/>
      <c r="D467" s="6"/>
      <c r="E467" s="5"/>
      <c r="F467" s="5"/>
      <c r="G467" s="6"/>
      <c r="H467" s="25"/>
      <c r="I467" s="6"/>
      <c r="J467" s="6"/>
      <c r="K467" s="25"/>
      <c r="L467" s="6"/>
      <c r="M467" s="6"/>
      <c r="N467" s="25"/>
      <c r="O467" s="6"/>
      <c r="P467" s="135"/>
      <c r="Q467" s="126"/>
      <c r="R467" s="127"/>
      <c r="S467" s="128"/>
      <c r="T467" s="123"/>
      <c r="U467" s="123"/>
      <c r="V467" s="123"/>
      <c r="W467" s="123"/>
      <c r="X467" s="123"/>
      <c r="Y467" s="123"/>
      <c r="Z467" s="123"/>
      <c r="AA467" s="128"/>
      <c r="AB467" s="123"/>
      <c r="AC467" s="123"/>
      <c r="AD467" s="123"/>
      <c r="AE467" s="123"/>
      <c r="AF467" s="123"/>
      <c r="AG467" s="123"/>
      <c r="AH467" s="123"/>
      <c r="AI467" s="123"/>
      <c r="AJ467" s="128"/>
      <c r="AK467" s="123"/>
      <c r="AL467" s="130"/>
      <c r="AM467" s="123"/>
      <c r="AN467" s="131"/>
      <c r="AO467" s="132"/>
    </row>
    <row x14ac:dyDescent="0.25" r="468" customHeight="1" ht="17.25">
      <c r="A468" s="118"/>
      <c r="B468" s="5"/>
      <c r="C468" s="5"/>
      <c r="D468" s="6"/>
      <c r="E468" s="5"/>
      <c r="F468" s="5"/>
      <c r="G468" s="6"/>
      <c r="H468" s="25"/>
      <c r="I468" s="6"/>
      <c r="J468" s="6"/>
      <c r="K468" s="25"/>
      <c r="L468" s="6"/>
      <c r="M468" s="6"/>
      <c r="N468" s="25"/>
      <c r="O468" s="6"/>
      <c r="P468" s="135"/>
      <c r="Q468" s="126"/>
      <c r="R468" s="127"/>
      <c r="S468" s="128"/>
      <c r="T468" s="123"/>
      <c r="U468" s="123"/>
      <c r="V468" s="123"/>
      <c r="W468" s="123"/>
      <c r="X468" s="123"/>
      <c r="Y468" s="123"/>
      <c r="Z468" s="123"/>
      <c r="AA468" s="128"/>
      <c r="AB468" s="123"/>
      <c r="AC468" s="123"/>
      <c r="AD468" s="123"/>
      <c r="AE468" s="123"/>
      <c r="AF468" s="123"/>
      <c r="AG468" s="123"/>
      <c r="AH468" s="123"/>
      <c r="AI468" s="123"/>
      <c r="AJ468" s="128"/>
      <c r="AK468" s="123"/>
      <c r="AL468" s="130"/>
      <c r="AM468" s="123"/>
      <c r="AN468" s="131"/>
      <c r="AO468" s="132"/>
    </row>
    <row x14ac:dyDescent="0.25" r="469" customHeight="1" ht="17.25">
      <c r="A469" s="118"/>
      <c r="B469" s="5"/>
      <c r="C469" s="5"/>
      <c r="D469" s="6"/>
      <c r="E469" s="5"/>
      <c r="F469" s="5"/>
      <c r="G469" s="6"/>
      <c r="H469" s="25"/>
      <c r="I469" s="6"/>
      <c r="J469" s="6"/>
      <c r="K469" s="25"/>
      <c r="L469" s="6"/>
      <c r="M469" s="6"/>
      <c r="N469" s="25"/>
      <c r="O469" s="6"/>
      <c r="P469" s="135"/>
      <c r="Q469" s="126"/>
      <c r="R469" s="127"/>
      <c r="S469" s="128"/>
      <c r="T469" s="123"/>
      <c r="U469" s="123"/>
      <c r="V469" s="123"/>
      <c r="W469" s="123"/>
      <c r="X469" s="123"/>
      <c r="Y469" s="123"/>
      <c r="Z469" s="123"/>
      <c r="AA469" s="128"/>
      <c r="AB469" s="123"/>
      <c r="AC469" s="123"/>
      <c r="AD469" s="123"/>
      <c r="AE469" s="123"/>
      <c r="AF469" s="123"/>
      <c r="AG469" s="123"/>
      <c r="AH469" s="123"/>
      <c r="AI469" s="123"/>
      <c r="AJ469" s="128"/>
      <c r="AK469" s="123"/>
      <c r="AL469" s="130"/>
      <c r="AM469" s="123"/>
      <c r="AN469" s="131"/>
      <c r="AO469" s="132"/>
    </row>
    <row x14ac:dyDescent="0.25" r="470" customHeight="1" ht="17.25">
      <c r="A470" s="118"/>
      <c r="B470" s="5"/>
      <c r="C470" s="5"/>
      <c r="D470" s="6"/>
      <c r="E470" s="5"/>
      <c r="F470" s="5"/>
      <c r="G470" s="6"/>
      <c r="H470" s="25"/>
      <c r="I470" s="6"/>
      <c r="J470" s="6"/>
      <c r="K470" s="25"/>
      <c r="L470" s="6"/>
      <c r="M470" s="6"/>
      <c r="N470" s="25"/>
      <c r="O470" s="6"/>
      <c r="P470" s="135"/>
      <c r="Q470" s="126"/>
      <c r="R470" s="127"/>
      <c r="S470" s="128"/>
      <c r="T470" s="123"/>
      <c r="U470" s="123"/>
      <c r="V470" s="123"/>
      <c r="W470" s="123"/>
      <c r="X470" s="123"/>
      <c r="Y470" s="123"/>
      <c r="Z470" s="123"/>
      <c r="AA470" s="128"/>
      <c r="AB470" s="123"/>
      <c r="AC470" s="123"/>
      <c r="AD470" s="123"/>
      <c r="AE470" s="123"/>
      <c r="AF470" s="123"/>
      <c r="AG470" s="123"/>
      <c r="AH470" s="123"/>
      <c r="AI470" s="123"/>
      <c r="AJ470" s="128"/>
      <c r="AK470" s="123"/>
      <c r="AL470" s="130"/>
      <c r="AM470" s="123"/>
      <c r="AN470" s="131"/>
      <c r="AO470" s="132"/>
    </row>
    <row x14ac:dyDescent="0.25" r="471" customHeight="1" ht="17.25">
      <c r="A471" s="118"/>
      <c r="B471" s="5"/>
      <c r="C471" s="5"/>
      <c r="D471" s="6"/>
      <c r="E471" s="5"/>
      <c r="F471" s="5"/>
      <c r="G471" s="6"/>
      <c r="H471" s="25"/>
      <c r="I471" s="6"/>
      <c r="J471" s="6"/>
      <c r="K471" s="25"/>
      <c r="L471" s="6"/>
      <c r="M471" s="6"/>
      <c r="N471" s="25"/>
      <c r="O471" s="6"/>
      <c r="P471" s="135"/>
      <c r="Q471" s="126"/>
      <c r="R471" s="127"/>
      <c r="S471" s="128"/>
      <c r="T471" s="123"/>
      <c r="U471" s="123"/>
      <c r="V471" s="123"/>
      <c r="W471" s="123"/>
      <c r="X471" s="123"/>
      <c r="Y471" s="123"/>
      <c r="Z471" s="123"/>
      <c r="AA471" s="128"/>
      <c r="AB471" s="123"/>
      <c r="AC471" s="123"/>
      <c r="AD471" s="123"/>
      <c r="AE471" s="123"/>
      <c r="AF471" s="123"/>
      <c r="AG471" s="123"/>
      <c r="AH471" s="123"/>
      <c r="AI471" s="123"/>
      <c r="AJ471" s="128"/>
      <c r="AK471" s="123"/>
      <c r="AL471" s="130"/>
      <c r="AM471" s="123"/>
      <c r="AN471" s="131"/>
      <c r="AO471" s="132"/>
    </row>
    <row x14ac:dyDescent="0.25" r="472" customHeight="1" ht="17.25">
      <c r="A472" s="118"/>
      <c r="B472" s="5"/>
      <c r="C472" s="5"/>
      <c r="D472" s="6"/>
      <c r="E472" s="5"/>
      <c r="F472" s="5"/>
      <c r="G472" s="6"/>
      <c r="H472" s="25"/>
      <c r="I472" s="6"/>
      <c r="J472" s="6"/>
      <c r="K472" s="25"/>
      <c r="L472" s="6"/>
      <c r="M472" s="6"/>
      <c r="N472" s="25"/>
      <c r="O472" s="6"/>
      <c r="P472" s="135"/>
      <c r="Q472" s="126"/>
      <c r="R472" s="127"/>
      <c r="S472" s="128"/>
      <c r="T472" s="123"/>
      <c r="U472" s="123"/>
      <c r="V472" s="123"/>
      <c r="W472" s="123"/>
      <c r="X472" s="123"/>
      <c r="Y472" s="123"/>
      <c r="Z472" s="123"/>
      <c r="AA472" s="128"/>
      <c r="AB472" s="123"/>
      <c r="AC472" s="123"/>
      <c r="AD472" s="123"/>
      <c r="AE472" s="123"/>
      <c r="AF472" s="123"/>
      <c r="AG472" s="123"/>
      <c r="AH472" s="123"/>
      <c r="AI472" s="123"/>
      <c r="AJ472" s="128"/>
      <c r="AK472" s="123"/>
      <c r="AL472" s="130"/>
      <c r="AM472" s="123"/>
      <c r="AN472" s="131"/>
      <c r="AO472" s="132"/>
    </row>
    <row x14ac:dyDescent="0.25" r="473" customHeight="1" ht="17.25">
      <c r="A473" s="118"/>
      <c r="B473" s="5"/>
      <c r="C473" s="5"/>
      <c r="D473" s="6"/>
      <c r="E473" s="5"/>
      <c r="F473" s="5"/>
      <c r="G473" s="6"/>
      <c r="H473" s="25"/>
      <c r="I473" s="6"/>
      <c r="J473" s="6"/>
      <c r="K473" s="25"/>
      <c r="L473" s="6"/>
      <c r="M473" s="6"/>
      <c r="N473" s="25"/>
      <c r="O473" s="6"/>
      <c r="P473" s="135"/>
      <c r="Q473" s="126"/>
      <c r="R473" s="127"/>
      <c r="S473" s="128"/>
      <c r="T473" s="123"/>
      <c r="U473" s="123"/>
      <c r="V473" s="123"/>
      <c r="W473" s="123"/>
      <c r="X473" s="123"/>
      <c r="Y473" s="123"/>
      <c r="Z473" s="123"/>
      <c r="AA473" s="128"/>
      <c r="AB473" s="123"/>
      <c r="AC473" s="123"/>
      <c r="AD473" s="123"/>
      <c r="AE473" s="123"/>
      <c r="AF473" s="123"/>
      <c r="AG473" s="123"/>
      <c r="AH473" s="123"/>
      <c r="AI473" s="123"/>
      <c r="AJ473" s="128"/>
      <c r="AK473" s="123"/>
      <c r="AL473" s="130"/>
      <c r="AM473" s="123"/>
      <c r="AN473" s="131"/>
      <c r="AO473" s="132"/>
    </row>
    <row x14ac:dyDescent="0.25" r="474" customHeight="1" ht="17.25">
      <c r="A474" s="118"/>
      <c r="B474" s="5"/>
      <c r="C474" s="5"/>
      <c r="D474" s="6"/>
      <c r="E474" s="5"/>
      <c r="F474" s="5"/>
      <c r="G474" s="6"/>
      <c r="H474" s="25"/>
      <c r="I474" s="6"/>
      <c r="J474" s="6"/>
      <c r="K474" s="25"/>
      <c r="L474" s="6"/>
      <c r="M474" s="6"/>
      <c r="N474" s="25"/>
      <c r="O474" s="6"/>
      <c r="P474" s="135"/>
      <c r="Q474" s="126"/>
      <c r="R474" s="127"/>
      <c r="S474" s="128"/>
      <c r="T474" s="123"/>
      <c r="U474" s="123"/>
      <c r="V474" s="123"/>
      <c r="W474" s="123"/>
      <c r="X474" s="123"/>
      <c r="Y474" s="123"/>
      <c r="Z474" s="123"/>
      <c r="AA474" s="128"/>
      <c r="AB474" s="123"/>
      <c r="AC474" s="123"/>
      <c r="AD474" s="123"/>
      <c r="AE474" s="123"/>
      <c r="AF474" s="123"/>
      <c r="AG474" s="123"/>
      <c r="AH474" s="123"/>
      <c r="AI474" s="123"/>
      <c r="AJ474" s="128"/>
      <c r="AK474" s="123"/>
      <c r="AL474" s="130"/>
      <c r="AM474" s="123"/>
      <c r="AN474" s="131"/>
      <c r="AO474" s="132"/>
    </row>
    <row x14ac:dyDescent="0.25" r="475" customHeight="1" ht="17.25">
      <c r="A475" s="118"/>
      <c r="B475" s="5"/>
      <c r="C475" s="5"/>
      <c r="D475" s="6"/>
      <c r="E475" s="5"/>
      <c r="F475" s="5"/>
      <c r="G475" s="6"/>
      <c r="H475" s="25"/>
      <c r="I475" s="6"/>
      <c r="J475" s="6"/>
      <c r="K475" s="25"/>
      <c r="L475" s="6"/>
      <c r="M475" s="6"/>
      <c r="N475" s="25"/>
      <c r="O475" s="6"/>
      <c r="P475" s="135"/>
      <c r="Q475" s="126"/>
      <c r="R475" s="127"/>
      <c r="S475" s="128"/>
      <c r="T475" s="123"/>
      <c r="U475" s="123"/>
      <c r="V475" s="123"/>
      <c r="W475" s="123"/>
      <c r="X475" s="123"/>
      <c r="Y475" s="123"/>
      <c r="Z475" s="123"/>
      <c r="AA475" s="128"/>
      <c r="AB475" s="123"/>
      <c r="AC475" s="123"/>
      <c r="AD475" s="123"/>
      <c r="AE475" s="123"/>
      <c r="AF475" s="123"/>
      <c r="AG475" s="123"/>
      <c r="AH475" s="123"/>
      <c r="AI475" s="123"/>
      <c r="AJ475" s="128"/>
      <c r="AK475" s="123"/>
      <c r="AL475" s="130"/>
      <c r="AM475" s="123"/>
      <c r="AN475" s="131"/>
      <c r="AO475" s="132"/>
    </row>
    <row x14ac:dyDescent="0.25" r="476" customHeight="1" ht="17.25">
      <c r="A476" s="118"/>
      <c r="B476" s="5"/>
      <c r="C476" s="5"/>
      <c r="D476" s="6"/>
      <c r="E476" s="5"/>
      <c r="F476" s="5"/>
      <c r="G476" s="6"/>
      <c r="H476" s="25"/>
      <c r="I476" s="6"/>
      <c r="J476" s="6"/>
      <c r="K476" s="25"/>
      <c r="L476" s="6"/>
      <c r="M476" s="6"/>
      <c r="N476" s="25"/>
      <c r="O476" s="6"/>
      <c r="P476" s="135"/>
      <c r="Q476" s="126"/>
      <c r="R476" s="127"/>
      <c r="S476" s="128"/>
      <c r="T476" s="123"/>
      <c r="U476" s="123"/>
      <c r="V476" s="123"/>
      <c r="W476" s="123"/>
      <c r="X476" s="123"/>
      <c r="Y476" s="123"/>
      <c r="Z476" s="123"/>
      <c r="AA476" s="128"/>
      <c r="AB476" s="123"/>
      <c r="AC476" s="123"/>
      <c r="AD476" s="123"/>
      <c r="AE476" s="123"/>
      <c r="AF476" s="123"/>
      <c r="AG476" s="123"/>
      <c r="AH476" s="123"/>
      <c r="AI476" s="123"/>
      <c r="AJ476" s="128"/>
      <c r="AK476" s="123"/>
      <c r="AL476" s="130"/>
      <c r="AM476" s="123"/>
      <c r="AN476" s="131"/>
      <c r="AO476" s="132"/>
    </row>
    <row x14ac:dyDescent="0.25" r="477" customHeight="1" ht="17.25">
      <c r="A477" s="118"/>
      <c r="B477" s="5"/>
      <c r="C477" s="5"/>
      <c r="D477" s="6"/>
      <c r="E477" s="5"/>
      <c r="F477" s="5"/>
      <c r="G477" s="6"/>
      <c r="H477" s="25"/>
      <c r="I477" s="6"/>
      <c r="J477" s="6"/>
      <c r="K477" s="25"/>
      <c r="L477" s="6"/>
      <c r="M477" s="6"/>
      <c r="N477" s="25"/>
      <c r="O477" s="6"/>
      <c r="P477" s="135"/>
      <c r="Q477" s="126"/>
      <c r="R477" s="127"/>
      <c r="S477" s="128"/>
      <c r="T477" s="123"/>
      <c r="U477" s="123"/>
      <c r="V477" s="123"/>
      <c r="W477" s="123"/>
      <c r="X477" s="123"/>
      <c r="Y477" s="123"/>
      <c r="Z477" s="123"/>
      <c r="AA477" s="128"/>
      <c r="AB477" s="123"/>
      <c r="AC477" s="123"/>
      <c r="AD477" s="123"/>
      <c r="AE477" s="123"/>
      <c r="AF477" s="123"/>
      <c r="AG477" s="123"/>
      <c r="AH477" s="123"/>
      <c r="AI477" s="123"/>
      <c r="AJ477" s="128"/>
      <c r="AK477" s="123"/>
      <c r="AL477" s="130"/>
      <c r="AM477" s="123"/>
      <c r="AN477" s="131"/>
      <c r="AO477" s="132"/>
    </row>
    <row x14ac:dyDescent="0.25" r="478" customHeight="1" ht="17.25">
      <c r="A478" s="118"/>
      <c r="B478" s="5"/>
      <c r="C478" s="5"/>
      <c r="D478" s="6"/>
      <c r="E478" s="5"/>
      <c r="F478" s="5"/>
      <c r="G478" s="6"/>
      <c r="H478" s="25"/>
      <c r="I478" s="6"/>
      <c r="J478" s="6"/>
      <c r="K478" s="25"/>
      <c r="L478" s="6"/>
      <c r="M478" s="6"/>
      <c r="N478" s="25"/>
      <c r="O478" s="6"/>
      <c r="P478" s="135"/>
      <c r="Q478" s="126"/>
      <c r="R478" s="127"/>
      <c r="S478" s="128"/>
      <c r="T478" s="123"/>
      <c r="U478" s="123"/>
      <c r="V478" s="123"/>
      <c r="W478" s="123"/>
      <c r="X478" s="123"/>
      <c r="Y478" s="123"/>
      <c r="Z478" s="123"/>
      <c r="AA478" s="128"/>
      <c r="AB478" s="123"/>
      <c r="AC478" s="123"/>
      <c r="AD478" s="123"/>
      <c r="AE478" s="123"/>
      <c r="AF478" s="123"/>
      <c r="AG478" s="123"/>
      <c r="AH478" s="123"/>
      <c r="AI478" s="123"/>
      <c r="AJ478" s="128"/>
      <c r="AK478" s="123"/>
      <c r="AL478" s="130"/>
      <c r="AM478" s="123"/>
      <c r="AN478" s="131"/>
      <c r="AO478" s="132"/>
    </row>
    <row x14ac:dyDescent="0.25" r="479" customHeight="1" ht="17.25">
      <c r="A479" s="118"/>
      <c r="B479" s="5"/>
      <c r="C479" s="5"/>
      <c r="D479" s="6"/>
      <c r="E479" s="5"/>
      <c r="F479" s="5"/>
      <c r="G479" s="6"/>
      <c r="H479" s="25"/>
      <c r="I479" s="6"/>
      <c r="J479" s="6"/>
      <c r="K479" s="25"/>
      <c r="L479" s="6"/>
      <c r="M479" s="6"/>
      <c r="N479" s="25"/>
      <c r="O479" s="6"/>
      <c r="P479" s="135"/>
      <c r="Q479" s="126"/>
      <c r="R479" s="127"/>
      <c r="S479" s="128"/>
      <c r="T479" s="123"/>
      <c r="U479" s="123"/>
      <c r="V479" s="123"/>
      <c r="W479" s="123"/>
      <c r="X479" s="123"/>
      <c r="Y479" s="123"/>
      <c r="Z479" s="123"/>
      <c r="AA479" s="128"/>
      <c r="AB479" s="123"/>
      <c r="AC479" s="123"/>
      <c r="AD479" s="123"/>
      <c r="AE479" s="123"/>
      <c r="AF479" s="123"/>
      <c r="AG479" s="123"/>
      <c r="AH479" s="123"/>
      <c r="AI479" s="123"/>
      <c r="AJ479" s="128"/>
      <c r="AK479" s="123"/>
      <c r="AL479" s="130"/>
      <c r="AM479" s="123"/>
      <c r="AN479" s="131"/>
      <c r="AO479" s="132"/>
    </row>
    <row x14ac:dyDescent="0.25" r="480" customHeight="1" ht="17.25">
      <c r="A480" s="118"/>
      <c r="B480" s="5"/>
      <c r="C480" s="5"/>
      <c r="D480" s="6"/>
      <c r="E480" s="5"/>
      <c r="F480" s="5"/>
      <c r="G480" s="6"/>
      <c r="H480" s="25"/>
      <c r="I480" s="6"/>
      <c r="J480" s="6"/>
      <c r="K480" s="25"/>
      <c r="L480" s="6"/>
      <c r="M480" s="6"/>
      <c r="N480" s="25"/>
      <c r="O480" s="6"/>
      <c r="P480" s="135"/>
      <c r="Q480" s="126"/>
      <c r="R480" s="127"/>
      <c r="S480" s="128"/>
      <c r="T480" s="123"/>
      <c r="U480" s="123"/>
      <c r="V480" s="123"/>
      <c r="W480" s="123"/>
      <c r="X480" s="123"/>
      <c r="Y480" s="123"/>
      <c r="Z480" s="123"/>
      <c r="AA480" s="128"/>
      <c r="AB480" s="123"/>
      <c r="AC480" s="123"/>
      <c r="AD480" s="123"/>
      <c r="AE480" s="123"/>
      <c r="AF480" s="123"/>
      <c r="AG480" s="123"/>
      <c r="AH480" s="123"/>
      <c r="AI480" s="123"/>
      <c r="AJ480" s="128"/>
      <c r="AK480" s="123"/>
      <c r="AL480" s="130"/>
      <c r="AM480" s="123"/>
      <c r="AN480" s="131"/>
      <c r="AO480" s="132"/>
    </row>
    <row x14ac:dyDescent="0.25" r="481" customHeight="1" ht="17.25">
      <c r="A481" s="118"/>
      <c r="B481" s="5"/>
      <c r="C481" s="5"/>
      <c r="D481" s="6"/>
      <c r="E481" s="5"/>
      <c r="F481" s="5"/>
      <c r="G481" s="6"/>
      <c r="H481" s="25"/>
      <c r="I481" s="6"/>
      <c r="J481" s="6"/>
      <c r="K481" s="25"/>
      <c r="L481" s="6"/>
      <c r="M481" s="6"/>
      <c r="N481" s="25"/>
      <c r="O481" s="6"/>
      <c r="P481" s="135"/>
      <c r="Q481" s="126"/>
      <c r="R481" s="127"/>
      <c r="S481" s="128"/>
      <c r="T481" s="123"/>
      <c r="U481" s="123"/>
      <c r="V481" s="123"/>
      <c r="W481" s="123"/>
      <c r="X481" s="123"/>
      <c r="Y481" s="123"/>
      <c r="Z481" s="123"/>
      <c r="AA481" s="128"/>
      <c r="AB481" s="123"/>
      <c r="AC481" s="123"/>
      <c r="AD481" s="123"/>
      <c r="AE481" s="123"/>
      <c r="AF481" s="123"/>
      <c r="AG481" s="123"/>
      <c r="AH481" s="123"/>
      <c r="AI481" s="123"/>
      <c r="AJ481" s="128"/>
      <c r="AK481" s="123"/>
      <c r="AL481" s="130"/>
      <c r="AM481" s="123"/>
      <c r="AN481" s="131"/>
      <c r="AO481" s="132"/>
    </row>
    <row x14ac:dyDescent="0.25" r="482" customHeight="1" ht="17.25">
      <c r="A482" s="118"/>
      <c r="B482" s="5"/>
      <c r="C482" s="5"/>
      <c r="D482" s="6"/>
      <c r="E482" s="5"/>
      <c r="F482" s="5"/>
      <c r="G482" s="6"/>
      <c r="H482" s="25"/>
      <c r="I482" s="6"/>
      <c r="J482" s="6"/>
      <c r="K482" s="25"/>
      <c r="L482" s="6"/>
      <c r="M482" s="6"/>
      <c r="N482" s="25"/>
      <c r="O482" s="6"/>
      <c r="P482" s="135"/>
      <c r="Q482" s="126"/>
      <c r="R482" s="127"/>
      <c r="S482" s="128"/>
      <c r="T482" s="123"/>
      <c r="U482" s="123"/>
      <c r="V482" s="123"/>
      <c r="W482" s="123"/>
      <c r="X482" s="123"/>
      <c r="Y482" s="123"/>
      <c r="Z482" s="123"/>
      <c r="AA482" s="128"/>
      <c r="AB482" s="123"/>
      <c r="AC482" s="123"/>
      <c r="AD482" s="123"/>
      <c r="AE482" s="123"/>
      <c r="AF482" s="123"/>
      <c r="AG482" s="123"/>
      <c r="AH482" s="123"/>
      <c r="AI482" s="123"/>
      <c r="AJ482" s="128"/>
      <c r="AK482" s="123"/>
      <c r="AL482" s="130"/>
      <c r="AM482" s="123"/>
      <c r="AN482" s="131"/>
      <c r="AO482" s="132"/>
    </row>
    <row x14ac:dyDescent="0.25" r="483" customHeight="1" ht="17.25">
      <c r="A483" s="118"/>
      <c r="B483" s="5"/>
      <c r="C483" s="5"/>
      <c r="D483" s="6"/>
      <c r="E483" s="5"/>
      <c r="F483" s="5"/>
      <c r="G483" s="6"/>
      <c r="H483" s="25"/>
      <c r="I483" s="6"/>
      <c r="J483" s="6"/>
      <c r="K483" s="25"/>
      <c r="L483" s="6"/>
      <c r="M483" s="6"/>
      <c r="N483" s="25"/>
      <c r="O483" s="6"/>
      <c r="P483" s="135"/>
      <c r="Q483" s="126"/>
      <c r="R483" s="127"/>
      <c r="S483" s="128"/>
      <c r="T483" s="123"/>
      <c r="U483" s="123"/>
      <c r="V483" s="123"/>
      <c r="W483" s="123"/>
      <c r="X483" s="123"/>
      <c r="Y483" s="123"/>
      <c r="Z483" s="123"/>
      <c r="AA483" s="128"/>
      <c r="AB483" s="123"/>
      <c r="AC483" s="123"/>
      <c r="AD483" s="123"/>
      <c r="AE483" s="123"/>
      <c r="AF483" s="123"/>
      <c r="AG483" s="123"/>
      <c r="AH483" s="123"/>
      <c r="AI483" s="123"/>
      <c r="AJ483" s="128"/>
      <c r="AK483" s="123"/>
      <c r="AL483" s="130"/>
      <c r="AM483" s="123"/>
      <c r="AN483" s="131"/>
      <c r="AO483" s="132"/>
    </row>
    <row x14ac:dyDescent="0.25" r="484" customHeight="1" ht="17.25">
      <c r="A484" s="118"/>
      <c r="B484" s="5"/>
      <c r="C484" s="5"/>
      <c r="D484" s="6"/>
      <c r="E484" s="5"/>
      <c r="F484" s="5"/>
      <c r="G484" s="6"/>
      <c r="H484" s="25"/>
      <c r="I484" s="6"/>
      <c r="J484" s="6"/>
      <c r="K484" s="25"/>
      <c r="L484" s="6"/>
      <c r="M484" s="6"/>
      <c r="N484" s="25"/>
      <c r="O484" s="6"/>
      <c r="P484" s="135"/>
      <c r="Q484" s="126"/>
      <c r="R484" s="127"/>
      <c r="S484" s="128"/>
      <c r="T484" s="123"/>
      <c r="U484" s="123"/>
      <c r="V484" s="123"/>
      <c r="W484" s="123"/>
      <c r="X484" s="123"/>
      <c r="Y484" s="123"/>
      <c r="Z484" s="123"/>
      <c r="AA484" s="128"/>
      <c r="AB484" s="123"/>
      <c r="AC484" s="123"/>
      <c r="AD484" s="123"/>
      <c r="AE484" s="123"/>
      <c r="AF484" s="123"/>
      <c r="AG484" s="123"/>
      <c r="AH484" s="123"/>
      <c r="AI484" s="123"/>
      <c r="AJ484" s="128"/>
      <c r="AK484" s="123"/>
      <c r="AL484" s="130"/>
      <c r="AM484" s="123"/>
      <c r="AN484" s="131"/>
      <c r="AO484" s="132"/>
    </row>
    <row x14ac:dyDescent="0.25" r="485" customHeight="1" ht="17.25">
      <c r="A485" s="118"/>
      <c r="B485" s="5"/>
      <c r="C485" s="5"/>
      <c r="D485" s="6"/>
      <c r="E485" s="5"/>
      <c r="F485" s="5"/>
      <c r="G485" s="6"/>
      <c r="H485" s="25"/>
      <c r="I485" s="6"/>
      <c r="J485" s="6"/>
      <c r="K485" s="25"/>
      <c r="L485" s="6"/>
      <c r="M485" s="6"/>
      <c r="N485" s="25"/>
      <c r="O485" s="6"/>
      <c r="P485" s="135"/>
      <c r="Q485" s="126"/>
      <c r="R485" s="127"/>
      <c r="S485" s="128"/>
      <c r="T485" s="123"/>
      <c r="U485" s="123"/>
      <c r="V485" s="123"/>
      <c r="W485" s="123"/>
      <c r="X485" s="123"/>
      <c r="Y485" s="123"/>
      <c r="Z485" s="123"/>
      <c r="AA485" s="128"/>
      <c r="AB485" s="123"/>
      <c r="AC485" s="123"/>
      <c r="AD485" s="123"/>
      <c r="AE485" s="123"/>
      <c r="AF485" s="123"/>
      <c r="AG485" s="123"/>
      <c r="AH485" s="123"/>
      <c r="AI485" s="123"/>
      <c r="AJ485" s="128"/>
      <c r="AK485" s="123"/>
      <c r="AL485" s="130"/>
      <c r="AM485" s="123"/>
      <c r="AN485" s="131"/>
      <c r="AO485" s="132"/>
    </row>
    <row x14ac:dyDescent="0.25" r="486" customHeight="1" ht="17.25">
      <c r="A486" s="118"/>
      <c r="B486" s="5"/>
      <c r="C486" s="5"/>
      <c r="D486" s="6"/>
      <c r="E486" s="5"/>
      <c r="F486" s="5"/>
      <c r="G486" s="6"/>
      <c r="H486" s="25"/>
      <c r="I486" s="6"/>
      <c r="J486" s="6"/>
      <c r="K486" s="25"/>
      <c r="L486" s="6"/>
      <c r="M486" s="6"/>
      <c r="N486" s="25"/>
      <c r="O486" s="6"/>
      <c r="P486" s="135"/>
      <c r="Q486" s="126"/>
      <c r="R486" s="127"/>
      <c r="S486" s="128"/>
      <c r="T486" s="123"/>
      <c r="U486" s="123"/>
      <c r="V486" s="123"/>
      <c r="W486" s="123"/>
      <c r="X486" s="123"/>
      <c r="Y486" s="123"/>
      <c r="Z486" s="123"/>
      <c r="AA486" s="128"/>
      <c r="AB486" s="123"/>
      <c r="AC486" s="123"/>
      <c r="AD486" s="123"/>
      <c r="AE486" s="123"/>
      <c r="AF486" s="123"/>
      <c r="AG486" s="123"/>
      <c r="AH486" s="123"/>
      <c r="AI486" s="123"/>
      <c r="AJ486" s="128"/>
      <c r="AK486" s="123"/>
      <c r="AL486" s="130"/>
      <c r="AM486" s="123"/>
      <c r="AN486" s="131"/>
      <c r="AO486" s="132"/>
    </row>
    <row x14ac:dyDescent="0.25" r="487" customHeight="1" ht="17.25">
      <c r="A487" s="118"/>
      <c r="B487" s="5"/>
      <c r="C487" s="5"/>
      <c r="D487" s="6"/>
      <c r="E487" s="5"/>
      <c r="F487" s="5"/>
      <c r="G487" s="6"/>
      <c r="H487" s="25"/>
      <c r="I487" s="6"/>
      <c r="J487" s="6"/>
      <c r="K487" s="25"/>
      <c r="L487" s="6"/>
      <c r="M487" s="6"/>
      <c r="N487" s="25"/>
      <c r="O487" s="6"/>
      <c r="P487" s="135"/>
      <c r="Q487" s="126"/>
      <c r="R487" s="127"/>
      <c r="S487" s="128"/>
      <c r="T487" s="123"/>
      <c r="U487" s="123"/>
      <c r="V487" s="123"/>
      <c r="W487" s="123"/>
      <c r="X487" s="123"/>
      <c r="Y487" s="123"/>
      <c r="Z487" s="123"/>
      <c r="AA487" s="128"/>
      <c r="AB487" s="123"/>
      <c r="AC487" s="123"/>
      <c r="AD487" s="123"/>
      <c r="AE487" s="123"/>
      <c r="AF487" s="123"/>
      <c r="AG487" s="123"/>
      <c r="AH487" s="123"/>
      <c r="AI487" s="123"/>
      <c r="AJ487" s="128"/>
      <c r="AK487" s="123"/>
      <c r="AL487" s="130"/>
      <c r="AM487" s="123"/>
      <c r="AN487" s="131"/>
      <c r="AO487" s="132"/>
    </row>
    <row x14ac:dyDescent="0.25" r="488" customHeight="1" ht="17.25">
      <c r="A488" s="118"/>
      <c r="B488" s="5"/>
      <c r="C488" s="5"/>
      <c r="D488" s="6"/>
      <c r="E488" s="5"/>
      <c r="F488" s="5"/>
      <c r="G488" s="6"/>
      <c r="H488" s="25"/>
      <c r="I488" s="6"/>
      <c r="J488" s="6"/>
      <c r="K488" s="25"/>
      <c r="L488" s="6"/>
      <c r="M488" s="6"/>
      <c r="N488" s="25"/>
      <c r="O488" s="6"/>
      <c r="P488" s="135"/>
      <c r="Q488" s="126"/>
      <c r="R488" s="127"/>
      <c r="S488" s="128"/>
      <c r="T488" s="123"/>
      <c r="U488" s="123"/>
      <c r="V488" s="123"/>
      <c r="W488" s="123"/>
      <c r="X488" s="123"/>
      <c r="Y488" s="123"/>
      <c r="Z488" s="123"/>
      <c r="AA488" s="128"/>
      <c r="AB488" s="123"/>
      <c r="AC488" s="123"/>
      <c r="AD488" s="123"/>
      <c r="AE488" s="123"/>
      <c r="AF488" s="123"/>
      <c r="AG488" s="123"/>
      <c r="AH488" s="123"/>
      <c r="AI488" s="123"/>
      <c r="AJ488" s="128"/>
      <c r="AK488" s="123"/>
      <c r="AL488" s="130"/>
      <c r="AM488" s="123"/>
      <c r="AN488" s="131"/>
      <c r="AO488" s="132"/>
    </row>
    <row x14ac:dyDescent="0.25" r="489" customHeight="1" ht="17.25">
      <c r="A489" s="118"/>
      <c r="B489" s="5"/>
      <c r="C489" s="5"/>
      <c r="D489" s="6"/>
      <c r="E489" s="5"/>
      <c r="F489" s="5"/>
      <c r="G489" s="6"/>
      <c r="H489" s="25"/>
      <c r="I489" s="6"/>
      <c r="J489" s="6"/>
      <c r="K489" s="25"/>
      <c r="L489" s="6"/>
      <c r="M489" s="6"/>
      <c r="N489" s="25"/>
      <c r="O489" s="6"/>
      <c r="P489" s="135"/>
      <c r="Q489" s="126"/>
      <c r="R489" s="127"/>
      <c r="S489" s="128"/>
      <c r="T489" s="123"/>
      <c r="U489" s="123"/>
      <c r="V489" s="123"/>
      <c r="W489" s="123"/>
      <c r="X489" s="123"/>
      <c r="Y489" s="123"/>
      <c r="Z489" s="123"/>
      <c r="AA489" s="128"/>
      <c r="AB489" s="123"/>
      <c r="AC489" s="123"/>
      <c r="AD489" s="123"/>
      <c r="AE489" s="123"/>
      <c r="AF489" s="123"/>
      <c r="AG489" s="123"/>
      <c r="AH489" s="123"/>
      <c r="AI489" s="123"/>
      <c r="AJ489" s="128"/>
      <c r="AK489" s="123"/>
      <c r="AL489" s="130"/>
      <c r="AM489" s="123"/>
      <c r="AN489" s="131"/>
      <c r="AO489" s="132"/>
    </row>
    <row x14ac:dyDescent="0.25" r="490" customHeight="1" ht="17.25">
      <c r="A490" s="118"/>
      <c r="B490" s="5"/>
      <c r="C490" s="5"/>
      <c r="D490" s="6"/>
      <c r="E490" s="5"/>
      <c r="F490" s="5"/>
      <c r="G490" s="6"/>
      <c r="H490" s="25"/>
      <c r="I490" s="6"/>
      <c r="J490" s="6"/>
      <c r="K490" s="25"/>
      <c r="L490" s="6"/>
      <c r="M490" s="6"/>
      <c r="N490" s="25"/>
      <c r="O490" s="6"/>
      <c r="P490" s="135"/>
      <c r="Q490" s="126"/>
      <c r="R490" s="127"/>
      <c r="S490" s="128"/>
      <c r="T490" s="123"/>
      <c r="U490" s="123"/>
      <c r="V490" s="123"/>
      <c r="W490" s="123"/>
      <c r="X490" s="123"/>
      <c r="Y490" s="123"/>
      <c r="Z490" s="123"/>
      <c r="AA490" s="128"/>
      <c r="AB490" s="123"/>
      <c r="AC490" s="123"/>
      <c r="AD490" s="123"/>
      <c r="AE490" s="123"/>
      <c r="AF490" s="123"/>
      <c r="AG490" s="123"/>
      <c r="AH490" s="123"/>
      <c r="AI490" s="123"/>
      <c r="AJ490" s="128"/>
      <c r="AK490" s="123"/>
      <c r="AL490" s="130"/>
      <c r="AM490" s="123"/>
      <c r="AN490" s="131"/>
      <c r="AO490" s="132"/>
    </row>
    <row x14ac:dyDescent="0.25" r="491" customHeight="1" ht="17.25">
      <c r="A491" s="118"/>
      <c r="B491" s="5"/>
      <c r="C491" s="5"/>
      <c r="D491" s="6"/>
      <c r="E491" s="5"/>
      <c r="F491" s="5"/>
      <c r="G491" s="6"/>
      <c r="H491" s="25"/>
      <c r="I491" s="6"/>
      <c r="J491" s="6"/>
      <c r="K491" s="25"/>
      <c r="L491" s="6"/>
      <c r="M491" s="6"/>
      <c r="N491" s="25"/>
      <c r="O491" s="6"/>
      <c r="P491" s="135"/>
      <c r="Q491" s="126"/>
      <c r="R491" s="127"/>
      <c r="S491" s="128"/>
      <c r="T491" s="123"/>
      <c r="U491" s="123"/>
      <c r="V491" s="123"/>
      <c r="W491" s="123"/>
      <c r="X491" s="123"/>
      <c r="Y491" s="123"/>
      <c r="Z491" s="123"/>
      <c r="AA491" s="128"/>
      <c r="AB491" s="123"/>
      <c r="AC491" s="123"/>
      <c r="AD491" s="123"/>
      <c r="AE491" s="123"/>
      <c r="AF491" s="123"/>
      <c r="AG491" s="123"/>
      <c r="AH491" s="123"/>
      <c r="AI491" s="123"/>
      <c r="AJ491" s="128"/>
      <c r="AK491" s="123"/>
      <c r="AL491" s="130"/>
      <c r="AM491" s="123"/>
      <c r="AN491" s="131"/>
      <c r="AO491" s="132"/>
    </row>
    <row x14ac:dyDescent="0.25" r="492" customHeight="1" ht="17.25">
      <c r="A492" s="118"/>
      <c r="B492" s="5"/>
      <c r="C492" s="5"/>
      <c r="D492" s="6"/>
      <c r="E492" s="5"/>
      <c r="F492" s="5"/>
      <c r="G492" s="6"/>
      <c r="H492" s="25"/>
      <c r="I492" s="6"/>
      <c r="J492" s="6"/>
      <c r="K492" s="25"/>
      <c r="L492" s="6"/>
      <c r="M492" s="6"/>
      <c r="N492" s="25"/>
      <c r="O492" s="6"/>
      <c r="P492" s="135"/>
      <c r="Q492" s="126"/>
      <c r="R492" s="127"/>
      <c r="S492" s="128"/>
      <c r="T492" s="123"/>
      <c r="U492" s="123"/>
      <c r="V492" s="123"/>
      <c r="W492" s="123"/>
      <c r="X492" s="123"/>
      <c r="Y492" s="123"/>
      <c r="Z492" s="123"/>
      <c r="AA492" s="128"/>
      <c r="AB492" s="123"/>
      <c r="AC492" s="123"/>
      <c r="AD492" s="123"/>
      <c r="AE492" s="123"/>
      <c r="AF492" s="123"/>
      <c r="AG492" s="123"/>
      <c r="AH492" s="123"/>
      <c r="AI492" s="123"/>
      <c r="AJ492" s="128"/>
      <c r="AK492" s="123"/>
      <c r="AL492" s="130"/>
      <c r="AM492" s="123"/>
      <c r="AN492" s="131"/>
      <c r="AO492" s="132"/>
    </row>
    <row x14ac:dyDescent="0.25" r="493" customHeight="1" ht="17.25">
      <c r="A493" s="118"/>
      <c r="B493" s="5"/>
      <c r="C493" s="5"/>
      <c r="D493" s="6"/>
      <c r="E493" s="5"/>
      <c r="F493" s="5"/>
      <c r="G493" s="6"/>
      <c r="H493" s="25"/>
      <c r="I493" s="6"/>
      <c r="J493" s="6"/>
      <c r="K493" s="25"/>
      <c r="L493" s="6"/>
      <c r="M493" s="6"/>
      <c r="N493" s="25"/>
      <c r="O493" s="6"/>
      <c r="P493" s="135"/>
      <c r="Q493" s="126"/>
      <c r="R493" s="127"/>
      <c r="S493" s="128"/>
      <c r="T493" s="123"/>
      <c r="U493" s="123"/>
      <c r="V493" s="123"/>
      <c r="W493" s="123"/>
      <c r="X493" s="123"/>
      <c r="Y493" s="123"/>
      <c r="Z493" s="123"/>
      <c r="AA493" s="128"/>
      <c r="AB493" s="123"/>
      <c r="AC493" s="123"/>
      <c r="AD493" s="123"/>
      <c r="AE493" s="123"/>
      <c r="AF493" s="123"/>
      <c r="AG493" s="123"/>
      <c r="AH493" s="123"/>
      <c r="AI493" s="123"/>
      <c r="AJ493" s="128"/>
      <c r="AK493" s="123"/>
      <c r="AL493" s="130"/>
      <c r="AM493" s="123"/>
      <c r="AN493" s="131"/>
      <c r="AO493" s="132"/>
    </row>
    <row x14ac:dyDescent="0.25" r="494" customHeight="1" ht="17.25">
      <c r="A494" s="118"/>
      <c r="B494" s="5"/>
      <c r="C494" s="5"/>
      <c r="D494" s="6"/>
      <c r="E494" s="5"/>
      <c r="F494" s="5"/>
      <c r="G494" s="6"/>
      <c r="H494" s="25"/>
      <c r="I494" s="6"/>
      <c r="J494" s="6"/>
      <c r="K494" s="25"/>
      <c r="L494" s="6"/>
      <c r="M494" s="6"/>
      <c r="N494" s="25"/>
      <c r="O494" s="6"/>
      <c r="P494" s="135"/>
      <c r="Q494" s="126"/>
      <c r="R494" s="127"/>
      <c r="S494" s="128"/>
      <c r="T494" s="123"/>
      <c r="U494" s="123"/>
      <c r="V494" s="123"/>
      <c r="W494" s="123"/>
      <c r="X494" s="123"/>
      <c r="Y494" s="123"/>
      <c r="Z494" s="123"/>
      <c r="AA494" s="128"/>
      <c r="AB494" s="123"/>
      <c r="AC494" s="123"/>
      <c r="AD494" s="123"/>
      <c r="AE494" s="123"/>
      <c r="AF494" s="123"/>
      <c r="AG494" s="123"/>
      <c r="AH494" s="123"/>
      <c r="AI494" s="123"/>
      <c r="AJ494" s="128"/>
      <c r="AK494" s="123"/>
      <c r="AL494" s="130"/>
      <c r="AM494" s="123"/>
      <c r="AN494" s="131"/>
      <c r="AO494" s="132"/>
    </row>
    <row x14ac:dyDescent="0.25" r="495" customHeight="1" ht="17.25">
      <c r="A495" s="118"/>
      <c r="B495" s="5"/>
      <c r="C495" s="5"/>
      <c r="D495" s="6"/>
      <c r="E495" s="5"/>
      <c r="F495" s="5"/>
      <c r="G495" s="6"/>
      <c r="H495" s="25"/>
      <c r="I495" s="6"/>
      <c r="J495" s="6"/>
      <c r="K495" s="25"/>
      <c r="L495" s="6"/>
      <c r="M495" s="6"/>
      <c r="N495" s="25"/>
      <c r="O495" s="6"/>
      <c r="P495" s="135"/>
      <c r="Q495" s="126"/>
      <c r="R495" s="127"/>
      <c r="S495" s="128"/>
      <c r="T495" s="123"/>
      <c r="U495" s="123"/>
      <c r="V495" s="123"/>
      <c r="W495" s="123"/>
      <c r="X495" s="123"/>
      <c r="Y495" s="123"/>
      <c r="Z495" s="123"/>
      <c r="AA495" s="128"/>
      <c r="AB495" s="123"/>
      <c r="AC495" s="123"/>
      <c r="AD495" s="123"/>
      <c r="AE495" s="123"/>
      <c r="AF495" s="123"/>
      <c r="AG495" s="123"/>
      <c r="AH495" s="123"/>
      <c r="AI495" s="123"/>
      <c r="AJ495" s="128"/>
      <c r="AK495" s="123"/>
      <c r="AL495" s="130"/>
      <c r="AM495" s="123"/>
      <c r="AN495" s="131"/>
      <c r="AO495" s="132"/>
    </row>
    <row x14ac:dyDescent="0.25" r="496" customHeight="1" ht="17.25">
      <c r="A496" s="118"/>
      <c r="B496" s="5"/>
      <c r="C496" s="5"/>
      <c r="D496" s="6"/>
      <c r="E496" s="5"/>
      <c r="F496" s="5"/>
      <c r="G496" s="6"/>
      <c r="H496" s="25"/>
      <c r="I496" s="6"/>
      <c r="J496" s="6"/>
      <c r="K496" s="25"/>
      <c r="L496" s="6"/>
      <c r="M496" s="6"/>
      <c r="N496" s="25"/>
      <c r="O496" s="6"/>
      <c r="P496" s="135"/>
      <c r="Q496" s="126"/>
      <c r="R496" s="127"/>
      <c r="S496" s="128"/>
      <c r="T496" s="123"/>
      <c r="U496" s="123"/>
      <c r="V496" s="123"/>
      <c r="W496" s="123"/>
      <c r="X496" s="123"/>
      <c r="Y496" s="123"/>
      <c r="Z496" s="123"/>
      <c r="AA496" s="128"/>
      <c r="AB496" s="123"/>
      <c r="AC496" s="123"/>
      <c r="AD496" s="123"/>
      <c r="AE496" s="123"/>
      <c r="AF496" s="123"/>
      <c r="AG496" s="123"/>
      <c r="AH496" s="123"/>
      <c r="AI496" s="123"/>
      <c r="AJ496" s="128"/>
      <c r="AK496" s="123"/>
      <c r="AL496" s="130"/>
      <c r="AM496" s="123"/>
      <c r="AN496" s="131"/>
      <c r="AO496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50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8" width="14.719285714285713" customWidth="1" bestFit="1"/>
    <col min="2" max="2" style="18" width="6.005" customWidth="1" bestFit="1"/>
    <col min="3" max="3" style="18" width="7.433571428571429" customWidth="1" bestFit="1"/>
    <col min="4" max="4" style="19" width="5.433571428571429" customWidth="1" bestFit="1"/>
    <col min="5" max="5" style="18" width="18.433571428571426" customWidth="1" bestFit="1"/>
    <col min="6" max="6" style="18" width="7.005" customWidth="1" bestFit="1"/>
    <col min="7" max="7" style="19" width="6.433571428571429" customWidth="1" bestFit="1"/>
    <col min="8" max="8" style="63" width="6.147857142857143" customWidth="1" bestFit="1"/>
    <col min="9" max="9" style="19" width="12.43357142857143" customWidth="1" bestFit="1" hidden="1"/>
    <col min="10" max="10" style="19" width="6.433571428571429" customWidth="1" bestFit="1"/>
    <col min="11" max="11" style="63" width="6.147857142857143" customWidth="1" bestFit="1"/>
    <col min="12" max="12" style="19" width="12.43357142857143" customWidth="1" bestFit="1" hidden="1"/>
    <col min="13" max="13" style="19" width="6.433571428571429" customWidth="1" bestFit="1"/>
    <col min="14" max="14" style="63" width="6.147857142857143" customWidth="1" bestFit="1"/>
    <col min="15" max="15" style="19" width="12.43357142857143" customWidth="1" bestFit="1" hidden="1"/>
    <col min="16" max="16" style="139" width="8.43357142857143" customWidth="1" bestFit="1"/>
    <col min="17" max="17" style="19" width="5.147857142857143" customWidth="1" bestFit="1"/>
    <col min="18" max="18" style="18" width="5.147857142857143" customWidth="1" bestFit="1"/>
    <col min="19" max="19" style="19" width="8.43357142857143" customWidth="1" bestFit="1"/>
    <col min="20" max="20" style="19" width="5.862142857142857" customWidth="1" bestFit="1"/>
    <col min="21" max="21" style="19" width="6.433571428571429" customWidth="1" bestFit="1"/>
    <col min="22" max="22" style="19" width="5.433571428571429" customWidth="1" bestFit="1"/>
    <col min="23" max="23" style="19" width="5.2907142857142855" customWidth="1" bestFit="1"/>
    <col min="24" max="24" style="19" width="4.576428571428571" customWidth="1" bestFit="1"/>
    <col min="25" max="25" style="19" width="5.2907142857142855" customWidth="1" bestFit="1"/>
    <col min="26" max="26" style="19" width="5.2907142857142855" customWidth="1" bestFit="1"/>
    <col min="27" max="27" style="19" width="6.2907142857142855" customWidth="1" bestFit="1"/>
    <col min="28" max="28" style="19" width="6.2907142857142855" customWidth="1" bestFit="1"/>
    <col min="29" max="29" style="19" width="5.433571428571429" customWidth="1" bestFit="1"/>
    <col min="30" max="30" style="19" width="5.433571428571429" customWidth="1" bestFit="1"/>
    <col min="31" max="31" style="19" width="5.433571428571429" customWidth="1" bestFit="1"/>
    <col min="32" max="32" style="19" width="6.433571428571429" customWidth="1" bestFit="1"/>
    <col min="33" max="33" style="19" width="6.147857142857143" customWidth="1" bestFit="1"/>
    <col min="34" max="34" style="19" width="5.862142857142857" customWidth="1" bestFit="1"/>
    <col min="35" max="35" style="19" width="5.862142857142857" customWidth="1" bestFit="1"/>
    <col min="36" max="36" style="19" width="6.147857142857143" customWidth="1" bestFit="1"/>
    <col min="37" max="37" style="19" width="5.2907142857142855" customWidth="1" bestFit="1"/>
    <col min="38" max="38" style="19" width="6.005" customWidth="1" bestFit="1"/>
    <col min="39" max="39" style="19" width="5.862142857142857" customWidth="1" bestFit="1"/>
    <col min="40" max="40" style="19" width="6.862142857142857" customWidth="1" bestFit="1"/>
    <col min="41" max="41" style="63" width="9.005" customWidth="1" bestFit="1"/>
    <col min="42" max="42" style="140" width="6.433571428571429" customWidth="1" bestFit="1"/>
    <col min="43" max="43" style="18" width="9.147857142857141" customWidth="1" bestFit="1"/>
  </cols>
  <sheetData>
    <row x14ac:dyDescent="0.25" r="1" customHeight="1" ht="36">
      <c r="A1" s="64"/>
      <c r="B1" s="65"/>
      <c r="C1" s="65"/>
      <c r="D1" s="66"/>
      <c r="E1" s="67">
        <f>"NFL Fantasy Football Stats - " &amp;lkpYear-1 &amp; "/" &amp; lkpYear &amp; " Season Actuals"</f>
      </c>
      <c r="F1" s="1"/>
      <c r="G1" s="68"/>
      <c r="H1" s="69"/>
      <c r="I1" s="68"/>
      <c r="J1" s="68"/>
      <c r="K1" s="69"/>
      <c r="L1" s="68"/>
      <c r="M1" s="68"/>
      <c r="N1" s="69"/>
      <c r="O1" s="68"/>
      <c r="P1" s="70"/>
      <c r="Q1" s="66"/>
      <c r="R1" s="65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23">
        <f>lkpCopyright</f>
      </c>
      <c r="AP1" s="72"/>
      <c r="AQ1" s="5"/>
    </row>
    <row x14ac:dyDescent="0.25" r="2" customHeight="1" ht="14.25">
      <c r="A2" s="73">
        <f>Offense_Proj!$A$2</f>
      </c>
      <c r="B2" s="74"/>
      <c r="C2" s="74"/>
      <c r="D2" s="75"/>
      <c r="E2" s="74"/>
      <c r="F2" s="74"/>
      <c r="G2" s="76"/>
      <c r="H2" s="77"/>
      <c r="I2" s="76"/>
      <c r="J2" s="76"/>
      <c r="K2" s="77"/>
      <c r="L2" s="76"/>
      <c r="M2" s="76"/>
      <c r="N2" s="77"/>
      <c r="O2" s="76"/>
      <c r="P2" s="78"/>
      <c r="Q2" s="79"/>
      <c r="R2" s="80" t="s">
        <v>131</v>
      </c>
      <c r="S2" s="81">
        <f>Offense_Proj!S2</f>
      </c>
      <c r="T2" s="81">
        <f>Offense_Proj!T2</f>
      </c>
      <c r="U2" s="81">
        <f>Offense_Proj!U2</f>
      </c>
      <c r="V2" s="81">
        <f>Offense_Proj!V2</f>
      </c>
      <c r="W2" s="81">
        <f>Offense_Proj!W2</f>
      </c>
      <c r="X2" s="81">
        <v>0</v>
      </c>
      <c r="Y2" s="81">
        <f>Offense_Proj!Y2</f>
      </c>
      <c r="Z2" s="81">
        <f>Offense_Proj!Z2</f>
      </c>
      <c r="AA2" s="81">
        <f>Offense_Proj!AA2</f>
      </c>
      <c r="AB2" s="81">
        <f>Offense_Proj!AB2</f>
      </c>
      <c r="AC2" s="81">
        <f>Offense_Proj!AC2</f>
      </c>
      <c r="AD2" s="81">
        <f>Offense_Proj!AD2</f>
      </c>
      <c r="AE2" s="81">
        <f>Offense_Proj!AE2</f>
      </c>
      <c r="AF2" s="81">
        <f>Offense_Proj!AF2</f>
      </c>
      <c r="AG2" s="81">
        <f>Offense_Proj!AG2</f>
      </c>
      <c r="AH2" s="81">
        <f>Offense_Proj!AH2</f>
      </c>
      <c r="AI2" s="81">
        <f>Offense_Proj!AI2</f>
      </c>
      <c r="AJ2" s="81">
        <f>Offense_Proj!AJ2</f>
      </c>
      <c r="AK2" s="81">
        <f>Offense_Proj!AK2</f>
      </c>
      <c r="AL2" s="81">
        <f>Offense_Proj!AL2</f>
      </c>
      <c r="AM2" s="81">
        <f>Offense_Proj!AM2</f>
      </c>
      <c r="AN2" s="81">
        <f>Offense_Proj!AN2</f>
      </c>
      <c r="AO2" s="82"/>
      <c r="AP2" s="83"/>
      <c r="AQ2" s="5"/>
    </row>
    <row x14ac:dyDescent="0.25" r="3" customHeight="1" ht="15">
      <c r="A3" s="84"/>
      <c r="B3" s="85"/>
      <c r="C3" s="85"/>
      <c r="D3" s="86"/>
      <c r="E3" s="87" t="s">
        <v>132</v>
      </c>
      <c r="F3" s="88"/>
      <c r="G3" s="89" t="s">
        <v>133</v>
      </c>
      <c r="H3" s="90"/>
      <c r="I3" s="89"/>
      <c r="J3" s="89"/>
      <c r="K3" s="90"/>
      <c r="L3" s="89"/>
      <c r="M3" s="89"/>
      <c r="N3" s="90"/>
      <c r="O3" s="89"/>
      <c r="P3" s="91"/>
      <c r="Q3" s="92" t="s">
        <v>134</v>
      </c>
      <c r="R3" s="88"/>
      <c r="S3" s="93" t="s">
        <v>135</v>
      </c>
      <c r="T3" s="94"/>
      <c r="U3" s="94"/>
      <c r="V3" s="94"/>
      <c r="W3" s="94"/>
      <c r="X3" s="94"/>
      <c r="Y3" s="94"/>
      <c r="Z3" s="94"/>
      <c r="AA3" s="95" t="s">
        <v>136</v>
      </c>
      <c r="AB3" s="95"/>
      <c r="AC3" s="96"/>
      <c r="AD3" s="97"/>
      <c r="AE3" s="94" t="s">
        <v>137</v>
      </c>
      <c r="AF3" s="94"/>
      <c r="AG3" s="94"/>
      <c r="AH3" s="94"/>
      <c r="AI3" s="94"/>
      <c r="AJ3" s="98" t="s">
        <v>138</v>
      </c>
      <c r="AK3" s="99"/>
      <c r="AL3" s="100" t="s">
        <v>139</v>
      </c>
      <c r="AM3" s="99" t="s">
        <v>140</v>
      </c>
      <c r="AN3" s="101"/>
      <c r="AO3" s="102" t="s">
        <v>141</v>
      </c>
      <c r="AP3" s="103"/>
      <c r="AQ3" s="5"/>
    </row>
    <row x14ac:dyDescent="0.25" r="4" customHeight="1" ht="17.25">
      <c r="A4" s="104" t="s">
        <v>142</v>
      </c>
      <c r="B4" s="105" t="s">
        <v>143</v>
      </c>
      <c r="C4" s="105" t="s">
        <v>90</v>
      </c>
      <c r="D4" s="106" t="s">
        <v>91</v>
      </c>
      <c r="E4" s="107" t="s">
        <v>144</v>
      </c>
      <c r="F4" s="108" t="s">
        <v>145</v>
      </c>
      <c r="G4" s="106" t="s">
        <v>146</v>
      </c>
      <c r="H4" s="109" t="s">
        <v>147</v>
      </c>
      <c r="I4" s="106" t="s">
        <v>148</v>
      </c>
      <c r="J4" s="110" t="s">
        <v>149</v>
      </c>
      <c r="K4" s="111" t="s">
        <v>147</v>
      </c>
      <c r="L4" s="110" t="s">
        <v>150</v>
      </c>
      <c r="M4" s="106" t="s">
        <v>151</v>
      </c>
      <c r="N4" s="109" t="s">
        <v>147</v>
      </c>
      <c r="O4" s="106" t="s">
        <v>152</v>
      </c>
      <c r="P4" s="112" t="s">
        <v>153</v>
      </c>
      <c r="Q4" s="113" t="s">
        <v>154</v>
      </c>
      <c r="R4" s="104" t="s">
        <v>155</v>
      </c>
      <c r="S4" s="113" t="s">
        <v>156</v>
      </c>
      <c r="T4" s="106" t="s">
        <v>157</v>
      </c>
      <c r="U4" s="106" t="s">
        <v>158</v>
      </c>
      <c r="V4" s="106" t="s">
        <v>159</v>
      </c>
      <c r="W4" s="106" t="s">
        <v>160</v>
      </c>
      <c r="X4" s="106" t="s">
        <v>161</v>
      </c>
      <c r="Y4" s="106" t="s">
        <v>162</v>
      </c>
      <c r="Z4" s="106" t="s">
        <v>163</v>
      </c>
      <c r="AA4" s="113" t="s">
        <v>164</v>
      </c>
      <c r="AB4" s="113" t="s">
        <v>158</v>
      </c>
      <c r="AC4" s="106" t="s">
        <v>159</v>
      </c>
      <c r="AD4" s="106" t="s">
        <v>163</v>
      </c>
      <c r="AE4" s="106" t="s">
        <v>165</v>
      </c>
      <c r="AF4" s="106" t="s">
        <v>166</v>
      </c>
      <c r="AG4" s="106" t="s">
        <v>158</v>
      </c>
      <c r="AH4" s="106" t="s">
        <v>159</v>
      </c>
      <c r="AI4" s="106" t="s">
        <v>163</v>
      </c>
      <c r="AJ4" s="113" t="s">
        <v>158</v>
      </c>
      <c r="AK4" s="106" t="s">
        <v>159</v>
      </c>
      <c r="AL4" s="114" t="s">
        <v>167</v>
      </c>
      <c r="AM4" s="106" t="s">
        <v>168</v>
      </c>
      <c r="AN4" s="115" t="s">
        <v>169</v>
      </c>
      <c r="AO4" s="116" t="s">
        <v>170</v>
      </c>
      <c r="AP4" s="117" t="s">
        <v>171</v>
      </c>
      <c r="AQ4" s="5"/>
    </row>
    <row x14ac:dyDescent="0.25" r="5" customHeight="1" ht="17.25">
      <c r="A5" s="118" t="s">
        <v>172</v>
      </c>
      <c r="B5" s="119" t="s">
        <v>173</v>
      </c>
      <c r="C5" s="119" t="s">
        <v>37</v>
      </c>
      <c r="D5" s="120">
        <v>12</v>
      </c>
      <c r="E5" s="121"/>
      <c r="F5" s="122"/>
      <c r="G5" s="123">
        <v>9</v>
      </c>
      <c r="H5" s="124">
        <f>I5-G5</f>
      </c>
      <c r="I5" s="123">
        <v>10</v>
      </c>
      <c r="J5" s="123">
        <v>11</v>
      </c>
      <c r="K5" s="124">
        <f>L5-J5</f>
      </c>
      <c r="L5" s="123">
        <v>11</v>
      </c>
      <c r="M5" s="123">
        <v>9</v>
      </c>
      <c r="N5" s="124">
        <f>O5-M5</f>
      </c>
      <c r="O5" s="123">
        <v>9</v>
      </c>
      <c r="P5" s="125">
        <v>1</v>
      </c>
      <c r="Q5" s="126">
        <v>15</v>
      </c>
      <c r="R5" s="127"/>
      <c r="S5" s="128">
        <v>0</v>
      </c>
      <c r="T5" s="123">
        <v>0</v>
      </c>
      <c r="U5" s="123">
        <v>0</v>
      </c>
      <c r="V5" s="123">
        <v>0</v>
      </c>
      <c r="W5" s="123">
        <v>0</v>
      </c>
      <c r="X5" s="123">
        <v>0</v>
      </c>
      <c r="Y5" s="123">
        <v>0</v>
      </c>
      <c r="Z5" s="123">
        <v>0</v>
      </c>
      <c r="AA5" s="128">
        <v>13</v>
      </c>
      <c r="AB5" s="129">
        <v>123</v>
      </c>
      <c r="AC5" s="123">
        <v>2</v>
      </c>
      <c r="AD5" s="123">
        <v>5</v>
      </c>
      <c r="AE5" s="123">
        <v>135</v>
      </c>
      <c r="AF5" s="123">
        <v>87</v>
      </c>
      <c r="AG5" s="123">
        <v>1276</v>
      </c>
      <c r="AH5" s="123">
        <v>15</v>
      </c>
      <c r="AI5" s="123">
        <v>57</v>
      </c>
      <c r="AJ5" s="128">
        <v>0</v>
      </c>
      <c r="AK5" s="123">
        <v>0</v>
      </c>
      <c r="AL5" s="130">
        <v>0</v>
      </c>
      <c r="AM5" s="123">
        <v>0</v>
      </c>
      <c r="AN5" s="131">
        <v>0</v>
      </c>
      <c r="AO5" s="132">
        <f>IFERROR($S5*$S$2+$T5*$T$2+IF($U$2=0,0,$U5/$U$2)+$V5*$V$2+$W5*$W$2+$X5*$X$2+$Y5*$Y$2+$AA5*$AA$2+IF($AB$2=0,0,$AB5/$AB$2)+$AC$2*$AC5+$AF5*$AF$2+IF($AG$2=0,0,$AG5/$AG$2)+$AH5*$AH$2+IF($AJ$2=0,0,$AJ5/$AJ$2)+$AK5*$AK$2+$AL5*$AL$2+$AM5*$AM$2+$AN5*$AN$2,0)</f>
      </c>
      <c r="AP5" s="133">
        <f>IFERROR($AO5/$Q5,"-")</f>
      </c>
      <c r="AQ5" s="5"/>
    </row>
    <row x14ac:dyDescent="0.25" r="6" customHeight="1" ht="17.25">
      <c r="A6" s="118" t="s">
        <v>174</v>
      </c>
      <c r="B6" s="119" t="s">
        <v>173</v>
      </c>
      <c r="C6" s="119" t="s">
        <v>175</v>
      </c>
      <c r="D6" s="120">
        <v>7</v>
      </c>
      <c r="E6" s="134" t="s">
        <v>176</v>
      </c>
      <c r="F6" s="122"/>
      <c r="G6" s="123">
        <v>21</v>
      </c>
      <c r="H6" s="124">
        <f>I6-G6</f>
      </c>
      <c r="I6" s="123">
        <v>20</v>
      </c>
      <c r="J6" s="123">
        <v>22</v>
      </c>
      <c r="K6" s="124">
        <f>L6-J6</f>
      </c>
      <c r="L6" s="123">
        <v>23</v>
      </c>
      <c r="M6" s="123">
        <v>16</v>
      </c>
      <c r="N6" s="124">
        <f>O6-M6</f>
      </c>
      <c r="O6" s="123">
        <v>17</v>
      </c>
      <c r="P6" s="135">
        <v>1</v>
      </c>
      <c r="Q6" s="126">
        <v>16</v>
      </c>
      <c r="R6" s="127"/>
      <c r="S6" s="128">
        <v>0</v>
      </c>
      <c r="T6" s="123">
        <v>0</v>
      </c>
      <c r="U6" s="123">
        <v>0</v>
      </c>
      <c r="V6" s="123">
        <v>0</v>
      </c>
      <c r="W6" s="123">
        <v>0</v>
      </c>
      <c r="X6" s="123">
        <v>0</v>
      </c>
      <c r="Y6" s="123">
        <v>0</v>
      </c>
      <c r="Z6" s="123">
        <v>0</v>
      </c>
      <c r="AA6" s="128">
        <v>1</v>
      </c>
      <c r="AB6" s="123">
        <v>2</v>
      </c>
      <c r="AC6" s="123">
        <v>0</v>
      </c>
      <c r="AD6" s="123">
        <v>0</v>
      </c>
      <c r="AE6" s="123">
        <v>125</v>
      </c>
      <c r="AF6" s="123">
        <v>88</v>
      </c>
      <c r="AG6" s="123">
        <v>1400</v>
      </c>
      <c r="AH6" s="123">
        <v>7</v>
      </c>
      <c r="AI6" s="123">
        <v>58</v>
      </c>
      <c r="AJ6" s="128">
        <v>0</v>
      </c>
      <c r="AK6" s="123">
        <v>0</v>
      </c>
      <c r="AL6" s="130">
        <v>2</v>
      </c>
      <c r="AM6" s="123">
        <v>1</v>
      </c>
      <c r="AN6" s="131">
        <v>0</v>
      </c>
      <c r="AO6" s="132">
        <f>IFERROR($S6*$S$2+$T6*$T$2+IF($U$2=0,0,$U6/$U$2)+$V6*$V$2+$W6*$W$2+$X6*$X$2+$Y6*$Y$2+$AA6*$AA$2+IF($AB$2=0,0,$AB6/$AB$2)+$AC$2*$AC6+$AF6*$AF$2+IF($AG$2=0,0,$AG6/$AG$2)+$AH6*$AH$2+IF($AJ$2=0,0,$AJ6/$AJ$2)+$AK6*$AK$2+$AL6*$AL$2+$AM6*$AM$2+$AN6*$AN$2,0)</f>
      </c>
      <c r="AP6" s="133">
        <f>IFERROR($AO6/$Q6,"-")</f>
      </c>
      <c r="AQ6" s="5"/>
    </row>
    <row x14ac:dyDescent="0.25" r="7" customHeight="1" ht="17.25">
      <c r="A7" s="118" t="s">
        <v>177</v>
      </c>
      <c r="B7" s="119" t="s">
        <v>173</v>
      </c>
      <c r="C7" s="119" t="s">
        <v>178</v>
      </c>
      <c r="D7" s="120">
        <v>9</v>
      </c>
      <c r="E7" s="134"/>
      <c r="F7" s="122"/>
      <c r="G7" s="123">
        <v>19</v>
      </c>
      <c r="H7" s="124">
        <f>I7-G7</f>
      </c>
      <c r="I7" s="123">
        <v>21</v>
      </c>
      <c r="J7" s="123">
        <v>16</v>
      </c>
      <c r="K7" s="124">
        <f>L7-J7</f>
      </c>
      <c r="L7" s="123">
        <v>16</v>
      </c>
      <c r="M7" s="123">
        <v>18</v>
      </c>
      <c r="N7" s="124">
        <f>O7-M7</f>
      </c>
      <c r="O7" s="123">
        <v>18</v>
      </c>
      <c r="P7" s="135">
        <v>1</v>
      </c>
      <c r="Q7" s="126">
        <v>16</v>
      </c>
      <c r="R7" s="127"/>
      <c r="S7" s="128">
        <v>0</v>
      </c>
      <c r="T7" s="123">
        <v>0</v>
      </c>
      <c r="U7" s="123">
        <v>0</v>
      </c>
      <c r="V7" s="123">
        <v>0</v>
      </c>
      <c r="W7" s="123">
        <v>0</v>
      </c>
      <c r="X7" s="123">
        <v>0</v>
      </c>
      <c r="Y7" s="123">
        <v>0</v>
      </c>
      <c r="Z7" s="123">
        <v>0</v>
      </c>
      <c r="AA7" s="128">
        <v>0</v>
      </c>
      <c r="AB7" s="123">
        <v>0</v>
      </c>
      <c r="AC7" s="123">
        <v>0</v>
      </c>
      <c r="AD7" s="123">
        <v>0</v>
      </c>
      <c r="AE7" s="123">
        <v>129</v>
      </c>
      <c r="AF7" s="123">
        <v>83</v>
      </c>
      <c r="AG7" s="123">
        <v>1303</v>
      </c>
      <c r="AH7" s="123">
        <v>10</v>
      </c>
      <c r="AI7" s="123">
        <v>63</v>
      </c>
      <c r="AJ7" s="128">
        <v>0</v>
      </c>
      <c r="AK7" s="123">
        <v>0</v>
      </c>
      <c r="AL7" s="130">
        <v>0</v>
      </c>
      <c r="AM7" s="123">
        <v>1</v>
      </c>
      <c r="AN7" s="131">
        <v>1</v>
      </c>
      <c r="AO7" s="132">
        <f>IFERROR($S7*$S$2+$T7*$T$2+IF($U$2=0,0,$U7/$U$2)+$V7*$V$2+$W7*$W$2+$X7*$X$2+$Y7*$Y$2+$AA7*$AA$2+IF($AB$2=0,0,$AB7/$AB$2)+$AC$2*$AC7+$AF7*$AF$2+IF($AG$2=0,0,$AG7/$AG$2)+$AH7*$AH$2+IF($AJ$2=0,0,$AJ7/$AJ$2)+$AK7*$AK$2+$AL7*$AL$2+$AM7*$AM$2+$AN7*$AN$2,0)</f>
      </c>
      <c r="AP7" s="133">
        <f>IFERROR($AO7/$Q7,"-")</f>
      </c>
      <c r="AQ7" s="5"/>
    </row>
    <row x14ac:dyDescent="0.25" r="8" customHeight="1" ht="17.25">
      <c r="A8" s="118" t="s">
        <v>179</v>
      </c>
      <c r="B8" s="119" t="s">
        <v>173</v>
      </c>
      <c r="C8" s="119" t="s">
        <v>29</v>
      </c>
      <c r="D8" s="120">
        <v>13</v>
      </c>
      <c r="E8" s="134"/>
      <c r="F8" s="122"/>
      <c r="G8" s="123">
        <v>8</v>
      </c>
      <c r="H8" s="124">
        <f>I8-G8</f>
      </c>
      <c r="I8" s="123">
        <v>8</v>
      </c>
      <c r="J8" s="123">
        <v>10</v>
      </c>
      <c r="K8" s="124">
        <f>L8-J8</f>
      </c>
      <c r="L8" s="123">
        <v>10</v>
      </c>
      <c r="M8" s="123">
        <v>4</v>
      </c>
      <c r="N8" s="124">
        <f>O8-M8</f>
      </c>
      <c r="O8" s="123">
        <v>4</v>
      </c>
      <c r="P8" s="135">
        <v>1</v>
      </c>
      <c r="Q8" s="126">
        <v>14</v>
      </c>
      <c r="R8" s="127"/>
      <c r="S8" s="128">
        <v>0</v>
      </c>
      <c r="T8" s="123">
        <v>0</v>
      </c>
      <c r="U8" s="123">
        <v>0</v>
      </c>
      <c r="V8" s="123">
        <v>0</v>
      </c>
      <c r="W8" s="123">
        <v>0</v>
      </c>
      <c r="X8" s="123">
        <v>0</v>
      </c>
      <c r="Y8" s="123">
        <v>0</v>
      </c>
      <c r="Z8" s="123">
        <v>0</v>
      </c>
      <c r="AA8" s="128">
        <v>0</v>
      </c>
      <c r="AB8" s="123">
        <v>0</v>
      </c>
      <c r="AC8" s="123">
        <v>0</v>
      </c>
      <c r="AD8" s="123">
        <v>0</v>
      </c>
      <c r="AE8" s="123">
        <v>149</v>
      </c>
      <c r="AF8" s="123">
        <v>115</v>
      </c>
      <c r="AG8" s="123">
        <v>1374</v>
      </c>
      <c r="AH8" s="123">
        <v>18</v>
      </c>
      <c r="AI8" s="123">
        <v>73</v>
      </c>
      <c r="AJ8" s="128">
        <v>0</v>
      </c>
      <c r="AK8" s="123">
        <v>0</v>
      </c>
      <c r="AL8" s="130">
        <v>0</v>
      </c>
      <c r="AM8" s="123">
        <v>1</v>
      </c>
      <c r="AN8" s="131">
        <v>1</v>
      </c>
      <c r="AO8" s="132">
        <f>IFERROR($S8*$S$2+$T8*$T$2+IF($U$2=0,0,$U8/$U$2)+$V8*$V$2+$W8*$W$2+$X8*$X$2+$Y8*$Y$2+$AA8*$AA$2+IF($AB$2=0,0,$AB8/$AB$2)+$AC$2*$AC8+$AF8*$AF$2+IF($AG$2=0,0,$AG8/$AG$2)+$AH8*$AH$2+IF($AJ$2=0,0,$AJ8/$AJ$2)+$AK8*$AK$2+$AL8*$AL$2+$AM8*$AM$2+$AN8*$AN$2,0)</f>
      </c>
      <c r="AP8" s="133">
        <f>IFERROR($AO8/$Q8,"-")</f>
      </c>
      <c r="AQ8" s="5"/>
    </row>
    <row x14ac:dyDescent="0.25" r="9" customHeight="1" ht="17.25">
      <c r="A9" s="118" t="s">
        <v>180</v>
      </c>
      <c r="B9" s="119" t="s">
        <v>181</v>
      </c>
      <c r="C9" s="119" t="s">
        <v>182</v>
      </c>
      <c r="D9" s="120">
        <v>13</v>
      </c>
      <c r="E9" s="134"/>
      <c r="F9" s="122"/>
      <c r="G9" s="123">
        <v>6</v>
      </c>
      <c r="H9" s="124">
        <f>I9-G9</f>
      </c>
      <c r="I9" s="123">
        <v>6</v>
      </c>
      <c r="J9" s="123">
        <v>7</v>
      </c>
      <c r="K9" s="124">
        <f>L9-J9</f>
      </c>
      <c r="L9" s="123">
        <v>6</v>
      </c>
      <c r="M9" s="123">
        <v>17</v>
      </c>
      <c r="N9" s="124">
        <f>O9-M9</f>
      </c>
      <c r="O9" s="123">
        <v>16</v>
      </c>
      <c r="P9" s="135">
        <v>1</v>
      </c>
      <c r="Q9" s="126">
        <v>12</v>
      </c>
      <c r="R9" s="127"/>
      <c r="S9" s="128">
        <v>0</v>
      </c>
      <c r="T9" s="123">
        <v>0</v>
      </c>
      <c r="U9" s="123">
        <v>0</v>
      </c>
      <c r="V9" s="123">
        <v>0</v>
      </c>
      <c r="W9" s="123">
        <v>0</v>
      </c>
      <c r="X9" s="123">
        <v>0</v>
      </c>
      <c r="Y9" s="123">
        <v>0</v>
      </c>
      <c r="Z9" s="123">
        <v>0</v>
      </c>
      <c r="AA9" s="128">
        <v>190</v>
      </c>
      <c r="AB9" s="123">
        <v>1067</v>
      </c>
      <c r="AC9" s="123">
        <v>12</v>
      </c>
      <c r="AD9" s="123">
        <v>55</v>
      </c>
      <c r="AE9" s="123">
        <v>18</v>
      </c>
      <c r="AF9" s="123">
        <v>16</v>
      </c>
      <c r="AG9" s="123">
        <v>150</v>
      </c>
      <c r="AH9" s="123">
        <v>0</v>
      </c>
      <c r="AI9" s="123">
        <v>6</v>
      </c>
      <c r="AJ9" s="128">
        <v>0</v>
      </c>
      <c r="AK9" s="123">
        <v>0</v>
      </c>
      <c r="AL9" s="130">
        <v>0</v>
      </c>
      <c r="AM9" s="123">
        <v>1</v>
      </c>
      <c r="AN9" s="131">
        <v>1</v>
      </c>
      <c r="AO9" s="132">
        <f>IFERROR($S9*$S$2+$T9*$T$2+IF($U$2=0,0,$U9/$U$2)+$V9*$V$2+$W9*$W$2+$X9*$X$2+$Y9*$Y$2+$AA9*$AA$2+IF($AB$2=0,0,$AB9/$AB$2)+$AC$2*$AC9+$AF9*$AF$2+IF($AG$2=0,0,$AG9/$AG$2)+$AH9*$AH$2+IF($AJ$2=0,0,$AJ9/$AJ$2)+$AK9*$AK$2+$AL9*$AL$2+$AM9*$AM$2+$AN9*$AN$2,0)</f>
      </c>
      <c r="AP9" s="133">
        <f>IFERROR($AO9/$Q9,"-")</f>
      </c>
      <c r="AQ9" s="5"/>
    </row>
    <row x14ac:dyDescent="0.25" r="10" customHeight="1" ht="17.25">
      <c r="A10" s="118" t="s">
        <v>183</v>
      </c>
      <c r="B10" s="119" t="s">
        <v>181</v>
      </c>
      <c r="C10" s="119" t="s">
        <v>29</v>
      </c>
      <c r="D10" s="120">
        <v>13</v>
      </c>
      <c r="E10" s="134"/>
      <c r="F10" s="122"/>
      <c r="G10" s="123">
        <v>7</v>
      </c>
      <c r="H10" s="124">
        <f>I10-G10</f>
      </c>
      <c r="I10" s="123">
        <v>7</v>
      </c>
      <c r="J10" s="123">
        <v>6</v>
      </c>
      <c r="K10" s="124">
        <f>L10-J10</f>
      </c>
      <c r="L10" s="123">
        <v>7</v>
      </c>
      <c r="M10" s="123">
        <v>8</v>
      </c>
      <c r="N10" s="124">
        <f>O10-M10</f>
      </c>
      <c r="O10" s="123">
        <v>8</v>
      </c>
      <c r="P10" s="135">
        <v>1</v>
      </c>
      <c r="Q10" s="126">
        <v>14</v>
      </c>
      <c r="R10" s="127"/>
      <c r="S10" s="128">
        <v>0</v>
      </c>
      <c r="T10" s="123">
        <v>0</v>
      </c>
      <c r="U10" s="123">
        <v>0</v>
      </c>
      <c r="V10" s="123">
        <v>0</v>
      </c>
      <c r="W10" s="123">
        <v>0</v>
      </c>
      <c r="X10" s="123">
        <v>0</v>
      </c>
      <c r="Y10" s="123">
        <v>0</v>
      </c>
      <c r="Z10" s="123">
        <v>0</v>
      </c>
      <c r="AA10" s="128">
        <v>201</v>
      </c>
      <c r="AB10" s="123">
        <v>1104</v>
      </c>
      <c r="AC10" s="123">
        <v>9</v>
      </c>
      <c r="AD10" s="123">
        <v>52</v>
      </c>
      <c r="AE10" s="123">
        <v>63</v>
      </c>
      <c r="AF10" s="123">
        <v>47</v>
      </c>
      <c r="AG10" s="123">
        <v>355</v>
      </c>
      <c r="AH10" s="123">
        <v>2</v>
      </c>
      <c r="AI10" s="123">
        <v>15</v>
      </c>
      <c r="AJ10" s="128">
        <v>0</v>
      </c>
      <c r="AK10" s="123">
        <v>0</v>
      </c>
      <c r="AL10" s="130">
        <v>0</v>
      </c>
      <c r="AM10" s="123">
        <v>2</v>
      </c>
      <c r="AN10" s="131">
        <v>0</v>
      </c>
      <c r="AO10" s="132">
        <f>IFERROR($S10*$S$2+$T10*$T$2+IF($U$2=0,0,$U10/$U$2)+$V10*$V$2+$W10*$W$2+$X10*$X$2+$Y10*$Y$2+$AA10*$AA$2+IF($AB$2=0,0,$AB10/$AB$2)+$AC$2*$AC10+$AF10*$AF$2+IF($AG$2=0,0,$AG10/$AG$2)+$AH10*$AH$2+IF($AJ$2=0,0,$AJ10/$AJ$2)+$AK10*$AK$2+$AL10*$AL$2+$AM10*$AM$2+$AN10*$AN$2,0)</f>
      </c>
      <c r="AP10" s="133">
        <f>IFERROR($AO10/$Q10,"-")</f>
      </c>
      <c r="AQ10" s="5"/>
    </row>
    <row x14ac:dyDescent="0.25" r="11" customHeight="1" ht="17.25">
      <c r="A11" s="118" t="s">
        <v>184</v>
      </c>
      <c r="B11" s="119" t="s">
        <v>185</v>
      </c>
      <c r="C11" s="119" t="s">
        <v>186</v>
      </c>
      <c r="D11" s="120">
        <v>8</v>
      </c>
      <c r="E11" s="134"/>
      <c r="F11" s="122"/>
      <c r="G11" s="123">
        <v>49</v>
      </c>
      <c r="H11" s="124">
        <f>I11-G11</f>
      </c>
      <c r="I11" s="123">
        <v>48</v>
      </c>
      <c r="J11" s="123">
        <v>53</v>
      </c>
      <c r="K11" s="124">
        <f>L11-J11</f>
      </c>
      <c r="L11" s="123">
        <v>52</v>
      </c>
      <c r="M11" s="123">
        <v>53</v>
      </c>
      <c r="N11" s="124">
        <f>O11-M11</f>
      </c>
      <c r="O11" s="123">
        <v>53</v>
      </c>
      <c r="P11" s="135">
        <v>1</v>
      </c>
      <c r="Q11" s="126">
        <v>15</v>
      </c>
      <c r="R11" s="127"/>
      <c r="S11" s="128">
        <v>242</v>
      </c>
      <c r="T11" s="123">
        <v>134</v>
      </c>
      <c r="U11" s="123">
        <v>2757</v>
      </c>
      <c r="V11" s="123">
        <v>26</v>
      </c>
      <c r="W11" s="123">
        <v>9</v>
      </c>
      <c r="X11" s="123">
        <v>1</v>
      </c>
      <c r="Y11" s="123">
        <v>29</v>
      </c>
      <c r="Z11" s="123">
        <v>138</v>
      </c>
      <c r="AA11" s="128">
        <v>159</v>
      </c>
      <c r="AB11" s="123">
        <v>1005</v>
      </c>
      <c r="AC11" s="123">
        <v>7</v>
      </c>
      <c r="AD11" s="123">
        <v>56</v>
      </c>
      <c r="AE11" s="123">
        <v>0</v>
      </c>
      <c r="AF11" s="123">
        <v>0</v>
      </c>
      <c r="AG11" s="123">
        <v>0</v>
      </c>
      <c r="AH11" s="123">
        <v>0</v>
      </c>
      <c r="AI11" s="123">
        <v>0</v>
      </c>
      <c r="AJ11" s="128">
        <v>0</v>
      </c>
      <c r="AK11" s="123">
        <v>0</v>
      </c>
      <c r="AL11" s="130">
        <v>1</v>
      </c>
      <c r="AM11" s="123">
        <v>10</v>
      </c>
      <c r="AN11" s="131">
        <v>4</v>
      </c>
      <c r="AO11" s="132">
        <f>IFERROR($S11*$S$2+$T11*$T$2+IF($U$2=0,0,$U11/$U$2)+$V11*$V$2+$W11*$W$2+$X11*$X$2+$Y11*$Y$2+$AA11*$AA$2+IF($AB$2=0,0,$AB11/$AB$2)+$AC$2*$AC11+$AF11*$AF$2+IF($AG$2=0,0,$AG11/$AG$2)+$AH11*$AH$2+IF($AJ$2=0,0,$AJ11/$AJ$2)+$AK11*$AK$2+$AL11*$AL$2+$AM11*$AM$2+$AN11*$AN$2,0)</f>
      </c>
      <c r="AP11" s="133">
        <f>IFERROR($AO11/$Q11,"-")</f>
      </c>
      <c r="AQ11" s="5"/>
    </row>
    <row x14ac:dyDescent="0.25" r="12" customHeight="1" ht="17.25">
      <c r="A12" s="118" t="s">
        <v>187</v>
      </c>
      <c r="B12" s="119" t="s">
        <v>181</v>
      </c>
      <c r="C12" s="119" t="s">
        <v>188</v>
      </c>
      <c r="D12" s="120">
        <v>14</v>
      </c>
      <c r="E12" s="134"/>
      <c r="F12" s="122"/>
      <c r="G12" s="123">
        <v>10</v>
      </c>
      <c r="H12" s="124">
        <f>I12-G12</f>
      </c>
      <c r="I12" s="123">
        <v>11</v>
      </c>
      <c r="J12" s="123">
        <v>8</v>
      </c>
      <c r="K12" s="124">
        <f>L12-J12</f>
      </c>
      <c r="L12" s="123">
        <v>8</v>
      </c>
      <c r="M12" s="123">
        <v>15</v>
      </c>
      <c r="N12" s="124">
        <f>O12-M12</f>
      </c>
      <c r="O12" s="123">
        <v>15</v>
      </c>
      <c r="P12" s="135">
        <v>1</v>
      </c>
      <c r="Q12" s="126">
        <v>15</v>
      </c>
      <c r="R12" s="127"/>
      <c r="S12" s="128">
        <v>0</v>
      </c>
      <c r="T12" s="123">
        <v>0</v>
      </c>
      <c r="U12" s="123">
        <v>0</v>
      </c>
      <c r="V12" s="123">
        <v>0</v>
      </c>
      <c r="W12" s="123">
        <v>0</v>
      </c>
      <c r="X12" s="123">
        <v>0</v>
      </c>
      <c r="Y12" s="123">
        <v>0</v>
      </c>
      <c r="Z12" s="123">
        <v>0</v>
      </c>
      <c r="AA12" s="128">
        <v>232</v>
      </c>
      <c r="AB12" s="123">
        <v>1169</v>
      </c>
      <c r="AC12" s="123">
        <v>11</v>
      </c>
      <c r="AD12" s="123">
        <v>69</v>
      </c>
      <c r="AE12" s="123">
        <v>39</v>
      </c>
      <c r="AF12" s="123">
        <v>36</v>
      </c>
      <c r="AG12" s="123">
        <v>299</v>
      </c>
      <c r="AH12" s="123">
        <v>1</v>
      </c>
      <c r="AI12" s="123">
        <v>12</v>
      </c>
      <c r="AJ12" s="128">
        <v>0</v>
      </c>
      <c r="AK12" s="123">
        <v>0</v>
      </c>
      <c r="AL12" s="130">
        <v>0</v>
      </c>
      <c r="AM12" s="123">
        <v>1</v>
      </c>
      <c r="AN12" s="131">
        <v>1</v>
      </c>
      <c r="AO12" s="132">
        <f>IFERROR($S12*$S$2+$T12*$T$2+IF($U$2=0,0,$U12/$U$2)+$V12*$V$2+$W12*$W$2+$X12*$X$2+$Y12*$Y$2+$AA12*$AA$2+IF($AB$2=0,0,$AB12/$AB$2)+$AC$2*$AC12+$AF12*$AF$2+IF($AG$2=0,0,$AG12/$AG$2)+$AH12*$AH$2+IF($AJ$2=0,0,$AJ12/$AJ$2)+$AK12*$AK$2+$AL12*$AL$2+$AM12*$AM$2+$AN12*$AN$2,0)</f>
      </c>
      <c r="AP12" s="133">
        <f>IFERROR($AO12/$Q12,"-")</f>
      </c>
      <c r="AQ12" s="5"/>
    </row>
    <row x14ac:dyDescent="0.25" r="13" customHeight="1" ht="17.25">
      <c r="A13" s="118" t="s">
        <v>189</v>
      </c>
      <c r="B13" s="119" t="s">
        <v>173</v>
      </c>
      <c r="C13" s="119" t="s">
        <v>190</v>
      </c>
      <c r="D13" s="120">
        <v>6</v>
      </c>
      <c r="E13" s="134"/>
      <c r="F13" s="122"/>
      <c r="G13" s="123">
        <v>16</v>
      </c>
      <c r="H13" s="124">
        <f>I13-G13</f>
      </c>
      <c r="I13" s="123">
        <v>15</v>
      </c>
      <c r="J13" s="123">
        <v>13</v>
      </c>
      <c r="K13" s="124">
        <f>L13-J13</f>
      </c>
      <c r="L13" s="123">
        <v>13</v>
      </c>
      <c r="M13" s="123">
        <v>13</v>
      </c>
      <c r="N13" s="124">
        <f>O13-M13</f>
      </c>
      <c r="O13" s="123">
        <v>13</v>
      </c>
      <c r="P13" s="135">
        <v>1</v>
      </c>
      <c r="Q13" s="126">
        <v>15</v>
      </c>
      <c r="R13" s="127"/>
      <c r="S13" s="128">
        <v>0</v>
      </c>
      <c r="T13" s="123">
        <v>0</v>
      </c>
      <c r="U13" s="123">
        <v>0</v>
      </c>
      <c r="V13" s="123">
        <v>0</v>
      </c>
      <c r="W13" s="123">
        <v>0</v>
      </c>
      <c r="X13" s="123">
        <v>0</v>
      </c>
      <c r="Y13" s="123">
        <v>0</v>
      </c>
      <c r="Z13" s="123">
        <v>0</v>
      </c>
      <c r="AA13" s="128">
        <v>5</v>
      </c>
      <c r="AB13" s="123">
        <v>1</v>
      </c>
      <c r="AC13" s="123">
        <v>0</v>
      </c>
      <c r="AD13" s="123">
        <v>1</v>
      </c>
      <c r="AE13" s="123">
        <v>143</v>
      </c>
      <c r="AF13" s="123">
        <v>90</v>
      </c>
      <c r="AG13" s="123">
        <v>1374</v>
      </c>
      <c r="AH13" s="123">
        <v>9</v>
      </c>
      <c r="AI13" s="123">
        <v>65</v>
      </c>
      <c r="AJ13" s="128">
        <v>0</v>
      </c>
      <c r="AK13" s="123">
        <v>0</v>
      </c>
      <c r="AL13" s="130">
        <v>1</v>
      </c>
      <c r="AM13" s="123">
        <v>1</v>
      </c>
      <c r="AN13" s="131">
        <v>1</v>
      </c>
      <c r="AO13" s="132">
        <f>IFERROR($S13*$S$2+$T13*$T$2+IF($U$2=0,0,$U13/$U$2)+$V13*$V$2+$W13*$W$2+$X13*$X$2+$Y13*$Y$2+$AA13*$AA$2+IF($AB$2=0,0,$AB13/$AB$2)+$AC$2*$AC13+$AF13*$AF$2+IF($AG$2=0,0,$AG13/$AG$2)+$AH13*$AH$2+IF($AJ$2=0,0,$AJ13/$AJ$2)+$AK13*$AK$2+$AL13*$AL$2+$AM13*$AM$2+$AN13*$AN$2,0)</f>
      </c>
      <c r="AP13" s="133">
        <f>IFERROR($AO13/$Q13,"-")</f>
      </c>
      <c r="AQ13" s="5"/>
    </row>
    <row x14ac:dyDescent="0.25" r="14" customHeight="1" ht="17.25">
      <c r="A14" s="118" t="s">
        <v>191</v>
      </c>
      <c r="B14" s="119" t="s">
        <v>192</v>
      </c>
      <c r="C14" s="119" t="s">
        <v>63</v>
      </c>
      <c r="D14" s="120">
        <v>6</v>
      </c>
      <c r="E14" s="134"/>
      <c r="F14" s="122"/>
      <c r="G14" s="123">
        <v>36</v>
      </c>
      <c r="H14" s="124">
        <f>I14-G14</f>
      </c>
      <c r="I14" s="123">
        <v>37</v>
      </c>
      <c r="J14" s="123">
        <v>25</v>
      </c>
      <c r="K14" s="124">
        <f>L14-J14</f>
      </c>
      <c r="L14" s="123">
        <v>25</v>
      </c>
      <c r="M14" s="123">
        <v>26</v>
      </c>
      <c r="N14" s="124">
        <f>O14-M14</f>
      </c>
      <c r="O14" s="123">
        <v>26</v>
      </c>
      <c r="P14" s="135">
        <v>1</v>
      </c>
      <c r="Q14" s="126">
        <v>8</v>
      </c>
      <c r="R14" s="127"/>
      <c r="S14" s="128">
        <v>0</v>
      </c>
      <c r="T14" s="123">
        <v>0</v>
      </c>
      <c r="U14" s="123">
        <v>0</v>
      </c>
      <c r="V14" s="123">
        <v>0</v>
      </c>
      <c r="W14" s="123">
        <v>0</v>
      </c>
      <c r="X14" s="123">
        <v>0</v>
      </c>
      <c r="Y14" s="123">
        <v>0</v>
      </c>
      <c r="Z14" s="123">
        <v>0</v>
      </c>
      <c r="AA14" s="128">
        <v>2</v>
      </c>
      <c r="AB14" s="123">
        <v>17</v>
      </c>
      <c r="AC14" s="123">
        <v>0</v>
      </c>
      <c r="AD14" s="123">
        <v>1</v>
      </c>
      <c r="AE14" s="123">
        <v>63</v>
      </c>
      <c r="AF14" s="123">
        <v>48</v>
      </c>
      <c r="AG14" s="123">
        <v>634</v>
      </c>
      <c r="AH14" s="123">
        <v>2</v>
      </c>
      <c r="AI14" s="123">
        <v>32</v>
      </c>
      <c r="AJ14" s="128">
        <v>0</v>
      </c>
      <c r="AK14" s="123">
        <v>0</v>
      </c>
      <c r="AL14" s="130">
        <v>0</v>
      </c>
      <c r="AM14" s="123">
        <v>0</v>
      </c>
      <c r="AN14" s="131">
        <v>0</v>
      </c>
      <c r="AO14" s="132">
        <f>IFERROR($S14*$S$2+$T14*$T$2+IF($U$2=0,0,$U14/$U$2)+$V14*$V$2+$W14*$W$2+$X14*$X$2+$Y14*$Y$2+$AA14*$AA$2+IF($AB$2=0,0,$AB14/$AB$2)+$AC$2*$AC14+$AF14*$AF$2+IF($AG$2=0,0,$AG14/$AG$2)+$AH14*$AH$2+IF($AJ$2=0,0,$AJ14/$AJ$2)+$AK14*$AK$2+$AL14*$AL$2+$AM14*$AM$2+$AN14*$AN$2,0)</f>
      </c>
      <c r="AP14" s="133">
        <f>IFERROR($AO14/$Q14,"-")</f>
      </c>
      <c r="AQ14" s="5"/>
    </row>
    <row x14ac:dyDescent="0.25" r="15" customHeight="1" ht="17.25">
      <c r="A15" s="118" t="s">
        <v>193</v>
      </c>
      <c r="B15" s="119" t="s">
        <v>173</v>
      </c>
      <c r="C15" s="119" t="s">
        <v>41</v>
      </c>
      <c r="D15" s="120">
        <v>7</v>
      </c>
      <c r="E15" s="134"/>
      <c r="F15" s="122"/>
      <c r="G15" s="123">
        <v>26</v>
      </c>
      <c r="H15" s="124">
        <f>I15-G15</f>
      </c>
      <c r="I15" s="123">
        <v>27</v>
      </c>
      <c r="J15" s="123">
        <v>33</v>
      </c>
      <c r="K15" s="124">
        <f>L15-J15</f>
      </c>
      <c r="L15" s="123">
        <v>33</v>
      </c>
      <c r="M15" s="123">
        <v>22</v>
      </c>
      <c r="N15" s="124">
        <f>O15-M15</f>
      </c>
      <c r="O15" s="123">
        <v>22</v>
      </c>
      <c r="P15" s="135">
        <v>1</v>
      </c>
      <c r="Q15" s="126">
        <v>14</v>
      </c>
      <c r="R15" s="127"/>
      <c r="S15" s="128">
        <v>0</v>
      </c>
      <c r="T15" s="123">
        <v>1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8">
        <v>1</v>
      </c>
      <c r="AB15" s="123">
        <v>-1</v>
      </c>
      <c r="AC15" s="123">
        <v>0</v>
      </c>
      <c r="AD15" s="123">
        <v>0</v>
      </c>
      <c r="AE15" s="123">
        <v>147</v>
      </c>
      <c r="AF15" s="123">
        <v>100</v>
      </c>
      <c r="AG15" s="123">
        <v>992</v>
      </c>
      <c r="AH15" s="123">
        <v>8</v>
      </c>
      <c r="AI15" s="123">
        <v>61</v>
      </c>
      <c r="AJ15" s="128">
        <v>0</v>
      </c>
      <c r="AK15" s="123">
        <v>0</v>
      </c>
      <c r="AL15" s="130">
        <v>1</v>
      </c>
      <c r="AM15" s="123">
        <v>3</v>
      </c>
      <c r="AN15" s="131">
        <v>2</v>
      </c>
      <c r="AO15" s="132">
        <f>IFERROR($S15*$S$2+$T15*$T$2+IF($U$2=0,0,$U15/$U$2)+$V15*$V$2+$W15*$W$2+$X15*$X$2+$Y15*$Y$2+$AA15*$AA$2+IF($AB$2=0,0,$AB15/$AB$2)+$AC$2*$AC15+$AF15*$AF$2+IF($AG$2=0,0,$AG15/$AG$2)+$AH15*$AH$2+IF($AJ$2=0,0,$AJ15/$AJ$2)+$AK15*$AK$2+$AL15*$AL$2+$AM15*$AM$2+$AN15*$AN$2,0)</f>
      </c>
      <c r="AP15" s="133">
        <f>IFERROR($AO15/$Q15,"-")</f>
      </c>
      <c r="AQ15" s="5"/>
    </row>
    <row x14ac:dyDescent="0.25" r="16" customHeight="1" ht="17.25">
      <c r="A16" s="118" t="s">
        <v>194</v>
      </c>
      <c r="B16" s="119" t="s">
        <v>192</v>
      </c>
      <c r="C16" s="119" t="s">
        <v>37</v>
      </c>
      <c r="D16" s="120">
        <v>12</v>
      </c>
      <c r="E16" s="134"/>
      <c r="F16" s="122"/>
      <c r="G16" s="123">
        <v>15</v>
      </c>
      <c r="H16" s="124">
        <f>I16-G16</f>
      </c>
      <c r="I16" s="123">
        <v>14</v>
      </c>
      <c r="J16" s="123">
        <v>15</v>
      </c>
      <c r="K16" s="124">
        <f>L16-J16</f>
      </c>
      <c r="L16" s="123">
        <v>15</v>
      </c>
      <c r="M16" s="123">
        <v>14</v>
      </c>
      <c r="N16" s="124">
        <f>O16-M16</f>
      </c>
      <c r="O16" s="123">
        <v>14</v>
      </c>
      <c r="P16" s="135">
        <v>1</v>
      </c>
      <c r="Q16" s="126">
        <v>15</v>
      </c>
      <c r="R16" s="127"/>
      <c r="S16" s="128">
        <v>1</v>
      </c>
      <c r="T16" s="123">
        <v>1</v>
      </c>
      <c r="U16" s="123">
        <v>4</v>
      </c>
      <c r="V16" s="123">
        <v>0</v>
      </c>
      <c r="W16" s="123">
        <v>0</v>
      </c>
      <c r="X16" s="123">
        <v>0</v>
      </c>
      <c r="Y16" s="123">
        <v>0</v>
      </c>
      <c r="Z16" s="123">
        <v>1</v>
      </c>
      <c r="AA16" s="128">
        <v>0</v>
      </c>
      <c r="AB16" s="123">
        <v>0</v>
      </c>
      <c r="AC16" s="123">
        <v>0</v>
      </c>
      <c r="AD16" s="123">
        <v>0</v>
      </c>
      <c r="AE16" s="123">
        <v>145</v>
      </c>
      <c r="AF16" s="123">
        <v>105</v>
      </c>
      <c r="AG16" s="123">
        <v>1416</v>
      </c>
      <c r="AH16" s="123">
        <v>11</v>
      </c>
      <c r="AI16" s="123">
        <v>79</v>
      </c>
      <c r="AJ16" s="128">
        <v>0</v>
      </c>
      <c r="AK16" s="123">
        <v>0</v>
      </c>
      <c r="AL16" s="130">
        <v>1</v>
      </c>
      <c r="AM16" s="123">
        <v>1</v>
      </c>
      <c r="AN16" s="131">
        <v>1</v>
      </c>
      <c r="AO16" s="132">
        <f>IFERROR($S16*$S$2+$T16*$T$2+IF($U$2=0,0,$U16/$U$2)+$V16*$V$2+$W16*$W$2+$X16*$X$2+$Y16*$Y$2+$AA16*$AA$2+IF($AB$2=0,0,$AB16/$AB$2)+$AC$2*$AC16+$AF16*$AF$2+IF($AG$2=0,0,$AG16/$AG$2)+$AH16*$AH$2+IF($AJ$2=0,0,$AJ16/$AJ$2)+$AK16*$AK$2+$AL16*$AL$2+$AM16*$AM$2+$AN16*$AN$2,0)</f>
      </c>
      <c r="AP16" s="133">
        <f>IFERROR($AO16/$Q16,"-")</f>
      </c>
      <c r="AQ16" s="5"/>
    </row>
    <row x14ac:dyDescent="0.25" r="17" customHeight="1" ht="17.25">
      <c r="A17" s="118" t="s">
        <v>195</v>
      </c>
      <c r="B17" s="119" t="s">
        <v>185</v>
      </c>
      <c r="C17" s="119" t="s">
        <v>196</v>
      </c>
      <c r="D17" s="120">
        <v>7</v>
      </c>
      <c r="E17" s="134"/>
      <c r="F17" s="122"/>
      <c r="G17" s="123">
        <v>35</v>
      </c>
      <c r="H17" s="124">
        <f>I17-G17</f>
      </c>
      <c r="I17" s="123">
        <v>36</v>
      </c>
      <c r="J17" s="123">
        <v>38</v>
      </c>
      <c r="K17" s="124">
        <f>L17-J17</f>
      </c>
      <c r="L17" s="123">
        <v>40</v>
      </c>
      <c r="M17" s="123">
        <v>41</v>
      </c>
      <c r="N17" s="124">
        <f>O17-M17</f>
      </c>
      <c r="O17" s="123">
        <v>43</v>
      </c>
      <c r="P17" s="135">
        <v>1</v>
      </c>
      <c r="Q17" s="126">
        <v>16</v>
      </c>
      <c r="R17" s="127"/>
      <c r="S17" s="128">
        <v>396</v>
      </c>
      <c r="T17" s="123">
        <v>176</v>
      </c>
      <c r="U17" s="123">
        <v>4544</v>
      </c>
      <c r="V17" s="123">
        <v>37</v>
      </c>
      <c r="W17" s="123">
        <v>10</v>
      </c>
      <c r="X17" s="123">
        <v>0</v>
      </c>
      <c r="Y17" s="123">
        <v>26</v>
      </c>
      <c r="Z17" s="123">
        <v>228</v>
      </c>
      <c r="AA17" s="128">
        <v>102</v>
      </c>
      <c r="AB17" s="123">
        <v>421</v>
      </c>
      <c r="AC17" s="123">
        <v>8</v>
      </c>
      <c r="AD17" s="123">
        <v>38</v>
      </c>
      <c r="AE17" s="123">
        <v>1</v>
      </c>
      <c r="AF17" s="123">
        <v>1</v>
      </c>
      <c r="AG17" s="123">
        <v>12</v>
      </c>
      <c r="AH17" s="123">
        <v>1</v>
      </c>
      <c r="AI17" s="123">
        <v>1</v>
      </c>
      <c r="AJ17" s="128">
        <v>0</v>
      </c>
      <c r="AK17" s="123">
        <v>0</v>
      </c>
      <c r="AL17" s="130">
        <v>0</v>
      </c>
      <c r="AM17" s="123">
        <v>9</v>
      </c>
      <c r="AN17" s="131">
        <v>6</v>
      </c>
      <c r="AO17" s="132">
        <f>IFERROR($S17*$S$2+$T17*$T$2+IF($U$2=0,0,$U17/$U$2)+$V17*$V$2+$W17*$W$2+$X17*$X$2+$Y17*$Y$2+$AA17*$AA$2+IF($AB$2=0,0,$AB17/$AB$2)+$AC$2*$AC17+$AF17*$AF$2+IF($AG$2=0,0,$AG17/$AG$2)+$AH17*$AH$2+IF($AJ$2=0,0,$AJ17/$AJ$2)+$AK17*$AK$2+$AL17*$AL$2+$AM17*$AM$2+$AN17*$AN$2,0)</f>
      </c>
      <c r="AP17" s="133">
        <f>IFERROR($AO17/$Q17,"-")</f>
      </c>
      <c r="AQ17" s="5"/>
    </row>
    <row x14ac:dyDescent="0.25" r="18" customHeight="1" ht="17.25">
      <c r="A18" s="118" t="s">
        <v>197</v>
      </c>
      <c r="B18" s="119" t="s">
        <v>181</v>
      </c>
      <c r="C18" s="119" t="s">
        <v>53</v>
      </c>
      <c r="D18" s="120">
        <v>10</v>
      </c>
      <c r="E18" s="134" t="s">
        <v>176</v>
      </c>
      <c r="F18" s="122"/>
      <c r="G18" s="123">
        <v>12</v>
      </c>
      <c r="H18" s="124">
        <f>I18-G18</f>
      </c>
      <c r="I18" s="123">
        <v>9</v>
      </c>
      <c r="J18" s="123">
        <v>9</v>
      </c>
      <c r="K18" s="124">
        <f>L18-J18</f>
      </c>
      <c r="L18" s="123">
        <v>9</v>
      </c>
      <c r="M18" s="123">
        <v>11</v>
      </c>
      <c r="N18" s="124">
        <f>O18-M18</f>
      </c>
      <c r="O18" s="123">
        <v>11</v>
      </c>
      <c r="P18" s="135">
        <v>1</v>
      </c>
      <c r="Q18" s="126">
        <v>2</v>
      </c>
      <c r="R18" s="127"/>
      <c r="S18" s="128">
        <v>0</v>
      </c>
      <c r="T18" s="123">
        <v>0</v>
      </c>
      <c r="U18" s="123">
        <v>0</v>
      </c>
      <c r="V18" s="123">
        <v>0</v>
      </c>
      <c r="W18" s="123">
        <v>0</v>
      </c>
      <c r="X18" s="123">
        <v>0</v>
      </c>
      <c r="Y18" s="123">
        <v>0</v>
      </c>
      <c r="Z18" s="123">
        <v>0</v>
      </c>
      <c r="AA18" s="128">
        <v>19</v>
      </c>
      <c r="AB18" s="123">
        <v>34</v>
      </c>
      <c r="AC18" s="123">
        <v>0</v>
      </c>
      <c r="AD18" s="123">
        <v>1</v>
      </c>
      <c r="AE18" s="123">
        <v>9</v>
      </c>
      <c r="AF18" s="123">
        <v>6</v>
      </c>
      <c r="AG18" s="123">
        <v>60</v>
      </c>
      <c r="AH18" s="123">
        <v>0</v>
      </c>
      <c r="AI18" s="123">
        <v>3</v>
      </c>
      <c r="AJ18" s="128">
        <v>0</v>
      </c>
      <c r="AK18" s="123">
        <v>0</v>
      </c>
      <c r="AL18" s="130">
        <v>0</v>
      </c>
      <c r="AM18" s="123">
        <v>0</v>
      </c>
      <c r="AN18" s="131">
        <v>0</v>
      </c>
      <c r="AO18" s="132">
        <f>IFERROR($S18*$S$2+$T18*$T$2+IF($U$2=0,0,$U18/$U$2)+$V18*$V$2+$W18*$W$2+$X18*$X$2+$Y18*$Y$2+$AA18*$AA$2+IF($AB$2=0,0,$AB18/$AB$2)+$AC$2*$AC18+$AF18*$AF$2+IF($AG$2=0,0,$AG18/$AG$2)+$AH18*$AH$2+IF($AJ$2=0,0,$AJ18/$AJ$2)+$AK18*$AK$2+$AL18*$AL$2+$AM18*$AM$2+$AN18*$AN$2,0)</f>
      </c>
      <c r="AP18" s="133">
        <f>IFERROR($AO18/$Q18,"-")</f>
      </c>
      <c r="AQ18" s="5"/>
    </row>
    <row x14ac:dyDescent="0.25" r="19" customHeight="1" ht="17.25">
      <c r="A19" s="118" t="s">
        <v>198</v>
      </c>
      <c r="B19" s="119" t="s">
        <v>181</v>
      </c>
      <c r="C19" s="119" t="s">
        <v>41</v>
      </c>
      <c r="D19" s="120">
        <v>7</v>
      </c>
      <c r="E19" s="134"/>
      <c r="F19" s="122"/>
      <c r="G19" s="123">
        <v>13</v>
      </c>
      <c r="H19" s="124">
        <f>I19-G19</f>
      </c>
      <c r="I19" s="123">
        <v>13</v>
      </c>
      <c r="J19" s="123">
        <v>20</v>
      </c>
      <c r="K19" s="124">
        <f>L19-J19</f>
      </c>
      <c r="L19" s="123">
        <v>21</v>
      </c>
      <c r="M19" s="123">
        <v>7</v>
      </c>
      <c r="N19" s="124">
        <f>O19-M19</f>
      </c>
      <c r="O19" s="123">
        <v>7</v>
      </c>
      <c r="P19" s="135">
        <v>1</v>
      </c>
      <c r="Q19" s="126">
        <v>10</v>
      </c>
      <c r="R19" s="127"/>
      <c r="S19" s="128">
        <v>0</v>
      </c>
      <c r="T19" s="123">
        <v>0</v>
      </c>
      <c r="U19" s="123">
        <v>0</v>
      </c>
      <c r="V19" s="123">
        <v>0</v>
      </c>
      <c r="W19" s="123">
        <v>0</v>
      </c>
      <c r="X19" s="123">
        <v>0</v>
      </c>
      <c r="Y19" s="123">
        <v>0</v>
      </c>
      <c r="Z19" s="123">
        <v>0</v>
      </c>
      <c r="AA19" s="128">
        <v>116</v>
      </c>
      <c r="AB19" s="123">
        <v>530</v>
      </c>
      <c r="AC19" s="123">
        <v>1</v>
      </c>
      <c r="AD19" s="123">
        <v>26</v>
      </c>
      <c r="AE19" s="123">
        <v>65</v>
      </c>
      <c r="AF19" s="123">
        <v>54</v>
      </c>
      <c r="AG19" s="123">
        <v>403</v>
      </c>
      <c r="AH19" s="123">
        <v>2</v>
      </c>
      <c r="AI19" s="123">
        <v>20</v>
      </c>
      <c r="AJ19" s="128">
        <v>0</v>
      </c>
      <c r="AK19" s="123">
        <v>0</v>
      </c>
      <c r="AL19" s="130">
        <v>0</v>
      </c>
      <c r="AM19" s="123">
        <v>1</v>
      </c>
      <c r="AN19" s="131">
        <v>0</v>
      </c>
      <c r="AO19" s="132">
        <f>IFERROR($S19*$S$2+$T19*$T$2+IF($U$2=0,0,$U19/$U$2)+$V19*$V$2+$W19*$W$2+$X19*$X$2+$Y19*$Y$2+$AA19*$AA$2+IF($AB$2=0,0,$AB19/$AB$2)+$AC$2*$AC19+$AF19*$AF$2+IF($AG$2=0,0,$AG19/$AG$2)+$AH19*$AH$2+IF($AJ$2=0,0,$AJ19/$AJ$2)+$AK19*$AK$2+$AL19*$AL$2+$AM19*$AM$2+$AN19*$AN$2,0)</f>
      </c>
      <c r="AP19" s="133">
        <f>IFERROR($AO19/$Q19,"-")</f>
      </c>
      <c r="AQ19" s="5"/>
    </row>
    <row x14ac:dyDescent="0.25" r="20" customHeight="1" ht="17.25">
      <c r="A20" s="118" t="s">
        <v>199</v>
      </c>
      <c r="B20" s="119" t="s">
        <v>173</v>
      </c>
      <c r="C20" s="119" t="s">
        <v>200</v>
      </c>
      <c r="D20" s="120">
        <v>12</v>
      </c>
      <c r="E20" s="134" t="s">
        <v>176</v>
      </c>
      <c r="F20" s="122"/>
      <c r="G20" s="123">
        <v>17</v>
      </c>
      <c r="H20" s="124">
        <f>I20-G20</f>
      </c>
      <c r="I20" s="123">
        <v>17</v>
      </c>
      <c r="J20" s="123">
        <v>17</v>
      </c>
      <c r="K20" s="124">
        <f>L20-J20</f>
      </c>
      <c r="L20" s="123">
        <v>17</v>
      </c>
      <c r="M20" s="123">
        <v>12</v>
      </c>
      <c r="N20" s="124">
        <f>O20-M20</f>
      </c>
      <c r="O20" s="123">
        <v>12</v>
      </c>
      <c r="P20" s="135">
        <v>1</v>
      </c>
      <c r="Q20" s="126">
        <v>16</v>
      </c>
      <c r="R20" s="127"/>
      <c r="S20" s="128">
        <v>0</v>
      </c>
      <c r="T20" s="123">
        <v>0</v>
      </c>
      <c r="U20" s="123">
        <v>0</v>
      </c>
      <c r="V20" s="123">
        <v>0</v>
      </c>
      <c r="W20" s="123">
        <v>0</v>
      </c>
      <c r="X20" s="123">
        <v>0</v>
      </c>
      <c r="Y20" s="123">
        <v>0</v>
      </c>
      <c r="Z20" s="123">
        <v>0</v>
      </c>
      <c r="AA20" s="128">
        <v>1</v>
      </c>
      <c r="AB20" s="123">
        <v>1</v>
      </c>
      <c r="AC20" s="123">
        <v>0</v>
      </c>
      <c r="AD20" s="123">
        <v>0</v>
      </c>
      <c r="AE20" s="123">
        <v>160</v>
      </c>
      <c r="AF20" s="123">
        <v>115</v>
      </c>
      <c r="AG20" s="123">
        <v>1407</v>
      </c>
      <c r="AH20" s="123">
        <v>6</v>
      </c>
      <c r="AI20" s="123">
        <v>75</v>
      </c>
      <c r="AJ20" s="128">
        <v>0</v>
      </c>
      <c r="AK20" s="123">
        <v>0</v>
      </c>
      <c r="AL20" s="130">
        <v>0</v>
      </c>
      <c r="AM20" s="123">
        <v>3</v>
      </c>
      <c r="AN20" s="131">
        <v>2</v>
      </c>
      <c r="AO20" s="132">
        <f>IFERROR($S20*$S$2+$T20*$T$2+IF($U$2=0,0,$U20/$U$2)+$V20*$V$2+$W20*$W$2+$X20*$X$2+$Y20*$Y$2+$AA20*$AA$2+IF($AB$2=0,0,$AB20/$AB$2)+$AC$2*$AC20+$AF20*$AF$2+IF($AG$2=0,0,$AG20/$AG$2)+$AH20*$AH$2+IF($AJ$2=0,0,$AJ20/$AJ$2)+$AK20*$AK$2+$AL20*$AL$2+$AM20*$AM$2+$AN20*$AN$2,0)</f>
      </c>
      <c r="AP20" s="133">
        <f>IFERROR($AO20/$Q20,"-")</f>
      </c>
      <c r="AQ20" s="5"/>
    </row>
    <row x14ac:dyDescent="0.25" r="21" customHeight="1" ht="17.25">
      <c r="A21" s="118" t="s">
        <v>201</v>
      </c>
      <c r="B21" s="119" t="s">
        <v>185</v>
      </c>
      <c r="C21" s="119" t="s">
        <v>178</v>
      </c>
      <c r="D21" s="120">
        <v>9</v>
      </c>
      <c r="E21" s="134"/>
      <c r="F21" s="122"/>
      <c r="G21" s="123">
        <v>66</v>
      </c>
      <c r="H21" s="124">
        <f>I21-G21</f>
      </c>
      <c r="I21" s="123">
        <v>65</v>
      </c>
      <c r="J21" s="123">
        <v>68</v>
      </c>
      <c r="K21" s="124">
        <f>L21-J21</f>
      </c>
      <c r="L21" s="123">
        <v>68</v>
      </c>
      <c r="M21" s="123">
        <v>66</v>
      </c>
      <c r="N21" s="124">
        <f>O21-M21</f>
      </c>
      <c r="O21" s="123">
        <v>67</v>
      </c>
      <c r="P21" s="135">
        <v>1</v>
      </c>
      <c r="Q21" s="126">
        <v>16</v>
      </c>
      <c r="R21" s="127"/>
      <c r="S21" s="128">
        <v>384</v>
      </c>
      <c r="T21" s="123">
        <v>174</v>
      </c>
      <c r="U21" s="123">
        <v>4212</v>
      </c>
      <c r="V21" s="123">
        <v>40</v>
      </c>
      <c r="W21" s="123">
        <v>13</v>
      </c>
      <c r="X21" s="123">
        <v>1</v>
      </c>
      <c r="Y21" s="123">
        <v>47</v>
      </c>
      <c r="Z21" s="123">
        <v>213</v>
      </c>
      <c r="AA21" s="128">
        <v>83</v>
      </c>
      <c r="AB21" s="123">
        <v>513</v>
      </c>
      <c r="AC21" s="123">
        <v>2</v>
      </c>
      <c r="AD21" s="123">
        <v>25</v>
      </c>
      <c r="AE21" s="123">
        <v>0</v>
      </c>
      <c r="AF21" s="123">
        <v>0</v>
      </c>
      <c r="AG21" s="123">
        <v>0</v>
      </c>
      <c r="AH21" s="123">
        <v>0</v>
      </c>
      <c r="AI21" s="123">
        <v>0</v>
      </c>
      <c r="AJ21" s="128">
        <v>0</v>
      </c>
      <c r="AK21" s="123">
        <v>0</v>
      </c>
      <c r="AL21" s="130">
        <v>1</v>
      </c>
      <c r="AM21" s="123">
        <v>7</v>
      </c>
      <c r="AN21" s="131">
        <v>4</v>
      </c>
      <c r="AO21" s="132">
        <f>IFERROR($S21*$S$2+$T21*$T$2+IF($U$2=0,0,$U21/$U$2)+$V21*$V$2+$W21*$W$2+$X21*$X$2+$Y21*$Y$2+$AA21*$AA$2+IF($AB$2=0,0,$AB21/$AB$2)+$AC$2*$AC21+$AF21*$AF$2+IF($AG$2=0,0,$AG21/$AG$2)+$AH21*$AH$2+IF($AJ$2=0,0,$AJ21/$AJ$2)+$AK21*$AK$2+$AL21*$AL$2+$AM21*$AM$2+$AN21*$AN$2,0)</f>
      </c>
      <c r="AP21" s="133">
        <f>IFERROR($AO21/$Q21,"-")</f>
      </c>
      <c r="AQ21" s="5"/>
    </row>
    <row x14ac:dyDescent="0.25" r="22" customHeight="1" ht="17.25">
      <c r="A22" s="118" t="s">
        <v>202</v>
      </c>
      <c r="B22" s="119" t="s">
        <v>181</v>
      </c>
      <c r="C22" s="119" t="s">
        <v>203</v>
      </c>
      <c r="D22" s="120">
        <v>9</v>
      </c>
      <c r="E22" s="134"/>
      <c r="F22" s="122"/>
      <c r="G22" s="123">
        <v>14</v>
      </c>
      <c r="H22" s="124">
        <f>I22-G22</f>
      </c>
      <c r="I22" s="123">
        <v>16</v>
      </c>
      <c r="J22" s="123">
        <v>14</v>
      </c>
      <c r="K22" s="124">
        <f>L22-J22</f>
      </c>
      <c r="L22" s="123">
        <v>14</v>
      </c>
      <c r="M22" s="123">
        <v>20</v>
      </c>
      <c r="N22" s="124">
        <f>O22-M22</f>
      </c>
      <c r="O22" s="123">
        <v>21</v>
      </c>
      <c r="P22" s="135">
        <v>1</v>
      </c>
      <c r="Q22" s="126">
        <v>14</v>
      </c>
      <c r="R22" s="127"/>
      <c r="S22" s="128">
        <v>0</v>
      </c>
      <c r="T22" s="123">
        <v>0</v>
      </c>
      <c r="U22" s="123">
        <v>0</v>
      </c>
      <c r="V22" s="123">
        <v>0</v>
      </c>
      <c r="W22" s="123">
        <v>0</v>
      </c>
      <c r="X22" s="123">
        <v>0</v>
      </c>
      <c r="Y22" s="123">
        <v>0</v>
      </c>
      <c r="Z22" s="123">
        <v>0</v>
      </c>
      <c r="AA22" s="128">
        <v>170</v>
      </c>
      <c r="AB22" s="123">
        <v>795</v>
      </c>
      <c r="AC22" s="123">
        <v>11</v>
      </c>
      <c r="AD22" s="123">
        <v>40</v>
      </c>
      <c r="AE22" s="123">
        <v>44</v>
      </c>
      <c r="AF22" s="123">
        <v>36</v>
      </c>
      <c r="AG22" s="123">
        <v>247</v>
      </c>
      <c r="AH22" s="123">
        <v>0</v>
      </c>
      <c r="AI22" s="123">
        <v>9</v>
      </c>
      <c r="AJ22" s="128">
        <v>0</v>
      </c>
      <c r="AK22" s="123">
        <v>0</v>
      </c>
      <c r="AL22" s="130">
        <v>0</v>
      </c>
      <c r="AM22" s="123">
        <v>2</v>
      </c>
      <c r="AN22" s="131">
        <v>2</v>
      </c>
      <c r="AO22" s="132">
        <f>IFERROR($S22*$S$2+$T22*$T$2+IF($U$2=0,0,$U22/$U$2)+$V22*$V$2+$W22*$W$2+$X22*$X$2+$Y22*$Y$2+$AA22*$AA$2+IF($AB$2=0,0,$AB22/$AB$2)+$AC$2*$AC22+$AF22*$AF$2+IF($AG$2=0,0,$AG22/$AG$2)+$AH22*$AH$2+IF($AJ$2=0,0,$AJ22/$AJ$2)+$AK22*$AK$2+$AL22*$AL$2+$AM22*$AM$2+$AN22*$AN$2,0)</f>
      </c>
      <c r="AP22" s="133">
        <f>IFERROR($AO22/$Q22,"-")</f>
      </c>
      <c r="AQ22" s="5"/>
    </row>
    <row x14ac:dyDescent="0.25" r="23" customHeight="1" ht="17.25">
      <c r="A23" s="118" t="s">
        <v>204</v>
      </c>
      <c r="B23" s="119" t="s">
        <v>192</v>
      </c>
      <c r="C23" s="119" t="s">
        <v>39</v>
      </c>
      <c r="D23" s="120">
        <v>8</v>
      </c>
      <c r="E23" s="134"/>
      <c r="F23" s="122"/>
      <c r="G23" s="123">
        <v>23</v>
      </c>
      <c r="H23" s="124">
        <f>I23-G23</f>
      </c>
      <c r="I23" s="123">
        <v>23</v>
      </c>
      <c r="J23" s="123">
        <v>19</v>
      </c>
      <c r="K23" s="124">
        <f>L23-J23</f>
      </c>
      <c r="L23" s="123">
        <v>20</v>
      </c>
      <c r="M23" s="123">
        <v>19</v>
      </c>
      <c r="N23" s="124">
        <f>O23-M23</f>
      </c>
      <c r="O23" s="123">
        <v>19</v>
      </c>
      <c r="P23" s="135">
        <v>1</v>
      </c>
      <c r="Q23" s="126">
        <v>16</v>
      </c>
      <c r="R23" s="127"/>
      <c r="S23" s="128">
        <v>0</v>
      </c>
      <c r="T23" s="123">
        <v>0</v>
      </c>
      <c r="U23" s="123">
        <v>0</v>
      </c>
      <c r="V23" s="123">
        <v>0</v>
      </c>
      <c r="W23" s="123">
        <v>0</v>
      </c>
      <c r="X23" s="123">
        <v>0</v>
      </c>
      <c r="Y23" s="123">
        <v>0</v>
      </c>
      <c r="Z23" s="123">
        <v>0</v>
      </c>
      <c r="AA23" s="128">
        <v>0</v>
      </c>
      <c r="AB23" s="123">
        <v>0</v>
      </c>
      <c r="AC23" s="123">
        <v>0</v>
      </c>
      <c r="AD23" s="123">
        <v>0</v>
      </c>
      <c r="AE23" s="123">
        <v>146</v>
      </c>
      <c r="AF23" s="123">
        <v>107</v>
      </c>
      <c r="AG23" s="123">
        <v>1196</v>
      </c>
      <c r="AH23" s="123">
        <v>9</v>
      </c>
      <c r="AI23" s="123">
        <v>69</v>
      </c>
      <c r="AJ23" s="128">
        <v>0</v>
      </c>
      <c r="AK23" s="123">
        <v>0</v>
      </c>
      <c r="AL23" s="130">
        <v>1</v>
      </c>
      <c r="AM23" s="123">
        <v>2</v>
      </c>
      <c r="AN23" s="131">
        <v>2</v>
      </c>
      <c r="AO23" s="132">
        <f>IFERROR($S23*$S$2+$T23*$T$2+IF($U$2=0,0,$U23/$U$2)+$V23*$V$2+$W23*$W$2+$X23*$X$2+$Y23*$Y$2+$AA23*$AA$2+IF($AB$2=0,0,$AB23/$AB$2)+$AC$2*$AC23+$AF23*$AF$2+IF($AG$2=0,0,$AG23/$AG$2)+$AH23*$AH$2+IF($AJ$2=0,0,$AJ23/$AJ$2)+$AK23*$AK$2+$AL23*$AL$2+$AM23*$AM$2+$AN23*$AN$2,0)</f>
      </c>
      <c r="AP23" s="133">
        <f>IFERROR($AO23/$Q23,"-")</f>
      </c>
      <c r="AQ23" s="5"/>
    </row>
    <row x14ac:dyDescent="0.25" r="24" customHeight="1" ht="17.25">
      <c r="A24" s="118" t="s">
        <v>205</v>
      </c>
      <c r="B24" s="119" t="s">
        <v>185</v>
      </c>
      <c r="C24" s="119" t="s">
        <v>200</v>
      </c>
      <c r="D24" s="120">
        <v>12</v>
      </c>
      <c r="E24" s="134"/>
      <c r="F24" s="122"/>
      <c r="G24" s="123">
        <v>54</v>
      </c>
      <c r="H24" s="124">
        <f>I24-G24</f>
      </c>
      <c r="I24" s="123">
        <v>53</v>
      </c>
      <c r="J24" s="123">
        <v>48</v>
      </c>
      <c r="K24" s="124">
        <f>L24-J24</f>
      </c>
      <c r="L24" s="123">
        <v>48</v>
      </c>
      <c r="M24" s="123">
        <v>46</v>
      </c>
      <c r="N24" s="124">
        <f>O24-M24</f>
      </c>
      <c r="O24" s="123">
        <v>47</v>
      </c>
      <c r="P24" s="135">
        <v>1</v>
      </c>
      <c r="Q24" s="126">
        <v>16</v>
      </c>
      <c r="R24" s="127"/>
      <c r="S24" s="128">
        <v>375</v>
      </c>
      <c r="T24" s="123">
        <v>183</v>
      </c>
      <c r="U24" s="123">
        <v>3971</v>
      </c>
      <c r="V24" s="123">
        <v>26</v>
      </c>
      <c r="W24" s="123">
        <v>12</v>
      </c>
      <c r="X24" s="123">
        <v>1</v>
      </c>
      <c r="Y24" s="123">
        <v>27</v>
      </c>
      <c r="Z24" s="123">
        <v>205</v>
      </c>
      <c r="AA24" s="128">
        <v>133</v>
      </c>
      <c r="AB24" s="123">
        <v>819</v>
      </c>
      <c r="AC24" s="123">
        <v>11</v>
      </c>
      <c r="AD24" s="123">
        <v>52</v>
      </c>
      <c r="AE24" s="123">
        <v>0</v>
      </c>
      <c r="AF24" s="123">
        <v>0</v>
      </c>
      <c r="AG24" s="123">
        <v>0</v>
      </c>
      <c r="AH24" s="123">
        <v>0</v>
      </c>
      <c r="AI24" s="123">
        <v>0</v>
      </c>
      <c r="AJ24" s="128">
        <v>0</v>
      </c>
      <c r="AK24" s="123">
        <v>0</v>
      </c>
      <c r="AL24" s="130">
        <v>0</v>
      </c>
      <c r="AM24" s="123">
        <v>8</v>
      </c>
      <c r="AN24" s="131">
        <v>4</v>
      </c>
      <c r="AO24" s="132">
        <f>IFERROR($S24*$S$2+$T24*$T$2+IF($U$2=0,0,$U24/$U$2)+$V24*$V$2+$W24*$W$2+$X24*$X$2+$Y24*$Y$2+$AA24*$AA$2+IF($AB$2=0,0,$AB24/$AB$2)+$AC$2*$AC24+$AF24*$AF$2+IF($AG$2=0,0,$AG24/$AG$2)+$AH24*$AH$2+IF($AJ$2=0,0,$AJ24/$AJ$2)+$AK24*$AK$2+$AL24*$AL$2+$AM24*$AM$2+$AN24*$AN$2,0)</f>
      </c>
      <c r="AP24" s="133">
        <f>IFERROR($AO24/$Q24,"-")</f>
      </c>
      <c r="AQ24" s="5"/>
    </row>
    <row x14ac:dyDescent="0.25" r="25" customHeight="1" ht="17.25">
      <c r="A25" s="118" t="s">
        <v>206</v>
      </c>
      <c r="B25" s="119" t="s">
        <v>181</v>
      </c>
      <c r="C25" s="119" t="s">
        <v>51</v>
      </c>
      <c r="D25" s="120">
        <v>6</v>
      </c>
      <c r="E25" s="134"/>
      <c r="F25" s="122"/>
      <c r="G25" s="123">
        <v>5</v>
      </c>
      <c r="H25" s="124">
        <f>I25-G25</f>
      </c>
      <c r="I25" s="123">
        <v>5</v>
      </c>
      <c r="J25" s="123">
        <v>4</v>
      </c>
      <c r="K25" s="124">
        <f>L25-J25</f>
      </c>
      <c r="L25" s="123">
        <v>4</v>
      </c>
      <c r="M25" s="123">
        <v>3</v>
      </c>
      <c r="N25" s="124">
        <f>O25-M25</f>
      </c>
      <c r="O25" s="123">
        <v>3</v>
      </c>
      <c r="P25" s="135">
        <v>1</v>
      </c>
      <c r="Q25" s="126">
        <v>15</v>
      </c>
      <c r="R25" s="127"/>
      <c r="S25" s="128">
        <v>0</v>
      </c>
      <c r="T25" s="123">
        <v>0</v>
      </c>
      <c r="U25" s="123">
        <v>0</v>
      </c>
      <c r="V25" s="123">
        <v>0</v>
      </c>
      <c r="W25" s="123">
        <v>0</v>
      </c>
      <c r="X25" s="123">
        <v>0</v>
      </c>
      <c r="Y25" s="123">
        <v>0</v>
      </c>
      <c r="Z25" s="123">
        <v>0</v>
      </c>
      <c r="AA25" s="128">
        <v>187</v>
      </c>
      <c r="AB25" s="123">
        <v>932</v>
      </c>
      <c r="AC25" s="123">
        <v>16</v>
      </c>
      <c r="AD25" s="123">
        <v>58</v>
      </c>
      <c r="AE25" s="123">
        <v>107</v>
      </c>
      <c r="AF25" s="123">
        <v>83</v>
      </c>
      <c r="AG25" s="123">
        <v>756</v>
      </c>
      <c r="AH25" s="123">
        <v>5</v>
      </c>
      <c r="AI25" s="123">
        <v>35</v>
      </c>
      <c r="AJ25" s="128">
        <v>44</v>
      </c>
      <c r="AK25" s="123">
        <v>0</v>
      </c>
      <c r="AL25" s="130">
        <v>0</v>
      </c>
      <c r="AM25" s="123">
        <v>1</v>
      </c>
      <c r="AN25" s="131">
        <v>0</v>
      </c>
      <c r="AO25" s="132">
        <f>IFERROR($S25*$S$2+$T25*$T$2+IF($U$2=0,0,$U25/$U$2)+$V25*$V$2+$W25*$W$2+$X25*$X$2+$Y25*$Y$2+$AA25*$AA$2+IF($AB$2=0,0,$AB25/$AB$2)+$AC$2*$AC25+$AF25*$AF$2+IF($AG$2=0,0,$AG25/$AG$2)+$AH25*$AH$2+IF($AJ$2=0,0,$AJ25/$AJ$2)+$AK25*$AK$2+$AL25*$AL$2+$AM25*$AM$2+$AN25*$AN$2,0)</f>
      </c>
      <c r="AP25" s="133">
        <f>IFERROR($AO25/$Q25,"-")</f>
      </c>
      <c r="AQ25" s="5"/>
    </row>
    <row x14ac:dyDescent="0.25" r="26" customHeight="1" ht="17.25">
      <c r="A26" s="118" t="s">
        <v>207</v>
      </c>
      <c r="B26" s="119" t="s">
        <v>173</v>
      </c>
      <c r="C26" s="119" t="s">
        <v>208</v>
      </c>
      <c r="D26" s="120">
        <v>13</v>
      </c>
      <c r="E26" s="134" t="s">
        <v>176</v>
      </c>
      <c r="F26" s="122"/>
      <c r="G26" s="123">
        <v>22</v>
      </c>
      <c r="H26" s="124">
        <f>I26-G26</f>
      </c>
      <c r="I26" s="123">
        <v>22</v>
      </c>
      <c r="J26" s="123">
        <v>21</v>
      </c>
      <c r="K26" s="124">
        <f>L26-J26</f>
      </c>
      <c r="L26" s="123">
        <v>19</v>
      </c>
      <c r="M26" s="123">
        <v>21</v>
      </c>
      <c r="N26" s="124">
        <f>O26-M26</f>
      </c>
      <c r="O26" s="123">
        <v>20</v>
      </c>
      <c r="P26" s="135">
        <v>1</v>
      </c>
      <c r="Q26" s="126">
        <v>14</v>
      </c>
      <c r="R26" s="127"/>
      <c r="S26" s="128">
        <v>0</v>
      </c>
      <c r="T26" s="123">
        <v>0</v>
      </c>
      <c r="U26" s="123">
        <v>0</v>
      </c>
      <c r="V26" s="123">
        <v>0</v>
      </c>
      <c r="W26" s="123">
        <v>0</v>
      </c>
      <c r="X26" s="123">
        <v>0</v>
      </c>
      <c r="Y26" s="123">
        <v>0</v>
      </c>
      <c r="Z26" s="123">
        <v>0</v>
      </c>
      <c r="AA26" s="128">
        <v>0</v>
      </c>
      <c r="AB26" s="123">
        <v>0</v>
      </c>
      <c r="AC26" s="123">
        <v>0</v>
      </c>
      <c r="AD26" s="123">
        <v>0</v>
      </c>
      <c r="AE26" s="123">
        <v>106</v>
      </c>
      <c r="AF26" s="123">
        <v>70</v>
      </c>
      <c r="AG26" s="123">
        <v>1075</v>
      </c>
      <c r="AH26" s="123">
        <v>11</v>
      </c>
      <c r="AI26" s="123">
        <v>55</v>
      </c>
      <c r="AJ26" s="128">
        <v>42</v>
      </c>
      <c r="AK26" s="123">
        <v>1</v>
      </c>
      <c r="AL26" s="130">
        <v>0</v>
      </c>
      <c r="AM26" s="123">
        <v>2</v>
      </c>
      <c r="AN26" s="131">
        <v>1</v>
      </c>
      <c r="AO26" s="132">
        <f>IFERROR($S26*$S$2+$T26*$T$2+IF($U$2=0,0,$U26/$U$2)+$V26*$V$2+$W26*$W$2+$X26*$X$2+$Y26*$Y$2+$AA26*$AA$2+IF($AB$2=0,0,$AB26/$AB$2)+$AC$2*$AC26+$AF26*$AF$2+IF($AG$2=0,0,$AG26/$AG$2)+$AH26*$AH$2+IF($AJ$2=0,0,$AJ26/$AJ$2)+$AK26*$AK$2+$AL26*$AL$2+$AM26*$AM$2+$AN26*$AN$2,0)</f>
      </c>
      <c r="AP26" s="133">
        <f>IFERROR($AO26/$Q26,"-")</f>
      </c>
      <c r="AQ26" s="5"/>
    </row>
    <row x14ac:dyDescent="0.25" r="27" customHeight="1" ht="17.25">
      <c r="A27" s="118" t="s">
        <v>209</v>
      </c>
      <c r="B27" s="119" t="s">
        <v>181</v>
      </c>
      <c r="C27" s="119" t="s">
        <v>175</v>
      </c>
      <c r="D27" s="120">
        <v>7</v>
      </c>
      <c r="E27" s="134"/>
      <c r="F27" s="122"/>
      <c r="G27" s="123">
        <v>2</v>
      </c>
      <c r="H27" s="124">
        <f>I27-G27</f>
      </c>
      <c r="I27" s="123">
        <v>2</v>
      </c>
      <c r="J27" s="123">
        <v>2</v>
      </c>
      <c r="K27" s="124">
        <f>L27-J27</f>
      </c>
      <c r="L27" s="123">
        <v>2</v>
      </c>
      <c r="M27" s="123">
        <v>2</v>
      </c>
      <c r="N27" s="124">
        <f>O27-M27</f>
      </c>
      <c r="O27" s="123">
        <v>2</v>
      </c>
      <c r="P27" s="135">
        <v>1</v>
      </c>
      <c r="Q27" s="126">
        <v>14</v>
      </c>
      <c r="R27" s="127"/>
      <c r="S27" s="128">
        <v>0</v>
      </c>
      <c r="T27" s="123">
        <v>0</v>
      </c>
      <c r="U27" s="123">
        <v>0</v>
      </c>
      <c r="V27" s="123">
        <v>0</v>
      </c>
      <c r="W27" s="123">
        <v>0</v>
      </c>
      <c r="X27" s="123">
        <v>0</v>
      </c>
      <c r="Y27" s="123">
        <v>0</v>
      </c>
      <c r="Z27" s="123">
        <v>0</v>
      </c>
      <c r="AA27" s="128">
        <v>312</v>
      </c>
      <c r="AB27" s="123">
        <v>1557</v>
      </c>
      <c r="AC27" s="123">
        <v>16</v>
      </c>
      <c r="AD27" s="123">
        <v>91</v>
      </c>
      <c r="AE27" s="123">
        <v>54</v>
      </c>
      <c r="AF27" s="123">
        <v>44</v>
      </c>
      <c r="AG27" s="123">
        <v>361</v>
      </c>
      <c r="AH27" s="123">
        <v>1</v>
      </c>
      <c r="AI27" s="123">
        <v>17</v>
      </c>
      <c r="AJ27" s="128">
        <v>0</v>
      </c>
      <c r="AK27" s="123">
        <v>0</v>
      </c>
      <c r="AL27" s="130">
        <v>3</v>
      </c>
      <c r="AM27" s="123">
        <v>5</v>
      </c>
      <c r="AN27" s="131">
        <v>3</v>
      </c>
      <c r="AO27" s="132">
        <f>IFERROR($S27*$S$2+$T27*$T$2+IF($U$2=0,0,$U27/$U$2)+$V27*$V$2+$W27*$W$2+$X27*$X$2+$Y27*$Y$2+$AA27*$AA$2+IF($AB$2=0,0,$AB27/$AB$2)+$AC$2*$AC27+$AF27*$AF$2+IF($AG$2=0,0,$AG27/$AG$2)+$AH27*$AH$2+IF($AJ$2=0,0,$AJ27/$AJ$2)+$AK27*$AK$2+$AL27*$AL$2+$AM27*$AM$2+$AN27*$AN$2,0)</f>
      </c>
      <c r="AP27" s="133">
        <f>IFERROR($AO27/$Q27,"-")</f>
      </c>
      <c r="AQ27" s="5"/>
    </row>
    <row x14ac:dyDescent="0.25" r="28" customHeight="1" ht="17.25">
      <c r="A28" s="118" t="s">
        <v>210</v>
      </c>
      <c r="B28" s="119" t="s">
        <v>173</v>
      </c>
      <c r="C28" s="119" t="s">
        <v>203</v>
      </c>
      <c r="D28" s="120">
        <v>9</v>
      </c>
      <c r="E28" s="134"/>
      <c r="F28" s="122"/>
      <c r="G28" s="123">
        <v>27</v>
      </c>
      <c r="H28" s="124">
        <f>I28-G28</f>
      </c>
      <c r="I28" s="123">
        <v>26</v>
      </c>
      <c r="J28" s="123">
        <v>27</v>
      </c>
      <c r="K28" s="124">
        <f>L28-J28</f>
      </c>
      <c r="L28" s="123">
        <v>26</v>
      </c>
      <c r="M28" s="123">
        <v>27</v>
      </c>
      <c r="N28" s="124">
        <f>O28-M28</f>
      </c>
      <c r="O28" s="123">
        <v>27</v>
      </c>
      <c r="P28" s="135">
        <v>1</v>
      </c>
      <c r="Q28" s="126">
        <v>15</v>
      </c>
      <c r="R28" s="127"/>
      <c r="S28" s="128">
        <v>0</v>
      </c>
      <c r="T28" s="123">
        <v>0</v>
      </c>
      <c r="U28" s="123">
        <v>0</v>
      </c>
      <c r="V28" s="123">
        <v>0</v>
      </c>
      <c r="W28" s="123">
        <v>0</v>
      </c>
      <c r="X28" s="123">
        <v>0</v>
      </c>
      <c r="Y28" s="123">
        <v>0</v>
      </c>
      <c r="Z28" s="123">
        <v>0</v>
      </c>
      <c r="AA28" s="128">
        <v>2</v>
      </c>
      <c r="AB28" s="123">
        <v>30</v>
      </c>
      <c r="AC28" s="123">
        <v>0</v>
      </c>
      <c r="AD28" s="123">
        <v>2</v>
      </c>
      <c r="AE28" s="123">
        <v>134</v>
      </c>
      <c r="AF28" s="123">
        <v>87</v>
      </c>
      <c r="AG28" s="123">
        <v>1118</v>
      </c>
      <c r="AH28" s="123">
        <v>4</v>
      </c>
      <c r="AI28" s="123">
        <v>51</v>
      </c>
      <c r="AJ28" s="128">
        <v>0</v>
      </c>
      <c r="AK28" s="123">
        <v>0</v>
      </c>
      <c r="AL28" s="130">
        <v>0</v>
      </c>
      <c r="AM28" s="123">
        <v>1</v>
      </c>
      <c r="AN28" s="131">
        <v>1</v>
      </c>
      <c r="AO28" s="132">
        <f>IFERROR($S28*$S$2+$T28*$T$2+IF($U$2=0,0,$U28/$U$2)+$V28*$V$2+$W28*$W$2+$X28*$X$2+$Y28*$Y$2+$AA28*$AA$2+IF($AB$2=0,0,$AB28/$AB$2)+$AC$2*$AC28+$AF28*$AF$2+IF($AG$2=0,0,$AG28/$AG$2)+$AH28*$AH$2+IF($AJ$2=0,0,$AJ28/$AJ$2)+$AK28*$AK$2+$AL28*$AL$2+$AM28*$AM$2+$AN28*$AN$2,0)</f>
      </c>
      <c r="AP28" s="133">
        <f>IFERROR($AO28/$Q28,"-")</f>
      </c>
      <c r="AQ28" s="5"/>
    </row>
    <row x14ac:dyDescent="0.25" r="29" customHeight="1" ht="17.25">
      <c r="A29" s="118" t="s">
        <v>211</v>
      </c>
      <c r="B29" s="119" t="s">
        <v>173</v>
      </c>
      <c r="C29" s="119" t="s">
        <v>196</v>
      </c>
      <c r="D29" s="120">
        <v>7</v>
      </c>
      <c r="E29" s="134" t="s">
        <v>176</v>
      </c>
      <c r="F29" s="122"/>
      <c r="G29" s="123">
        <v>11</v>
      </c>
      <c r="H29" s="124">
        <f>I29-G29</f>
      </c>
      <c r="I29" s="123">
        <v>12</v>
      </c>
      <c r="J29" s="123">
        <v>12</v>
      </c>
      <c r="K29" s="124">
        <f>L29-J29</f>
      </c>
      <c r="L29" s="123">
        <v>12</v>
      </c>
      <c r="M29" s="123">
        <v>10</v>
      </c>
      <c r="N29" s="124">
        <f>O29-M29</f>
      </c>
      <c r="O29" s="123">
        <v>10</v>
      </c>
      <c r="P29" s="135">
        <v>1</v>
      </c>
      <c r="Q29" s="126">
        <v>16</v>
      </c>
      <c r="R29" s="127"/>
      <c r="S29" s="128">
        <v>0</v>
      </c>
      <c r="T29" s="123">
        <v>0</v>
      </c>
      <c r="U29" s="123">
        <v>0</v>
      </c>
      <c r="V29" s="123">
        <v>0</v>
      </c>
      <c r="W29" s="123">
        <v>0</v>
      </c>
      <c r="X29" s="123">
        <v>0</v>
      </c>
      <c r="Y29" s="123">
        <v>0</v>
      </c>
      <c r="Z29" s="123">
        <v>0</v>
      </c>
      <c r="AA29" s="128">
        <v>1</v>
      </c>
      <c r="AB29" s="123">
        <v>1</v>
      </c>
      <c r="AC29" s="123">
        <v>0</v>
      </c>
      <c r="AD29" s="123">
        <v>0</v>
      </c>
      <c r="AE29" s="123">
        <v>166</v>
      </c>
      <c r="AF29" s="123">
        <v>127</v>
      </c>
      <c r="AG29" s="123">
        <v>1535</v>
      </c>
      <c r="AH29" s="123">
        <v>8</v>
      </c>
      <c r="AI29" s="123">
        <v>73</v>
      </c>
      <c r="AJ29" s="128">
        <v>0</v>
      </c>
      <c r="AK29" s="123">
        <v>0</v>
      </c>
      <c r="AL29" s="130">
        <v>0</v>
      </c>
      <c r="AM29" s="123">
        <v>0</v>
      </c>
      <c r="AN29" s="131">
        <v>0</v>
      </c>
      <c r="AO29" s="132">
        <f>IFERROR($S29*$S$2+$T29*$T$2+IF($U$2=0,0,$U29/$U$2)+$V29*$V$2+$W29*$W$2+$X29*$X$2+$Y29*$Y$2+$AA29*$AA$2+IF($AB$2=0,0,$AB29/$AB$2)+$AC$2*$AC29+$AF29*$AF$2+IF($AG$2=0,0,$AG29/$AG$2)+$AH29*$AH$2+IF($AJ$2=0,0,$AJ29/$AJ$2)+$AK29*$AK$2+$AL29*$AL$2+$AM29*$AM$2+$AN29*$AN$2,0)</f>
      </c>
      <c r="AP29" s="133">
        <f>IFERROR($AO29/$Q29,"-")</f>
      </c>
      <c r="AQ29" s="5"/>
    </row>
    <row x14ac:dyDescent="0.25" r="30" customHeight="1" ht="17.25">
      <c r="A30" s="118" t="s">
        <v>212</v>
      </c>
      <c r="B30" s="119" t="s">
        <v>181</v>
      </c>
      <c r="C30" s="119" t="s">
        <v>208</v>
      </c>
      <c r="D30" s="120">
        <v>13</v>
      </c>
      <c r="E30" s="134"/>
      <c r="F30" s="122"/>
      <c r="G30" s="123">
        <v>4</v>
      </c>
      <c r="H30" s="124">
        <f>I30-G30</f>
      </c>
      <c r="I30" s="123">
        <v>4</v>
      </c>
      <c r="J30" s="123">
        <v>3</v>
      </c>
      <c r="K30" s="124">
        <f>L30-J30</f>
      </c>
      <c r="L30" s="123">
        <v>3</v>
      </c>
      <c r="M30" s="123">
        <v>6</v>
      </c>
      <c r="N30" s="124">
        <f>O30-M30</f>
      </c>
      <c r="O30" s="123">
        <v>6</v>
      </c>
      <c r="P30" s="135">
        <v>1</v>
      </c>
      <c r="Q30" s="126">
        <v>16</v>
      </c>
      <c r="R30" s="127"/>
      <c r="S30" s="128">
        <v>0</v>
      </c>
      <c r="T30" s="123">
        <v>0</v>
      </c>
      <c r="U30" s="123">
        <v>0</v>
      </c>
      <c r="V30" s="123">
        <v>0</v>
      </c>
      <c r="W30" s="123">
        <v>0</v>
      </c>
      <c r="X30" s="123">
        <v>0</v>
      </c>
      <c r="Y30" s="123">
        <v>0</v>
      </c>
      <c r="Z30" s="123">
        <v>0</v>
      </c>
      <c r="AA30" s="128">
        <v>378</v>
      </c>
      <c r="AB30" s="123">
        <v>2027</v>
      </c>
      <c r="AC30" s="123">
        <v>17</v>
      </c>
      <c r="AD30" s="123">
        <v>98</v>
      </c>
      <c r="AE30" s="123">
        <v>31</v>
      </c>
      <c r="AF30" s="123">
        <v>19</v>
      </c>
      <c r="AG30" s="123">
        <v>114</v>
      </c>
      <c r="AH30" s="123">
        <v>0</v>
      </c>
      <c r="AI30" s="123">
        <v>4</v>
      </c>
      <c r="AJ30" s="128">
        <v>0</v>
      </c>
      <c r="AK30" s="123">
        <v>0</v>
      </c>
      <c r="AL30" s="130">
        <v>1</v>
      </c>
      <c r="AM30" s="123">
        <v>3</v>
      </c>
      <c r="AN30" s="131">
        <v>2</v>
      </c>
      <c r="AO30" s="132">
        <f>IFERROR($S30*$S$2+$T30*$T$2+IF($U$2=0,0,$U30/$U$2)+$V30*$V$2+$W30*$W$2+$X30*$X$2+$Y30*$Y$2+$AA30*$AA$2+IF($AB$2=0,0,$AB30/$AB$2)+$AC$2*$AC30+$AF30*$AF$2+IF($AG$2=0,0,$AG30/$AG$2)+$AH30*$AH$2+IF($AJ$2=0,0,$AJ30/$AJ$2)+$AK30*$AK$2+$AL30*$AL$2+$AM30*$AM$2+$AN30*$AN$2,0)</f>
      </c>
      <c r="AP30" s="133">
        <f>IFERROR($AO30/$Q30,"-")</f>
      </c>
      <c r="AQ30" s="5"/>
    </row>
    <row x14ac:dyDescent="0.25" r="31" customHeight="1" ht="17.25">
      <c r="A31" s="118" t="s">
        <v>213</v>
      </c>
      <c r="B31" s="119" t="s">
        <v>185</v>
      </c>
      <c r="C31" s="119" t="s">
        <v>37</v>
      </c>
      <c r="D31" s="120">
        <v>12</v>
      </c>
      <c r="E31" s="134"/>
      <c r="F31" s="122"/>
      <c r="G31" s="123">
        <v>29</v>
      </c>
      <c r="H31" s="124">
        <f>I31-G31</f>
      </c>
      <c r="I31" s="123">
        <v>29</v>
      </c>
      <c r="J31" s="123">
        <v>24</v>
      </c>
      <c r="K31" s="124">
        <f>L31-J31</f>
      </c>
      <c r="L31" s="123">
        <v>24</v>
      </c>
      <c r="M31" s="123">
        <v>25</v>
      </c>
      <c r="N31" s="124">
        <f>O31-M31</f>
      </c>
      <c r="O31" s="123">
        <v>25</v>
      </c>
      <c r="P31" s="135">
        <v>1</v>
      </c>
      <c r="Q31" s="126">
        <v>15</v>
      </c>
      <c r="R31" s="127"/>
      <c r="S31" s="128">
        <v>390</v>
      </c>
      <c r="T31" s="123">
        <v>198</v>
      </c>
      <c r="U31" s="123">
        <v>4740</v>
      </c>
      <c r="V31" s="123">
        <v>38</v>
      </c>
      <c r="W31" s="123">
        <v>6</v>
      </c>
      <c r="X31" s="123">
        <v>0</v>
      </c>
      <c r="Y31" s="123">
        <v>22</v>
      </c>
      <c r="Z31" s="123">
        <v>238</v>
      </c>
      <c r="AA31" s="128">
        <v>62</v>
      </c>
      <c r="AB31" s="123">
        <v>308</v>
      </c>
      <c r="AC31" s="123">
        <v>2</v>
      </c>
      <c r="AD31" s="123">
        <v>21</v>
      </c>
      <c r="AE31" s="123">
        <v>2</v>
      </c>
      <c r="AF31" s="123">
        <v>0</v>
      </c>
      <c r="AG31" s="123">
        <v>0</v>
      </c>
      <c r="AH31" s="123">
        <v>0</v>
      </c>
      <c r="AI31" s="123">
        <v>0</v>
      </c>
      <c r="AJ31" s="128">
        <v>0</v>
      </c>
      <c r="AK31" s="123">
        <v>0</v>
      </c>
      <c r="AL31" s="130">
        <v>3</v>
      </c>
      <c r="AM31" s="123">
        <v>5</v>
      </c>
      <c r="AN31" s="131">
        <v>2</v>
      </c>
      <c r="AO31" s="132">
        <f>IFERROR($S31*$S$2+$T31*$T$2+IF($U$2=0,0,$U31/$U$2)+$V31*$V$2+$W31*$W$2+$X31*$X$2+$Y31*$Y$2+$AA31*$AA$2+IF($AB$2=0,0,$AB31/$AB$2)+$AC$2*$AC31+$AF31*$AF$2+IF($AG$2=0,0,$AG31/$AG$2)+$AH31*$AH$2+IF($AJ$2=0,0,$AJ31/$AJ$2)+$AK31*$AK$2+$AL31*$AL$2+$AM31*$AM$2+$AN31*$AN$2,0)</f>
      </c>
      <c r="AP31" s="133">
        <f>IFERROR($AO31/$Q31,"-")</f>
      </c>
      <c r="AQ31" s="5"/>
    </row>
    <row x14ac:dyDescent="0.25" r="32" customHeight="1" ht="17.25">
      <c r="A32" s="118" t="s">
        <v>214</v>
      </c>
      <c r="B32" s="119" t="s">
        <v>181</v>
      </c>
      <c r="C32" s="119" t="s">
        <v>215</v>
      </c>
      <c r="D32" s="120">
        <v>7</v>
      </c>
      <c r="E32" s="134"/>
      <c r="F32" s="122"/>
      <c r="G32" s="123">
        <v>3</v>
      </c>
      <c r="H32" s="124">
        <f>I32-G32</f>
      </c>
      <c r="I32" s="123">
        <v>3</v>
      </c>
      <c r="J32" s="123">
        <v>5</v>
      </c>
      <c r="K32" s="124">
        <f>L32-J32</f>
      </c>
      <c r="L32" s="123">
        <v>5</v>
      </c>
      <c r="M32" s="123">
        <v>5</v>
      </c>
      <c r="N32" s="124">
        <f>O32-M32</f>
      </c>
      <c r="O32" s="123">
        <v>5</v>
      </c>
      <c r="P32" s="135">
        <v>1</v>
      </c>
      <c r="Q32" s="126">
        <v>15</v>
      </c>
      <c r="R32" s="127"/>
      <c r="S32" s="128">
        <v>0</v>
      </c>
      <c r="T32" s="123">
        <v>0</v>
      </c>
      <c r="U32" s="123">
        <v>0</v>
      </c>
      <c r="V32" s="123">
        <v>0</v>
      </c>
      <c r="W32" s="123">
        <v>0</v>
      </c>
      <c r="X32" s="123">
        <v>0</v>
      </c>
      <c r="Y32" s="123">
        <v>0</v>
      </c>
      <c r="Z32" s="123">
        <v>0</v>
      </c>
      <c r="AA32" s="128">
        <v>244</v>
      </c>
      <c r="AB32" s="123">
        <v>979</v>
      </c>
      <c r="AC32" s="123">
        <v>6</v>
      </c>
      <c r="AD32" s="123">
        <v>62</v>
      </c>
      <c r="AE32" s="123">
        <v>71</v>
      </c>
      <c r="AF32" s="123">
        <v>52</v>
      </c>
      <c r="AG32" s="123">
        <v>338</v>
      </c>
      <c r="AH32" s="123">
        <v>2</v>
      </c>
      <c r="AI32" s="123">
        <v>20</v>
      </c>
      <c r="AJ32" s="128">
        <v>0</v>
      </c>
      <c r="AK32" s="123">
        <v>0</v>
      </c>
      <c r="AL32" s="130">
        <v>1</v>
      </c>
      <c r="AM32" s="123">
        <v>6</v>
      </c>
      <c r="AN32" s="131">
        <v>5</v>
      </c>
      <c r="AO32" s="132">
        <f>IFERROR($S32*$S$2+$T32*$T$2+IF($U$2=0,0,$U32/$U$2)+$V32*$V$2+$W32*$W$2+$X32*$X$2+$Y32*$Y$2+$AA32*$AA$2+IF($AB$2=0,0,$AB32/$AB$2)+$AC$2*$AC32+$AF32*$AF$2+IF($AG$2=0,0,$AG32/$AG$2)+$AH32*$AH$2+IF($AJ$2=0,0,$AJ32/$AJ$2)+$AK32*$AK$2+$AL32*$AL$2+$AM32*$AM$2+$AN32*$AN$2,0)</f>
      </c>
      <c r="AP32" s="133">
        <f>IFERROR($AO32/$Q32,"-")</f>
      </c>
      <c r="AQ32" s="5"/>
    </row>
    <row x14ac:dyDescent="0.25" r="33" customHeight="1" ht="17.25">
      <c r="A33" s="118" t="s">
        <v>216</v>
      </c>
      <c r="B33" s="119" t="s">
        <v>181</v>
      </c>
      <c r="C33" s="119" t="s">
        <v>217</v>
      </c>
      <c r="D33" s="120">
        <v>13</v>
      </c>
      <c r="E33" s="134"/>
      <c r="F33" s="122"/>
      <c r="G33" s="123">
        <v>1</v>
      </c>
      <c r="H33" s="124">
        <f>I33-G33</f>
      </c>
      <c r="I33" s="123">
        <v>1</v>
      </c>
      <c r="J33" s="123">
        <v>1</v>
      </c>
      <c r="K33" s="124">
        <f>L33-J33</f>
      </c>
      <c r="L33" s="123">
        <v>1</v>
      </c>
      <c r="M33" s="123">
        <v>1</v>
      </c>
      <c r="N33" s="124">
        <f>O33-M33</f>
      </c>
      <c r="O33" s="123">
        <v>1</v>
      </c>
      <c r="P33" s="135">
        <v>1</v>
      </c>
      <c r="Q33" s="126">
        <v>3</v>
      </c>
      <c r="R33" s="127"/>
      <c r="S33" s="128">
        <v>0</v>
      </c>
      <c r="T33" s="123">
        <v>0</v>
      </c>
      <c r="U33" s="123">
        <v>0</v>
      </c>
      <c r="V33" s="123">
        <v>0</v>
      </c>
      <c r="W33" s="123">
        <v>0</v>
      </c>
      <c r="X33" s="123">
        <v>0</v>
      </c>
      <c r="Y33" s="123">
        <v>0</v>
      </c>
      <c r="Z33" s="123">
        <v>0</v>
      </c>
      <c r="AA33" s="128">
        <v>59</v>
      </c>
      <c r="AB33" s="123">
        <v>225</v>
      </c>
      <c r="AC33" s="123">
        <v>5</v>
      </c>
      <c r="AD33" s="123">
        <v>14</v>
      </c>
      <c r="AE33" s="123">
        <v>19</v>
      </c>
      <c r="AF33" s="123">
        <v>17</v>
      </c>
      <c r="AG33" s="123">
        <v>149</v>
      </c>
      <c r="AH33" s="123">
        <v>1</v>
      </c>
      <c r="AI33" s="123">
        <v>8</v>
      </c>
      <c r="AJ33" s="128">
        <v>0</v>
      </c>
      <c r="AK33" s="123">
        <v>0</v>
      </c>
      <c r="AL33" s="130">
        <v>0</v>
      </c>
      <c r="AM33" s="123">
        <v>0</v>
      </c>
      <c r="AN33" s="131">
        <v>0</v>
      </c>
      <c r="AO33" s="132">
        <f>IFERROR($S33*$S$2+$T33*$T$2+IF($U$2=0,0,$U33/$U$2)+$V33*$V$2+$W33*$W$2+$X33*$X$2+$Y33*$Y$2+$AA33*$AA$2+IF($AB$2=0,0,$AB33/$AB$2)+$AC$2*$AC33+$AF33*$AF$2+IF($AG$2=0,0,$AG33/$AG$2)+$AH33*$AH$2+IF($AJ$2=0,0,$AJ33/$AJ$2)+$AK33*$AK$2+$AL33*$AL$2+$AM33*$AM$2+$AN33*$AN$2,0)</f>
      </c>
      <c r="AP33" s="133">
        <f>IFERROR($AO33/$Q33,"-")</f>
      </c>
      <c r="AQ33" s="5"/>
    </row>
    <row x14ac:dyDescent="0.25" r="34" customHeight="1" ht="17.25">
      <c r="A34" s="118" t="s">
        <v>218</v>
      </c>
      <c r="B34" s="119" t="s">
        <v>185</v>
      </c>
      <c r="C34" s="119" t="s">
        <v>215</v>
      </c>
      <c r="D34" s="120">
        <v>7</v>
      </c>
      <c r="E34" s="134" t="s">
        <v>176</v>
      </c>
      <c r="F34" s="122"/>
      <c r="G34" s="123">
        <v>57</v>
      </c>
      <c r="H34" s="124">
        <f>I34-G34</f>
      </c>
      <c r="I34" s="123">
        <v>57</v>
      </c>
      <c r="J34" s="123">
        <v>62</v>
      </c>
      <c r="K34" s="124">
        <f>L34-J34</f>
      </c>
      <c r="L34" s="123">
        <v>62</v>
      </c>
      <c r="M34" s="123">
        <v>60</v>
      </c>
      <c r="N34" s="124">
        <f>O34-M34</f>
      </c>
      <c r="O34" s="123">
        <v>60</v>
      </c>
      <c r="P34" s="135">
        <v>0.99</v>
      </c>
      <c r="Q34" s="126">
        <v>5</v>
      </c>
      <c r="R34" s="127"/>
      <c r="S34" s="128">
        <v>151</v>
      </c>
      <c r="T34" s="123">
        <v>71</v>
      </c>
      <c r="U34" s="123">
        <v>1856</v>
      </c>
      <c r="V34" s="123">
        <v>9</v>
      </c>
      <c r="W34" s="123">
        <v>4</v>
      </c>
      <c r="X34" s="123">
        <v>1</v>
      </c>
      <c r="Y34" s="123">
        <v>10</v>
      </c>
      <c r="Z34" s="123">
        <v>93</v>
      </c>
      <c r="AA34" s="128">
        <v>18</v>
      </c>
      <c r="AB34" s="123">
        <v>93</v>
      </c>
      <c r="AC34" s="123">
        <v>3</v>
      </c>
      <c r="AD34" s="123">
        <v>8</v>
      </c>
      <c r="AE34" s="123">
        <v>1</v>
      </c>
      <c r="AF34" s="123">
        <v>1</v>
      </c>
      <c r="AG34" s="123">
        <v>11</v>
      </c>
      <c r="AH34" s="123">
        <v>1</v>
      </c>
      <c r="AI34" s="123">
        <v>1</v>
      </c>
      <c r="AJ34" s="128">
        <v>0</v>
      </c>
      <c r="AK34" s="123">
        <v>0</v>
      </c>
      <c r="AL34" s="130">
        <v>2</v>
      </c>
      <c r="AM34" s="123">
        <v>3</v>
      </c>
      <c r="AN34" s="131">
        <v>3</v>
      </c>
      <c r="AO34" s="132">
        <f>IFERROR($S34*$S$2+$T34*$T$2+IF($U$2=0,0,$U34/$U$2)+$V34*$V$2+$W34*$W$2+$X34*$X$2+$Y34*$Y$2+$AA34*$AA$2+IF($AB$2=0,0,$AB34/$AB$2)+$AC$2*$AC34+$AF34*$AF$2+IF($AG$2=0,0,$AG34/$AG$2)+$AH34*$AH$2+IF($AJ$2=0,0,$AJ34/$AJ$2)+$AK34*$AK$2+$AL34*$AL$2+$AM34*$AM$2+$AN34*$AN$2,0)</f>
      </c>
      <c r="AP34" s="133">
        <f>IFERROR($AO34/$Q34,"-")</f>
      </c>
      <c r="AQ34" s="5"/>
    </row>
    <row x14ac:dyDescent="0.25" r="35" customHeight="1" ht="17.25">
      <c r="A35" s="118" t="s">
        <v>219</v>
      </c>
      <c r="B35" s="119" t="s">
        <v>181</v>
      </c>
      <c r="C35" s="119" t="s">
        <v>220</v>
      </c>
      <c r="D35" s="120">
        <v>10</v>
      </c>
      <c r="E35" s="134"/>
      <c r="F35" s="122"/>
      <c r="G35" s="123">
        <v>31</v>
      </c>
      <c r="H35" s="124">
        <f>I35-G35</f>
      </c>
      <c r="I35" s="123">
        <v>31</v>
      </c>
      <c r="J35" s="123">
        <v>32</v>
      </c>
      <c r="K35" s="124">
        <f>L35-J35</f>
      </c>
      <c r="L35" s="123">
        <v>34</v>
      </c>
      <c r="M35" s="123">
        <v>36</v>
      </c>
      <c r="N35" s="124">
        <f>O35-M35</f>
      </c>
      <c r="O35" s="123">
        <v>37</v>
      </c>
      <c r="P35" s="135">
        <v>0.99</v>
      </c>
      <c r="Q35" s="126">
        <v>15</v>
      </c>
      <c r="R35" s="127"/>
      <c r="S35" s="128">
        <v>0</v>
      </c>
      <c r="T35" s="123">
        <v>0</v>
      </c>
      <c r="U35" s="123">
        <v>0</v>
      </c>
      <c r="V35" s="123">
        <v>0</v>
      </c>
      <c r="W35" s="123">
        <v>0</v>
      </c>
      <c r="X35" s="123">
        <v>0</v>
      </c>
      <c r="Y35" s="123">
        <v>0</v>
      </c>
      <c r="Z35" s="123">
        <v>0</v>
      </c>
      <c r="AA35" s="128">
        <v>247</v>
      </c>
      <c r="AB35" s="123">
        <v>1070</v>
      </c>
      <c r="AC35" s="123">
        <v>8</v>
      </c>
      <c r="AD35" s="123">
        <v>59</v>
      </c>
      <c r="AE35" s="123">
        <v>68</v>
      </c>
      <c r="AF35" s="123">
        <v>54</v>
      </c>
      <c r="AG35" s="123">
        <v>438</v>
      </c>
      <c r="AH35" s="123">
        <v>2</v>
      </c>
      <c r="AI35" s="123">
        <v>25</v>
      </c>
      <c r="AJ35" s="128">
        <v>0</v>
      </c>
      <c r="AK35" s="123">
        <v>0</v>
      </c>
      <c r="AL35" s="130">
        <v>1</v>
      </c>
      <c r="AM35" s="123">
        <v>1</v>
      </c>
      <c r="AN35" s="131">
        <v>1</v>
      </c>
      <c r="AO35" s="132">
        <f>IFERROR($S35*$S$2+$T35*$T$2+IF($U$2=0,0,$U35/$U$2)+$V35*$V$2+$W35*$W$2+$X35*$X$2+$Y35*$Y$2+$AA35*$AA$2+IF($AB$2=0,0,$AB35/$AB$2)+$AC$2*$AC35+$AF35*$AF$2+IF($AG$2=0,0,$AG35/$AG$2)+$AH35*$AH$2+IF($AJ$2=0,0,$AJ35/$AJ$2)+$AK35*$AK$2+$AL35*$AL$2+$AM35*$AM$2+$AN35*$AN$2,0)</f>
      </c>
      <c r="AP35" s="133">
        <f>IFERROR($AO35/$Q35,"-")</f>
      </c>
      <c r="AQ35" s="5"/>
    </row>
    <row x14ac:dyDescent="0.25" r="36" customHeight="1" ht="17.25">
      <c r="A36" s="118" t="s">
        <v>221</v>
      </c>
      <c r="B36" s="119" t="s">
        <v>181</v>
      </c>
      <c r="C36" s="119" t="s">
        <v>178</v>
      </c>
      <c r="D36" s="120">
        <v>9</v>
      </c>
      <c r="E36" s="134"/>
      <c r="F36" s="122"/>
      <c r="G36" s="123">
        <v>30</v>
      </c>
      <c r="H36" s="124">
        <f>I36-G36</f>
      </c>
      <c r="I36" s="123">
        <v>30</v>
      </c>
      <c r="J36" s="123">
        <v>28</v>
      </c>
      <c r="K36" s="124">
        <f>L36-J36</f>
      </c>
      <c r="L36" s="123">
        <v>32</v>
      </c>
      <c r="M36" s="123">
        <v>35</v>
      </c>
      <c r="N36" s="124">
        <f>O36-M36</f>
      </c>
      <c r="O36" s="123">
        <v>35</v>
      </c>
      <c r="P36" s="135">
        <v>0.99</v>
      </c>
      <c r="Q36" s="126">
        <v>12</v>
      </c>
      <c r="R36" s="127"/>
      <c r="S36" s="128">
        <v>0</v>
      </c>
      <c r="T36" s="123">
        <v>0</v>
      </c>
      <c r="U36" s="123">
        <v>0</v>
      </c>
      <c r="V36" s="123">
        <v>0</v>
      </c>
      <c r="W36" s="123">
        <v>0</v>
      </c>
      <c r="X36" s="123">
        <v>0</v>
      </c>
      <c r="Y36" s="123">
        <v>0</v>
      </c>
      <c r="Z36" s="123">
        <v>0</v>
      </c>
      <c r="AA36" s="128">
        <v>141</v>
      </c>
      <c r="AB36" s="123">
        <v>681</v>
      </c>
      <c r="AC36" s="123">
        <v>5</v>
      </c>
      <c r="AD36" s="123">
        <v>43</v>
      </c>
      <c r="AE36" s="123">
        <v>46</v>
      </c>
      <c r="AF36" s="123">
        <v>37</v>
      </c>
      <c r="AG36" s="123">
        <v>287</v>
      </c>
      <c r="AH36" s="123">
        <v>4</v>
      </c>
      <c r="AI36" s="123">
        <v>14</v>
      </c>
      <c r="AJ36" s="128">
        <v>0</v>
      </c>
      <c r="AK36" s="123">
        <v>0</v>
      </c>
      <c r="AL36" s="130">
        <v>0</v>
      </c>
      <c r="AM36" s="123">
        <v>1</v>
      </c>
      <c r="AN36" s="131">
        <v>0</v>
      </c>
      <c r="AO36" s="132">
        <f>IFERROR($S36*$S$2+$T36*$T$2+IF($U$2=0,0,$U36/$U$2)+$V36*$V$2+$W36*$W$2+$X36*$X$2+$Y36*$Y$2+$AA36*$AA$2+IF($AB$2=0,0,$AB36/$AB$2)+$AC$2*$AC36+$AF36*$AF$2+IF($AG$2=0,0,$AG36/$AG$2)+$AH36*$AH$2+IF($AJ$2=0,0,$AJ36/$AJ$2)+$AK36*$AK$2+$AL36*$AL$2+$AM36*$AM$2+$AN36*$AN$2,0)</f>
      </c>
      <c r="AP36" s="133">
        <f>IFERROR($AO36/$Q36,"-")</f>
      </c>
      <c r="AQ36" s="5"/>
    </row>
    <row x14ac:dyDescent="0.25" r="37" customHeight="1" ht="17.25">
      <c r="A37" s="118" t="s">
        <v>222</v>
      </c>
      <c r="B37" s="119" t="s">
        <v>192</v>
      </c>
      <c r="C37" s="119" t="s">
        <v>223</v>
      </c>
      <c r="D37" s="120">
        <v>9</v>
      </c>
      <c r="E37" s="134" t="s">
        <v>176</v>
      </c>
      <c r="F37" s="122"/>
      <c r="G37" s="123">
        <v>56</v>
      </c>
      <c r="H37" s="124">
        <f>I37-G37</f>
      </c>
      <c r="I37" s="123">
        <v>54</v>
      </c>
      <c r="J37" s="123">
        <v>55</v>
      </c>
      <c r="K37" s="124">
        <f>L37-J37</f>
      </c>
      <c r="L37" s="123">
        <v>55</v>
      </c>
      <c r="M37" s="123">
        <v>50</v>
      </c>
      <c r="N37" s="124">
        <f>O37-M37</f>
      </c>
      <c r="O37" s="123">
        <v>51</v>
      </c>
      <c r="P37" s="135">
        <v>0.99</v>
      </c>
      <c r="Q37" s="126">
        <v>16</v>
      </c>
      <c r="R37" s="127"/>
      <c r="S37" s="128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8">
        <v>1</v>
      </c>
      <c r="AB37" s="123">
        <v>0</v>
      </c>
      <c r="AC37" s="123">
        <v>0</v>
      </c>
      <c r="AD37" s="123">
        <v>0</v>
      </c>
      <c r="AE37" s="123">
        <v>101</v>
      </c>
      <c r="AF37" s="123">
        <v>67</v>
      </c>
      <c r="AG37" s="123">
        <v>723</v>
      </c>
      <c r="AH37" s="123">
        <v>6</v>
      </c>
      <c r="AI37" s="123">
        <v>40</v>
      </c>
      <c r="AJ37" s="128">
        <v>0</v>
      </c>
      <c r="AK37" s="123">
        <v>0</v>
      </c>
      <c r="AL37" s="130">
        <v>1</v>
      </c>
      <c r="AM37" s="123">
        <v>1</v>
      </c>
      <c r="AN37" s="131">
        <v>1</v>
      </c>
      <c r="AO37" s="132">
        <f>IFERROR($S37*$S$2+$T37*$T$2+IF($U$2=0,0,$U37/$U$2)+$V37*$V$2+$W37*$W$2+$X37*$X$2+$Y37*$Y$2+$AA37*$AA$2+IF($AB$2=0,0,$AB37/$AB$2)+$AC$2*$AC37+$AF37*$AF$2+IF($AG$2=0,0,$AG37/$AG$2)+$AH37*$AH$2+IF($AJ$2=0,0,$AJ37/$AJ$2)+$AK37*$AK$2+$AL37*$AL$2+$AM37*$AM$2+$AN37*$AN$2,0)</f>
      </c>
      <c r="AP37" s="133">
        <f>IFERROR($AO37/$Q37,"-")</f>
      </c>
      <c r="AQ37" s="5"/>
    </row>
    <row x14ac:dyDescent="0.25" r="38" customHeight="1" ht="17.25">
      <c r="A38" s="118" t="s">
        <v>224</v>
      </c>
      <c r="B38" s="119" t="s">
        <v>173</v>
      </c>
      <c r="C38" s="119" t="s">
        <v>215</v>
      </c>
      <c r="D38" s="120">
        <v>7</v>
      </c>
      <c r="E38" s="134"/>
      <c r="F38" s="122"/>
      <c r="G38" s="123">
        <v>28</v>
      </c>
      <c r="H38" s="124">
        <f>I38-G38</f>
      </c>
      <c r="I38" s="123">
        <v>28</v>
      </c>
      <c r="J38" s="123">
        <v>31</v>
      </c>
      <c r="K38" s="124">
        <f>L38-J38</f>
      </c>
      <c r="L38" s="123">
        <v>31</v>
      </c>
      <c r="M38" s="123">
        <v>30</v>
      </c>
      <c r="N38" s="124">
        <f>O38-M38</f>
      </c>
      <c r="O38" s="123">
        <v>30</v>
      </c>
      <c r="P38" s="135">
        <v>0.99</v>
      </c>
      <c r="Q38" s="126">
        <v>16</v>
      </c>
      <c r="R38" s="127"/>
      <c r="S38" s="128">
        <v>0</v>
      </c>
      <c r="T38" s="123">
        <v>0</v>
      </c>
      <c r="U38" s="123">
        <v>0</v>
      </c>
      <c r="V38" s="123">
        <v>0</v>
      </c>
      <c r="W38" s="123">
        <v>0</v>
      </c>
      <c r="X38" s="123">
        <v>0</v>
      </c>
      <c r="Y38" s="123">
        <v>1</v>
      </c>
      <c r="Z38" s="123">
        <v>0</v>
      </c>
      <c r="AA38" s="128">
        <v>10</v>
      </c>
      <c r="AB38" s="123">
        <v>82</v>
      </c>
      <c r="AC38" s="123">
        <v>1</v>
      </c>
      <c r="AD38" s="123">
        <v>4</v>
      </c>
      <c r="AE38" s="123">
        <v>111</v>
      </c>
      <c r="AF38" s="123">
        <v>74</v>
      </c>
      <c r="AG38" s="123">
        <v>935</v>
      </c>
      <c r="AH38" s="123">
        <v>5</v>
      </c>
      <c r="AI38" s="123">
        <v>46</v>
      </c>
      <c r="AJ38" s="128">
        <v>219</v>
      </c>
      <c r="AK38" s="123">
        <v>1</v>
      </c>
      <c r="AL38" s="130">
        <v>1</v>
      </c>
      <c r="AM38" s="123">
        <v>1</v>
      </c>
      <c r="AN38" s="131">
        <v>1</v>
      </c>
      <c r="AO38" s="132">
        <f>IFERROR($S38*$S$2+$T38*$T$2+IF($U$2=0,0,$U38/$U$2)+$V38*$V$2+$W38*$W$2+$X38*$X$2+$Y38*$Y$2+$AA38*$AA$2+IF($AB$2=0,0,$AB38/$AB$2)+$AC$2*$AC38+$AF38*$AF$2+IF($AG$2=0,0,$AG38/$AG$2)+$AH38*$AH$2+IF($AJ$2=0,0,$AJ38/$AJ$2)+$AK38*$AK$2+$AL38*$AL$2+$AM38*$AM$2+$AN38*$AN$2,0)</f>
      </c>
      <c r="AP38" s="133">
        <f>IFERROR($AO38/$Q38,"-")</f>
      </c>
      <c r="AQ38" s="5"/>
    </row>
    <row x14ac:dyDescent="0.25" r="39" customHeight="1" ht="17.25">
      <c r="A39" s="118" t="s">
        <v>225</v>
      </c>
      <c r="B39" s="119" t="s">
        <v>185</v>
      </c>
      <c r="C39" s="119" t="s">
        <v>41</v>
      </c>
      <c r="D39" s="120">
        <v>7</v>
      </c>
      <c r="E39" s="134"/>
      <c r="F39" s="122"/>
      <c r="G39" s="123">
        <v>76</v>
      </c>
      <c r="H39" s="124">
        <f>I39-G39</f>
      </c>
      <c r="I39" s="123">
        <v>74</v>
      </c>
      <c r="J39" s="123">
        <v>71</v>
      </c>
      <c r="K39" s="124">
        <f>L39-J39</f>
      </c>
      <c r="L39" s="123">
        <v>71</v>
      </c>
      <c r="M39" s="123">
        <v>74</v>
      </c>
      <c r="N39" s="124">
        <f>O39-M39</f>
      </c>
      <c r="O39" s="123">
        <v>74</v>
      </c>
      <c r="P39" s="135">
        <v>0.99</v>
      </c>
      <c r="Q39" s="126">
        <v>15</v>
      </c>
      <c r="R39" s="127"/>
      <c r="S39" s="128">
        <v>396</v>
      </c>
      <c r="T39" s="123">
        <v>199</v>
      </c>
      <c r="U39" s="123">
        <v>4336</v>
      </c>
      <c r="V39" s="123">
        <v>31</v>
      </c>
      <c r="W39" s="123">
        <v>10</v>
      </c>
      <c r="X39" s="123">
        <v>0</v>
      </c>
      <c r="Y39" s="123">
        <v>32</v>
      </c>
      <c r="Z39" s="123">
        <v>216</v>
      </c>
      <c r="AA39" s="128">
        <v>55</v>
      </c>
      <c r="AB39" s="123">
        <v>234</v>
      </c>
      <c r="AC39" s="123">
        <v>5</v>
      </c>
      <c r="AD39" s="123">
        <v>20</v>
      </c>
      <c r="AE39" s="123">
        <v>0</v>
      </c>
      <c r="AF39" s="123">
        <v>0</v>
      </c>
      <c r="AG39" s="123">
        <v>0</v>
      </c>
      <c r="AH39" s="123">
        <v>0</v>
      </c>
      <c r="AI39" s="123">
        <v>0</v>
      </c>
      <c r="AJ39" s="128">
        <v>0</v>
      </c>
      <c r="AK39" s="123">
        <v>0</v>
      </c>
      <c r="AL39" s="130">
        <v>2</v>
      </c>
      <c r="AM39" s="123">
        <v>8</v>
      </c>
      <c r="AN39" s="131">
        <v>1</v>
      </c>
      <c r="AO39" s="132">
        <f>IFERROR($S39*$S$2+$T39*$T$2+IF($U$2=0,0,$U39/$U$2)+$V39*$V$2+$W39*$W$2+$X39*$X$2+$Y39*$Y$2+$AA39*$AA$2+IF($AB$2=0,0,$AB39/$AB$2)+$AC$2*$AC39+$AF39*$AF$2+IF($AG$2=0,0,$AG39/$AG$2)+$AH39*$AH$2+IF($AJ$2=0,0,$AJ39/$AJ$2)+$AK39*$AK$2+$AL39*$AL$2+$AM39*$AM$2+$AN39*$AN$2,0)</f>
      </c>
      <c r="AP39" s="133">
        <f>IFERROR($AO39/$Q39,"-")</f>
      </c>
      <c r="AQ39" s="5"/>
    </row>
    <row x14ac:dyDescent="0.25" r="40" customHeight="1" ht="17.25">
      <c r="A40" s="118" t="s">
        <v>226</v>
      </c>
      <c r="B40" s="119" t="s">
        <v>181</v>
      </c>
      <c r="C40" s="119" t="s">
        <v>37</v>
      </c>
      <c r="D40" s="120">
        <v>12</v>
      </c>
      <c r="E40" s="134" t="s">
        <v>176</v>
      </c>
      <c r="F40" s="122"/>
      <c r="G40" s="123">
        <v>24</v>
      </c>
      <c r="H40" s="124">
        <f>I40-G40</f>
      </c>
      <c r="I40" s="123">
        <v>25</v>
      </c>
      <c r="J40" s="123">
        <v>26</v>
      </c>
      <c r="K40" s="124">
        <f>L40-J40</f>
      </c>
      <c r="L40" s="123">
        <v>28</v>
      </c>
      <c r="M40" s="123">
        <v>28</v>
      </c>
      <c r="N40" s="124">
        <f>O40-M40</f>
      </c>
      <c r="O40" s="123">
        <v>28</v>
      </c>
      <c r="P40" s="135">
        <v>0.99</v>
      </c>
      <c r="Q40" s="126">
        <v>13</v>
      </c>
      <c r="R40" s="127"/>
      <c r="S40" s="128">
        <v>0</v>
      </c>
      <c r="T40" s="123">
        <v>0</v>
      </c>
      <c r="U40" s="123">
        <v>0</v>
      </c>
      <c r="V40" s="123">
        <v>0</v>
      </c>
      <c r="W40" s="123">
        <v>0</v>
      </c>
      <c r="X40" s="123">
        <v>0</v>
      </c>
      <c r="Y40" s="123">
        <v>0</v>
      </c>
      <c r="Z40" s="123">
        <v>0</v>
      </c>
      <c r="AA40" s="128">
        <v>181</v>
      </c>
      <c r="AB40" s="123">
        <v>803</v>
      </c>
      <c r="AC40" s="123">
        <v>4</v>
      </c>
      <c r="AD40" s="123">
        <v>39</v>
      </c>
      <c r="AE40" s="123">
        <v>54</v>
      </c>
      <c r="AF40" s="123">
        <v>36</v>
      </c>
      <c r="AG40" s="123">
        <v>297</v>
      </c>
      <c r="AH40" s="123">
        <v>1</v>
      </c>
      <c r="AI40" s="123">
        <v>12</v>
      </c>
      <c r="AJ40" s="128">
        <v>0</v>
      </c>
      <c r="AK40" s="123">
        <v>0</v>
      </c>
      <c r="AL40" s="130">
        <v>0</v>
      </c>
      <c r="AM40" s="123">
        <v>0</v>
      </c>
      <c r="AN40" s="131">
        <v>0</v>
      </c>
      <c r="AO40" s="132">
        <f>IFERROR($S40*$S$2+$T40*$T$2+IF($U$2=0,0,$U40/$U$2)+$V40*$V$2+$W40*$W$2+$X40*$X$2+$Y40*$Y$2+$AA40*$AA$2+IF($AB$2=0,0,$AB40/$AB$2)+$AC$2*$AC40+$AF40*$AF$2+IF($AG$2=0,0,$AG40/$AG$2)+$AH40*$AH$2+IF($AJ$2=0,0,$AJ40/$AJ$2)+$AK40*$AK$2+$AL40*$AL$2+$AM40*$AM$2+$AN40*$AN$2,0)</f>
      </c>
      <c r="AP40" s="133">
        <f>IFERROR($AO40/$Q40,"-")</f>
      </c>
      <c r="AQ40" s="5"/>
    </row>
    <row x14ac:dyDescent="0.25" r="41" customHeight="1" ht="17.25">
      <c r="A41" s="118" t="s">
        <v>227</v>
      </c>
      <c r="B41" s="119" t="s">
        <v>173</v>
      </c>
      <c r="C41" s="119" t="s">
        <v>65</v>
      </c>
      <c r="D41" s="120">
        <v>9</v>
      </c>
      <c r="E41" s="134"/>
      <c r="F41" s="122"/>
      <c r="G41" s="123">
        <v>34</v>
      </c>
      <c r="H41" s="124">
        <f>I41-G41</f>
      </c>
      <c r="I41" s="123">
        <v>35</v>
      </c>
      <c r="J41" s="123">
        <v>34</v>
      </c>
      <c r="K41" s="124">
        <f>L41-J41</f>
      </c>
      <c r="L41" s="123">
        <v>35</v>
      </c>
      <c r="M41" s="123">
        <v>34</v>
      </c>
      <c r="N41" s="124">
        <f>O41-M41</f>
      </c>
      <c r="O41" s="123">
        <v>34</v>
      </c>
      <c r="P41" s="135">
        <v>0.99</v>
      </c>
      <c r="Q41" s="126">
        <v>12</v>
      </c>
      <c r="R41" s="127"/>
      <c r="S41" s="128">
        <v>0</v>
      </c>
      <c r="T41" s="123">
        <v>0</v>
      </c>
      <c r="U41" s="123">
        <v>0</v>
      </c>
      <c r="V41" s="123">
        <v>0</v>
      </c>
      <c r="W41" s="123">
        <v>0</v>
      </c>
      <c r="X41" s="123">
        <v>0</v>
      </c>
      <c r="Y41" s="123">
        <v>0</v>
      </c>
      <c r="Z41" s="123">
        <v>0</v>
      </c>
      <c r="AA41" s="128">
        <v>0</v>
      </c>
      <c r="AB41" s="123">
        <v>0</v>
      </c>
      <c r="AC41" s="123">
        <v>0</v>
      </c>
      <c r="AD41" s="123">
        <v>0</v>
      </c>
      <c r="AE41" s="123">
        <v>84</v>
      </c>
      <c r="AF41" s="123">
        <v>65</v>
      </c>
      <c r="AG41" s="123">
        <v>840</v>
      </c>
      <c r="AH41" s="123">
        <v>7</v>
      </c>
      <c r="AI41" s="123">
        <v>43</v>
      </c>
      <c r="AJ41" s="128">
        <v>0</v>
      </c>
      <c r="AK41" s="123">
        <v>0</v>
      </c>
      <c r="AL41" s="130">
        <v>0</v>
      </c>
      <c r="AM41" s="123">
        <v>1</v>
      </c>
      <c r="AN41" s="131">
        <v>0</v>
      </c>
      <c r="AO41" s="132">
        <f>IFERROR($S41*$S$2+$T41*$T$2+IF($U$2=0,0,$U41/$U$2)+$V41*$V$2+$W41*$W$2+$X41*$X$2+$Y41*$Y$2+$AA41*$AA$2+IF($AB$2=0,0,$AB41/$AB$2)+$AC$2*$AC41+$AF41*$AF$2+IF($AG$2=0,0,$AG41/$AG$2)+$AH41*$AH$2+IF($AJ$2=0,0,$AJ41/$AJ$2)+$AK41*$AK$2+$AL41*$AL$2+$AM41*$AM$2+$AN41*$AN$2,0)</f>
      </c>
      <c r="AP41" s="133">
        <f>IFERROR($AO41/$Q41,"-")</f>
      </c>
      <c r="AQ41" s="5"/>
    </row>
    <row x14ac:dyDescent="0.25" r="42" customHeight="1" ht="17.25">
      <c r="A42" s="118" t="s">
        <v>228</v>
      </c>
      <c r="B42" s="119" t="s">
        <v>173</v>
      </c>
      <c r="C42" s="119" t="s">
        <v>65</v>
      </c>
      <c r="D42" s="120">
        <v>9</v>
      </c>
      <c r="E42" s="134"/>
      <c r="F42" s="122"/>
      <c r="G42" s="123">
        <v>33</v>
      </c>
      <c r="H42" s="124">
        <f>I42-G42</f>
      </c>
      <c r="I42" s="123">
        <v>34</v>
      </c>
      <c r="J42" s="123">
        <v>29</v>
      </c>
      <c r="K42" s="124">
        <f>L42-J42</f>
      </c>
      <c r="L42" s="123">
        <v>29</v>
      </c>
      <c r="M42" s="123">
        <v>37</v>
      </c>
      <c r="N42" s="124">
        <f>O42-M42</f>
      </c>
      <c r="O42" s="123">
        <v>36</v>
      </c>
      <c r="P42" s="135">
        <v>0.99</v>
      </c>
      <c r="Q42" s="126">
        <v>16</v>
      </c>
      <c r="R42" s="127"/>
      <c r="S42" s="128">
        <v>0</v>
      </c>
      <c r="T42" s="123">
        <v>0</v>
      </c>
      <c r="U42" s="123">
        <v>0</v>
      </c>
      <c r="V42" s="123">
        <v>0</v>
      </c>
      <c r="W42" s="123">
        <v>0</v>
      </c>
      <c r="X42" s="123">
        <v>0</v>
      </c>
      <c r="Y42" s="123">
        <v>0</v>
      </c>
      <c r="Z42" s="123">
        <v>0</v>
      </c>
      <c r="AA42" s="128">
        <v>0</v>
      </c>
      <c r="AB42" s="123">
        <v>0</v>
      </c>
      <c r="AC42" s="123">
        <v>0</v>
      </c>
      <c r="AD42" s="123">
        <v>0</v>
      </c>
      <c r="AE42" s="123">
        <v>109</v>
      </c>
      <c r="AF42" s="123">
        <v>70</v>
      </c>
      <c r="AG42" s="123">
        <v>1006</v>
      </c>
      <c r="AH42" s="123">
        <v>13</v>
      </c>
      <c r="AI42" s="123">
        <v>55</v>
      </c>
      <c r="AJ42" s="128">
        <v>0</v>
      </c>
      <c r="AK42" s="123">
        <v>0</v>
      </c>
      <c r="AL42" s="130">
        <v>0</v>
      </c>
      <c r="AM42" s="123">
        <v>0</v>
      </c>
      <c r="AN42" s="131">
        <v>0</v>
      </c>
      <c r="AO42" s="132">
        <f>IFERROR($S42*$S$2+$T42*$T$2+IF($U$2=0,0,$U42/$U$2)+$V42*$V$2+$W42*$W$2+$X42*$X$2+$Y42*$Y$2+$AA42*$AA$2+IF($AB$2=0,0,$AB42/$AB$2)+$AC$2*$AC42+$AF42*$AF$2+IF($AG$2=0,0,$AG42/$AG$2)+$AH42*$AH$2+IF($AJ$2=0,0,$AJ42/$AJ$2)+$AK42*$AK$2+$AL42*$AL$2+$AM42*$AM$2+$AN42*$AN$2,0)</f>
      </c>
      <c r="AP42" s="133">
        <f>IFERROR($AO42/$Q42,"-")</f>
      </c>
      <c r="AQ42" s="5"/>
    </row>
    <row x14ac:dyDescent="0.25" r="43" customHeight="1" ht="17.25">
      <c r="A43" s="118" t="s">
        <v>229</v>
      </c>
      <c r="B43" s="119" t="s">
        <v>181</v>
      </c>
      <c r="C43" s="119" t="s">
        <v>186</v>
      </c>
      <c r="D43" s="120">
        <v>8</v>
      </c>
      <c r="E43" s="134" t="s">
        <v>230</v>
      </c>
      <c r="F43" s="122"/>
      <c r="G43" s="123">
        <v>300</v>
      </c>
      <c r="H43" s="124">
        <f>I43-G43</f>
      </c>
      <c r="I43" s="123">
        <v>32</v>
      </c>
      <c r="J43" s="123">
        <v>500</v>
      </c>
      <c r="K43" s="124">
        <f>L43-J43</f>
      </c>
      <c r="L43" s="123">
        <v>27</v>
      </c>
      <c r="M43" s="123">
        <v>500</v>
      </c>
      <c r="N43" s="124">
        <f>O43-M43</f>
      </c>
      <c r="O43" s="123">
        <v>39</v>
      </c>
      <c r="P43" s="135">
        <v>0.99</v>
      </c>
      <c r="Q43" s="126">
        <v>15</v>
      </c>
      <c r="R43" s="127"/>
      <c r="S43" s="128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0</v>
      </c>
      <c r="AA43" s="128">
        <v>134</v>
      </c>
      <c r="AB43" s="123">
        <v>805</v>
      </c>
      <c r="AC43" s="123">
        <v>9</v>
      </c>
      <c r="AD43" s="123">
        <v>38</v>
      </c>
      <c r="AE43" s="123">
        <v>24</v>
      </c>
      <c r="AF43" s="123">
        <v>18</v>
      </c>
      <c r="AG43" s="123">
        <v>120</v>
      </c>
      <c r="AH43" s="123">
        <v>0</v>
      </c>
      <c r="AI43" s="123">
        <v>4</v>
      </c>
      <c r="AJ43" s="128">
        <v>0</v>
      </c>
      <c r="AK43" s="123">
        <v>0</v>
      </c>
      <c r="AL43" s="130">
        <v>2</v>
      </c>
      <c r="AM43" s="123">
        <v>2</v>
      </c>
      <c r="AN43" s="131">
        <v>0</v>
      </c>
      <c r="AO43" s="132">
        <f>IFERROR($S43*$S$2+$T43*$T$2+IF($U$2=0,0,$U43/$U$2)+$V43*$V$2+$W43*$W$2+$X43*$X$2+$Y43*$Y$2+$AA43*$AA$2+IF($AB$2=0,0,$AB43/$AB$2)+$AC$2*$AC43+$AF43*$AF$2+IF($AG$2=0,0,$AG43/$AG$2)+$AH43*$AH$2+IF($AJ$2=0,0,$AJ43/$AJ$2)+$AK43*$AK$2+$AL43*$AL$2+$AM43*$AM$2+$AN43*$AN$2,0)</f>
      </c>
      <c r="AP43" s="133">
        <f>IFERROR($AO43/$Q43,"-")</f>
      </c>
      <c r="AQ43" s="5"/>
    </row>
    <row x14ac:dyDescent="0.25" r="44" customHeight="1" ht="17.25">
      <c r="A44" s="118" t="s">
        <v>231</v>
      </c>
      <c r="B44" s="119" t="s">
        <v>192</v>
      </c>
      <c r="C44" s="119" t="s">
        <v>186</v>
      </c>
      <c r="D44" s="120">
        <v>8</v>
      </c>
      <c r="E44" s="134"/>
      <c r="F44" s="122"/>
      <c r="G44" s="123">
        <v>55</v>
      </c>
      <c r="H44" s="124">
        <f>I44-G44</f>
      </c>
      <c r="I44" s="123">
        <v>52</v>
      </c>
      <c r="J44" s="123">
        <v>50</v>
      </c>
      <c r="K44" s="124">
        <f>L44-J44</f>
      </c>
      <c r="L44" s="123">
        <v>50</v>
      </c>
      <c r="M44" s="123">
        <v>51</v>
      </c>
      <c r="N44" s="124">
        <f>O44-M44</f>
      </c>
      <c r="O44" s="123">
        <v>52</v>
      </c>
      <c r="P44" s="135">
        <v>0.99</v>
      </c>
      <c r="Q44" s="126">
        <v>14</v>
      </c>
      <c r="R44" s="127"/>
      <c r="S44" s="128">
        <v>0</v>
      </c>
      <c r="T44" s="123">
        <v>0</v>
      </c>
      <c r="U44" s="123">
        <v>0</v>
      </c>
      <c r="V44" s="123">
        <v>0</v>
      </c>
      <c r="W44" s="123">
        <v>0</v>
      </c>
      <c r="X44" s="123">
        <v>0</v>
      </c>
      <c r="Y44" s="123">
        <v>0</v>
      </c>
      <c r="Z44" s="123">
        <v>0</v>
      </c>
      <c r="AA44" s="128">
        <v>0</v>
      </c>
      <c r="AB44" s="123">
        <v>0</v>
      </c>
      <c r="AC44" s="123">
        <v>0</v>
      </c>
      <c r="AD44" s="123">
        <v>0</v>
      </c>
      <c r="AE44" s="123">
        <v>88</v>
      </c>
      <c r="AF44" s="123">
        <v>58</v>
      </c>
      <c r="AG44" s="123">
        <v>701</v>
      </c>
      <c r="AH44" s="123">
        <v>7</v>
      </c>
      <c r="AI44" s="123">
        <v>37</v>
      </c>
      <c r="AJ44" s="128">
        <v>0</v>
      </c>
      <c r="AK44" s="123">
        <v>0</v>
      </c>
      <c r="AL44" s="130">
        <v>0</v>
      </c>
      <c r="AM44" s="123">
        <v>2</v>
      </c>
      <c r="AN44" s="131">
        <v>0</v>
      </c>
      <c r="AO44" s="132">
        <f>IFERROR($S44*$S$2+$T44*$T$2+IF($U$2=0,0,$U44/$U$2)+$V44*$V$2+$W44*$W$2+$X44*$X$2+$Y44*$Y$2+$AA44*$AA$2+IF($AB$2=0,0,$AB44/$AB$2)+$AC$2*$AC44+$AF44*$AF$2+IF($AG$2=0,0,$AG44/$AG$2)+$AH44*$AH$2+IF($AJ$2=0,0,$AJ44/$AJ$2)+$AK44*$AK$2+$AL44*$AL$2+$AM44*$AM$2+$AN44*$AN$2,0)</f>
      </c>
      <c r="AP44" s="133">
        <f>IFERROR($AO44/$Q44,"-")</f>
      </c>
      <c r="AQ44" s="5"/>
    </row>
    <row x14ac:dyDescent="0.25" r="45" customHeight="1" ht="17.25">
      <c r="A45" s="118" t="s">
        <v>232</v>
      </c>
      <c r="B45" s="119" t="s">
        <v>173</v>
      </c>
      <c r="C45" s="119" t="s">
        <v>220</v>
      </c>
      <c r="D45" s="120">
        <v>10</v>
      </c>
      <c r="E45" s="134"/>
      <c r="F45" s="122"/>
      <c r="G45" s="123">
        <v>25</v>
      </c>
      <c r="H45" s="124">
        <f>I45-G45</f>
      </c>
      <c r="I45" s="123">
        <v>24</v>
      </c>
      <c r="J45" s="123">
        <v>30</v>
      </c>
      <c r="K45" s="124">
        <f>L45-J45</f>
      </c>
      <c r="L45" s="123">
        <v>30</v>
      </c>
      <c r="M45" s="123">
        <v>24</v>
      </c>
      <c r="N45" s="124">
        <f>O45-M45</f>
      </c>
      <c r="O45" s="123">
        <v>24</v>
      </c>
      <c r="P45" s="135">
        <v>0.99</v>
      </c>
      <c r="Q45" s="126">
        <v>16</v>
      </c>
      <c r="R45" s="127"/>
      <c r="S45" s="128">
        <v>0</v>
      </c>
      <c r="T45" s="123">
        <v>0</v>
      </c>
      <c r="U45" s="123">
        <v>0</v>
      </c>
      <c r="V45" s="123">
        <v>0</v>
      </c>
      <c r="W45" s="123">
        <v>0</v>
      </c>
      <c r="X45" s="123">
        <v>0</v>
      </c>
      <c r="Y45" s="123">
        <v>0</v>
      </c>
      <c r="Z45" s="123">
        <v>0</v>
      </c>
      <c r="AA45" s="128">
        <v>1</v>
      </c>
      <c r="AB45" s="123">
        <v>-1</v>
      </c>
      <c r="AC45" s="123">
        <v>0</v>
      </c>
      <c r="AD45" s="123">
        <v>0</v>
      </c>
      <c r="AE45" s="123">
        <v>151</v>
      </c>
      <c r="AF45" s="123">
        <v>102</v>
      </c>
      <c r="AG45" s="123">
        <v>1250</v>
      </c>
      <c r="AH45" s="123">
        <v>6</v>
      </c>
      <c r="AI45" s="123">
        <v>68</v>
      </c>
      <c r="AJ45" s="128">
        <v>0</v>
      </c>
      <c r="AK45" s="123">
        <v>0</v>
      </c>
      <c r="AL45" s="130">
        <v>0</v>
      </c>
      <c r="AM45" s="123">
        <v>0</v>
      </c>
      <c r="AN45" s="131">
        <v>0</v>
      </c>
      <c r="AO45" s="132">
        <f>IFERROR($S45*$S$2+$T45*$T$2+IF($U$2=0,0,$U45/$U$2)+$V45*$V$2+$W45*$W$2+$X45*$X$2+$Y45*$Y$2+$AA45*$AA$2+IF($AB$2=0,0,$AB45/$AB$2)+$AC$2*$AC45+$AF45*$AF$2+IF($AG$2=0,0,$AG45/$AG$2)+$AH45*$AH$2+IF($AJ$2=0,0,$AJ45/$AJ$2)+$AK45*$AK$2+$AL45*$AL$2+$AM45*$AM$2+$AN45*$AN$2,0)</f>
      </c>
      <c r="AP45" s="133">
        <f>IFERROR($AO45/$Q45,"-")</f>
      </c>
      <c r="AQ45" s="5"/>
    </row>
    <row x14ac:dyDescent="0.25" r="46" customHeight="1" ht="17.25">
      <c r="A46" s="118" t="s">
        <v>233</v>
      </c>
      <c r="B46" s="119" t="s">
        <v>192</v>
      </c>
      <c r="C46" s="119" t="s">
        <v>190</v>
      </c>
      <c r="D46" s="120">
        <v>6</v>
      </c>
      <c r="E46" s="134"/>
      <c r="F46" s="122"/>
      <c r="G46" s="123">
        <v>47</v>
      </c>
      <c r="H46" s="124">
        <f>I46-G46</f>
      </c>
      <c r="I46" s="123">
        <v>50</v>
      </c>
      <c r="J46" s="123">
        <v>56</v>
      </c>
      <c r="K46" s="124">
        <f>L46-J46</f>
      </c>
      <c r="L46" s="123">
        <v>57</v>
      </c>
      <c r="M46" s="123">
        <v>54</v>
      </c>
      <c r="N46" s="124">
        <f>O46-M46</f>
      </c>
      <c r="O46" s="123">
        <v>55</v>
      </c>
      <c r="P46" s="135">
        <v>0.99</v>
      </c>
      <c r="Q46" s="126" t="s">
        <v>234</v>
      </c>
      <c r="R46" s="127"/>
      <c r="S46" s="128" t="s">
        <v>234</v>
      </c>
      <c r="T46" s="123" t="s">
        <v>234</v>
      </c>
      <c r="U46" s="123" t="s">
        <v>234</v>
      </c>
      <c r="V46" s="123" t="s">
        <v>234</v>
      </c>
      <c r="W46" s="123" t="s">
        <v>234</v>
      </c>
      <c r="X46" s="123" t="s">
        <v>234</v>
      </c>
      <c r="Y46" s="123" t="s">
        <v>234</v>
      </c>
      <c r="Z46" s="123" t="s">
        <v>234</v>
      </c>
      <c r="AA46" s="128" t="s">
        <v>234</v>
      </c>
      <c r="AB46" s="123" t="s">
        <v>234</v>
      </c>
      <c r="AC46" s="123" t="s">
        <v>234</v>
      </c>
      <c r="AD46" s="123" t="s">
        <v>234</v>
      </c>
      <c r="AE46" s="123" t="s">
        <v>234</v>
      </c>
      <c r="AF46" s="123" t="s">
        <v>234</v>
      </c>
      <c r="AG46" s="123" t="s">
        <v>234</v>
      </c>
      <c r="AH46" s="123" t="s">
        <v>234</v>
      </c>
      <c r="AI46" s="123" t="s">
        <v>234</v>
      </c>
      <c r="AJ46" s="128" t="s">
        <v>234</v>
      </c>
      <c r="AK46" s="123" t="s">
        <v>234</v>
      </c>
      <c r="AL46" s="130" t="s">
        <v>234</v>
      </c>
      <c r="AM46" s="123" t="s">
        <v>234</v>
      </c>
      <c r="AN46" s="131" t="s">
        <v>234</v>
      </c>
      <c r="AO46" s="132">
        <f>IFERROR($S46*$S$2+$T46*$T$2+IF($U$2=0,0,$U46/$U$2)+$V46*$V$2+$W46*$W$2+$X46*$X$2+$Y46*$Y$2+$AA46*$AA$2+IF($AB$2=0,0,$AB46/$AB$2)+$AC$2*$AC46+$AF46*$AF$2+IF($AG$2=0,0,$AG46/$AG$2)+$AH46*$AH$2+IF($AJ$2=0,0,$AJ46/$AJ$2)+$AK46*$AK$2+$AL46*$AL$2+$AM46*$AM$2+$AN46*$AN$2,0)</f>
      </c>
      <c r="AP46" s="133">
        <f>IFERROR($AO46/$Q46,"-")</f>
      </c>
      <c r="AQ46" s="5"/>
    </row>
    <row x14ac:dyDescent="0.25" r="47" customHeight="1" ht="17.25">
      <c r="A47" s="118" t="s">
        <v>235</v>
      </c>
      <c r="B47" s="119" t="s">
        <v>181</v>
      </c>
      <c r="C47" s="119" t="s">
        <v>236</v>
      </c>
      <c r="D47" s="120">
        <v>10</v>
      </c>
      <c r="E47" s="134"/>
      <c r="F47" s="122"/>
      <c r="G47" s="123">
        <v>20</v>
      </c>
      <c r="H47" s="124">
        <f>I47-G47</f>
      </c>
      <c r="I47" s="123">
        <v>18</v>
      </c>
      <c r="J47" s="123">
        <v>18</v>
      </c>
      <c r="K47" s="124">
        <f>L47-J47</f>
      </c>
      <c r="L47" s="123">
        <v>18</v>
      </c>
      <c r="M47" s="123">
        <v>23</v>
      </c>
      <c r="N47" s="124">
        <f>O47-M47</f>
      </c>
      <c r="O47" s="123">
        <v>23</v>
      </c>
      <c r="P47" s="135">
        <v>0.99</v>
      </c>
      <c r="Q47" s="126">
        <v>6</v>
      </c>
      <c r="R47" s="127"/>
      <c r="S47" s="128">
        <v>0</v>
      </c>
      <c r="T47" s="123">
        <v>0</v>
      </c>
      <c r="U47" s="123">
        <v>0</v>
      </c>
      <c r="V47" s="123">
        <v>0</v>
      </c>
      <c r="W47" s="123">
        <v>0</v>
      </c>
      <c r="X47" s="123">
        <v>0</v>
      </c>
      <c r="Y47" s="123">
        <v>0</v>
      </c>
      <c r="Z47" s="123">
        <v>0</v>
      </c>
      <c r="AA47" s="128">
        <v>119</v>
      </c>
      <c r="AB47" s="123">
        <v>428</v>
      </c>
      <c r="AC47" s="123">
        <v>3</v>
      </c>
      <c r="AD47" s="123">
        <v>20</v>
      </c>
      <c r="AE47" s="123">
        <v>26</v>
      </c>
      <c r="AF47" s="123">
        <v>21</v>
      </c>
      <c r="AG47" s="123">
        <v>138</v>
      </c>
      <c r="AH47" s="123">
        <v>1</v>
      </c>
      <c r="AI47" s="123">
        <v>5</v>
      </c>
      <c r="AJ47" s="128">
        <v>0</v>
      </c>
      <c r="AK47" s="123">
        <v>0</v>
      </c>
      <c r="AL47" s="130">
        <v>0</v>
      </c>
      <c r="AM47" s="123">
        <v>1</v>
      </c>
      <c r="AN47" s="131">
        <v>1</v>
      </c>
      <c r="AO47" s="132">
        <f>IFERROR($S47*$S$2+$T47*$T$2+IF($U$2=0,0,$U47/$U$2)+$V47*$V$2+$W47*$W$2+$X47*$X$2+$Y47*$Y$2+$AA47*$AA$2+IF($AB$2=0,0,$AB47/$AB$2)+$AC$2*$AC47+$AF47*$AF$2+IF($AG$2=0,0,$AG47/$AG$2)+$AH47*$AH$2+IF($AJ$2=0,0,$AJ47/$AJ$2)+$AK47*$AK$2+$AL47*$AL$2+$AM47*$AM$2+$AN47*$AN$2,0)</f>
      </c>
      <c r="AP47" s="133">
        <f>IFERROR($AO47/$Q47,"-")</f>
      </c>
      <c r="AQ47" s="5"/>
    </row>
    <row x14ac:dyDescent="0.25" r="48" customHeight="1" ht="17.25">
      <c r="A48" s="118" t="s">
        <v>237</v>
      </c>
      <c r="B48" s="119" t="s">
        <v>181</v>
      </c>
      <c r="C48" s="119" t="s">
        <v>238</v>
      </c>
      <c r="D48" s="120">
        <v>7</v>
      </c>
      <c r="E48" s="134"/>
      <c r="F48" s="122"/>
      <c r="G48" s="123">
        <v>18</v>
      </c>
      <c r="H48" s="124">
        <f>I48-G48</f>
      </c>
      <c r="I48" s="123">
        <v>19</v>
      </c>
      <c r="J48" s="123">
        <v>23</v>
      </c>
      <c r="K48" s="124">
        <f>L48-J48</f>
      </c>
      <c r="L48" s="123">
        <v>22</v>
      </c>
      <c r="M48" s="123">
        <v>29</v>
      </c>
      <c r="N48" s="124">
        <f>O48-M48</f>
      </c>
      <c r="O48" s="123">
        <v>29</v>
      </c>
      <c r="P48" s="135">
        <v>0.99</v>
      </c>
      <c r="Q48" s="126" t="s">
        <v>234</v>
      </c>
      <c r="R48" s="127"/>
      <c r="S48" s="128" t="s">
        <v>234</v>
      </c>
      <c r="T48" s="123" t="s">
        <v>234</v>
      </c>
      <c r="U48" s="123" t="s">
        <v>234</v>
      </c>
      <c r="V48" s="123" t="s">
        <v>234</v>
      </c>
      <c r="W48" s="123" t="s">
        <v>234</v>
      </c>
      <c r="X48" s="123" t="s">
        <v>234</v>
      </c>
      <c r="Y48" s="123" t="s">
        <v>234</v>
      </c>
      <c r="Z48" s="123" t="s">
        <v>234</v>
      </c>
      <c r="AA48" s="128" t="s">
        <v>234</v>
      </c>
      <c r="AB48" s="123" t="s">
        <v>234</v>
      </c>
      <c r="AC48" s="123" t="s">
        <v>234</v>
      </c>
      <c r="AD48" s="123" t="s">
        <v>234</v>
      </c>
      <c r="AE48" s="123" t="s">
        <v>234</v>
      </c>
      <c r="AF48" s="123" t="s">
        <v>234</v>
      </c>
      <c r="AG48" s="123" t="s">
        <v>234</v>
      </c>
      <c r="AH48" s="123" t="s">
        <v>234</v>
      </c>
      <c r="AI48" s="123" t="s">
        <v>234</v>
      </c>
      <c r="AJ48" s="128" t="s">
        <v>234</v>
      </c>
      <c r="AK48" s="123" t="s">
        <v>234</v>
      </c>
      <c r="AL48" s="130" t="s">
        <v>234</v>
      </c>
      <c r="AM48" s="123" t="s">
        <v>234</v>
      </c>
      <c r="AN48" s="131" t="s">
        <v>234</v>
      </c>
      <c r="AO48" s="132">
        <f>IFERROR($S48*$S$2+$T48*$T$2+IF($U$2=0,0,$U48/$U$2)+$V48*$V$2+$W48*$W$2+$X48*$X$2+$Y48*$Y$2+$AA48*$AA$2+IF($AB$2=0,0,$AB48/$AB$2)+$AC$2*$AC48+$AF48*$AF$2+IF($AG$2=0,0,$AG48/$AG$2)+$AH48*$AH$2+IF($AJ$2=0,0,$AJ48/$AJ$2)+$AK48*$AK$2+$AL48*$AL$2+$AM48*$AM$2+$AN48*$AN$2,0)</f>
      </c>
      <c r="AP48" s="133">
        <f>IFERROR($AO48/$Q48,"-")</f>
      </c>
      <c r="AQ48" s="5"/>
    </row>
    <row x14ac:dyDescent="0.25" r="49" customHeight="1" ht="17.25">
      <c r="A49" s="118" t="s">
        <v>239</v>
      </c>
      <c r="B49" s="119" t="s">
        <v>173</v>
      </c>
      <c r="C49" s="119" t="s">
        <v>43</v>
      </c>
      <c r="D49" s="120">
        <v>11</v>
      </c>
      <c r="E49" s="134"/>
      <c r="F49" s="122"/>
      <c r="G49" s="123">
        <v>37</v>
      </c>
      <c r="H49" s="124">
        <f>I49-G49</f>
      </c>
      <c r="I49" s="123">
        <v>39</v>
      </c>
      <c r="J49" s="123">
        <v>45</v>
      </c>
      <c r="K49" s="124">
        <f>L49-J49</f>
      </c>
      <c r="L49" s="123">
        <v>46</v>
      </c>
      <c r="M49" s="123">
        <v>38</v>
      </c>
      <c r="N49" s="124">
        <f>O49-M49</f>
      </c>
      <c r="O49" s="123">
        <v>38</v>
      </c>
      <c r="P49" s="135">
        <v>0.98</v>
      </c>
      <c r="Q49" s="126">
        <v>15</v>
      </c>
      <c r="R49" s="127"/>
      <c r="S49" s="128">
        <v>0</v>
      </c>
      <c r="T49" s="123">
        <v>0</v>
      </c>
      <c r="U49" s="123">
        <v>0</v>
      </c>
      <c r="V49" s="123">
        <v>0</v>
      </c>
      <c r="W49" s="123">
        <v>0</v>
      </c>
      <c r="X49" s="123">
        <v>0</v>
      </c>
      <c r="Y49" s="123">
        <v>0</v>
      </c>
      <c r="Z49" s="123">
        <v>0</v>
      </c>
      <c r="AA49" s="128">
        <v>4</v>
      </c>
      <c r="AB49" s="123">
        <v>33</v>
      </c>
      <c r="AC49" s="123">
        <v>0</v>
      </c>
      <c r="AD49" s="123">
        <v>3</v>
      </c>
      <c r="AE49" s="123">
        <v>124</v>
      </c>
      <c r="AF49" s="123">
        <v>92</v>
      </c>
      <c r="AG49" s="123">
        <v>974</v>
      </c>
      <c r="AH49" s="123">
        <v>3</v>
      </c>
      <c r="AI49" s="123">
        <v>45</v>
      </c>
      <c r="AJ49" s="128">
        <v>50</v>
      </c>
      <c r="AK49" s="123">
        <v>0</v>
      </c>
      <c r="AL49" s="130">
        <v>0</v>
      </c>
      <c r="AM49" s="123">
        <v>0</v>
      </c>
      <c r="AN49" s="131">
        <v>1</v>
      </c>
      <c r="AO49" s="132">
        <f>IFERROR($S49*$S$2+$T49*$T$2+IF($U$2=0,0,$U49/$U$2)+$V49*$V$2+$W49*$W$2+$X49*$X$2+$Y49*$Y$2+$AA49*$AA$2+IF($AB$2=0,0,$AB49/$AB$2)+$AC$2*$AC49+$AF49*$AF$2+IF($AG$2=0,0,$AG49/$AG$2)+$AH49*$AH$2+IF($AJ$2=0,0,$AJ49/$AJ$2)+$AK49*$AK$2+$AL49*$AL$2+$AM49*$AM$2+$AN49*$AN$2,0)</f>
      </c>
      <c r="AP49" s="133">
        <f>IFERROR($AO49/$Q49,"-")</f>
      </c>
      <c r="AQ49" s="5"/>
    </row>
    <row x14ac:dyDescent="0.25" r="50" customHeight="1" ht="17.25">
      <c r="A50" s="118" t="s">
        <v>240</v>
      </c>
      <c r="B50" s="119" t="s">
        <v>185</v>
      </c>
      <c r="C50" s="119" t="s">
        <v>65</v>
      </c>
      <c r="D50" s="120">
        <v>9</v>
      </c>
      <c r="E50" s="134"/>
      <c r="F50" s="122"/>
      <c r="G50" s="123">
        <v>77</v>
      </c>
      <c r="H50" s="124">
        <f>I50-G50</f>
      </c>
      <c r="I50" s="123">
        <v>76</v>
      </c>
      <c r="J50" s="123">
        <v>82</v>
      </c>
      <c r="K50" s="124">
        <f>L50-J50</f>
      </c>
      <c r="L50" s="123">
        <v>84</v>
      </c>
      <c r="M50" s="123">
        <v>82</v>
      </c>
      <c r="N50" s="124">
        <f>O50-M50</f>
      </c>
      <c r="O50" s="123">
        <v>81</v>
      </c>
      <c r="P50" s="135">
        <v>0.98</v>
      </c>
      <c r="Q50" s="126">
        <v>16</v>
      </c>
      <c r="R50" s="127"/>
      <c r="S50" s="128">
        <v>401</v>
      </c>
      <c r="T50" s="123">
        <v>209</v>
      </c>
      <c r="U50" s="123">
        <v>4633</v>
      </c>
      <c r="V50" s="123">
        <v>40</v>
      </c>
      <c r="W50" s="123">
        <v>12</v>
      </c>
      <c r="X50" s="123">
        <v>2</v>
      </c>
      <c r="Y50" s="123">
        <v>21</v>
      </c>
      <c r="Z50" s="123">
        <v>233</v>
      </c>
      <c r="AA50" s="128">
        <v>30</v>
      </c>
      <c r="AB50" s="123">
        <v>6</v>
      </c>
      <c r="AC50" s="123">
        <v>3</v>
      </c>
      <c r="AD50" s="123">
        <v>6</v>
      </c>
      <c r="AE50" s="123">
        <v>0</v>
      </c>
      <c r="AF50" s="123">
        <v>0</v>
      </c>
      <c r="AG50" s="123">
        <v>0</v>
      </c>
      <c r="AH50" s="123">
        <v>0</v>
      </c>
      <c r="AI50" s="123">
        <v>0</v>
      </c>
      <c r="AJ50" s="128">
        <v>0</v>
      </c>
      <c r="AK50" s="123">
        <v>0</v>
      </c>
      <c r="AL50" s="130">
        <v>0</v>
      </c>
      <c r="AM50" s="123">
        <v>4</v>
      </c>
      <c r="AN50" s="131">
        <v>1</v>
      </c>
      <c r="AO50" s="132">
        <f>IFERROR($S50*$S$2+$T50*$T$2+IF($U$2=0,0,$U50/$U$2)+$V50*$V$2+$W50*$W$2+$X50*$X$2+$Y50*$Y$2+$AA50*$AA$2+IF($AB$2=0,0,$AB50/$AB$2)+$AC$2*$AC50+$AF50*$AF$2+IF($AG$2=0,0,$AG50/$AG$2)+$AH50*$AH$2+IF($AJ$2=0,0,$AJ50/$AJ$2)+$AK50*$AK$2+$AL50*$AL$2+$AM50*$AM$2+$AN50*$AN$2,0)</f>
      </c>
      <c r="AP50" s="133">
        <f>IFERROR($AO50/$Q50,"-")</f>
      </c>
      <c r="AQ50" s="5"/>
    </row>
    <row x14ac:dyDescent="0.25" r="51" customHeight="1" ht="17.25">
      <c r="A51" s="118" t="s">
        <v>241</v>
      </c>
      <c r="B51" s="119" t="s">
        <v>185</v>
      </c>
      <c r="C51" s="119" t="s">
        <v>29</v>
      </c>
      <c r="D51" s="120">
        <v>13</v>
      </c>
      <c r="E51" s="134"/>
      <c r="F51" s="122"/>
      <c r="G51" s="123">
        <v>79</v>
      </c>
      <c r="H51" s="124">
        <f>I51-G51</f>
      </c>
      <c r="I51" s="123">
        <v>79</v>
      </c>
      <c r="J51" s="123">
        <v>69</v>
      </c>
      <c r="K51" s="124">
        <f>L51-J51</f>
      </c>
      <c r="L51" s="123">
        <v>69</v>
      </c>
      <c r="M51" s="123">
        <v>72</v>
      </c>
      <c r="N51" s="124">
        <f>O51-M51</f>
      </c>
      <c r="O51" s="123">
        <v>71</v>
      </c>
      <c r="P51" s="135">
        <v>0.98</v>
      </c>
      <c r="Q51" s="126">
        <v>16</v>
      </c>
      <c r="R51" s="127"/>
      <c r="S51" s="128">
        <v>372</v>
      </c>
      <c r="T51" s="123">
        <v>154</v>
      </c>
      <c r="U51" s="123">
        <v>4299</v>
      </c>
      <c r="V51" s="123">
        <v>48</v>
      </c>
      <c r="W51" s="123">
        <v>5</v>
      </c>
      <c r="X51" s="123">
        <v>1</v>
      </c>
      <c r="Y51" s="123">
        <v>20</v>
      </c>
      <c r="Z51" s="123">
        <v>216</v>
      </c>
      <c r="AA51" s="128">
        <v>38</v>
      </c>
      <c r="AB51" s="123">
        <v>149</v>
      </c>
      <c r="AC51" s="123">
        <v>3</v>
      </c>
      <c r="AD51" s="123">
        <v>15</v>
      </c>
      <c r="AE51" s="123">
        <v>1</v>
      </c>
      <c r="AF51" s="123">
        <v>1</v>
      </c>
      <c r="AG51" s="123">
        <v>-6</v>
      </c>
      <c r="AH51" s="123">
        <v>0</v>
      </c>
      <c r="AI51" s="123">
        <v>0</v>
      </c>
      <c r="AJ51" s="128">
        <v>0</v>
      </c>
      <c r="AK51" s="123">
        <v>0</v>
      </c>
      <c r="AL51" s="130">
        <v>0</v>
      </c>
      <c r="AM51" s="123">
        <v>4</v>
      </c>
      <c r="AN51" s="131">
        <v>2</v>
      </c>
      <c r="AO51" s="132">
        <f>IFERROR($S51*$S$2+$T51*$T$2+IF($U$2=0,0,$U51/$U$2)+$V51*$V$2+$W51*$W$2+$X51*$X$2+$Y51*$Y$2+$AA51*$AA$2+IF($AB$2=0,0,$AB51/$AB$2)+$AC$2*$AC51+$AF51*$AF$2+IF($AG$2=0,0,$AG51/$AG$2)+$AH51*$AH$2+IF($AJ$2=0,0,$AJ51/$AJ$2)+$AK51*$AK$2+$AL51*$AL$2+$AM51*$AM$2+$AN51*$AN$2,0)</f>
      </c>
      <c r="AP51" s="133">
        <f>IFERROR($AO51/$Q51,"-")</f>
      </c>
      <c r="AQ51" s="5"/>
    </row>
    <row x14ac:dyDescent="0.25" r="52" customHeight="1" ht="17.25">
      <c r="A52" s="118" t="s">
        <v>242</v>
      </c>
      <c r="B52" s="119" t="s">
        <v>173</v>
      </c>
      <c r="C52" s="119" t="s">
        <v>208</v>
      </c>
      <c r="D52" s="120">
        <v>13</v>
      </c>
      <c r="E52" s="134" t="s">
        <v>176</v>
      </c>
      <c r="F52" s="122"/>
      <c r="G52" s="123">
        <v>48</v>
      </c>
      <c r="H52" s="124">
        <f>I52-G52</f>
      </c>
      <c r="I52" s="123">
        <v>49</v>
      </c>
      <c r="J52" s="123">
        <v>37</v>
      </c>
      <c r="K52" s="124">
        <f>L52-J52</f>
      </c>
      <c r="L52" s="123">
        <v>38</v>
      </c>
      <c r="M52" s="123">
        <v>44</v>
      </c>
      <c r="N52" s="124">
        <f>O52-M52</f>
      </c>
      <c r="O52" s="123">
        <v>44</v>
      </c>
      <c r="P52" s="135">
        <v>0.98</v>
      </c>
      <c r="Q52" s="126">
        <v>9</v>
      </c>
      <c r="R52" s="127"/>
      <c r="S52" s="128">
        <v>0</v>
      </c>
      <c r="T52" s="123">
        <v>0</v>
      </c>
      <c r="U52" s="123">
        <v>0</v>
      </c>
      <c r="V52" s="123">
        <v>0</v>
      </c>
      <c r="W52" s="123">
        <v>0</v>
      </c>
      <c r="X52" s="123">
        <v>0</v>
      </c>
      <c r="Y52" s="123">
        <v>0</v>
      </c>
      <c r="Z52" s="123">
        <v>0</v>
      </c>
      <c r="AA52" s="128">
        <v>0</v>
      </c>
      <c r="AB52" s="123">
        <v>0</v>
      </c>
      <c r="AC52" s="123">
        <v>0</v>
      </c>
      <c r="AD52" s="123">
        <v>0</v>
      </c>
      <c r="AE52" s="123">
        <v>68</v>
      </c>
      <c r="AF52" s="123">
        <v>51</v>
      </c>
      <c r="AG52" s="123">
        <v>771</v>
      </c>
      <c r="AH52" s="123">
        <v>3</v>
      </c>
      <c r="AI52" s="123">
        <v>36</v>
      </c>
      <c r="AJ52" s="128">
        <v>0</v>
      </c>
      <c r="AK52" s="123">
        <v>0</v>
      </c>
      <c r="AL52" s="130">
        <v>0</v>
      </c>
      <c r="AM52" s="123">
        <v>0</v>
      </c>
      <c r="AN52" s="131">
        <v>0</v>
      </c>
      <c r="AO52" s="132">
        <f>IFERROR($S52*$S$2+$T52*$T$2+IF($U$2=0,0,$U52/$U$2)+$V52*$V$2+$W52*$W$2+$X52*$X$2+$Y52*$Y$2+$AA52*$AA$2+IF($AB$2=0,0,$AB52/$AB$2)+$AC$2*$AC52+$AF52*$AF$2+IF($AG$2=0,0,$AG52/$AG$2)+$AH52*$AH$2+IF($AJ$2=0,0,$AJ52/$AJ$2)+$AK52*$AK$2+$AL52*$AL$2+$AM52*$AM$2+$AN52*$AN$2,0)</f>
      </c>
      <c r="AP52" s="133">
        <f>IFERROR($AO52/$Q52,"-")</f>
      </c>
      <c r="AQ52" s="5"/>
    </row>
    <row x14ac:dyDescent="0.25" r="53" customHeight="1" ht="17.25">
      <c r="A53" s="118" t="s">
        <v>243</v>
      </c>
      <c r="B53" s="119" t="s">
        <v>181</v>
      </c>
      <c r="C53" s="119" t="s">
        <v>244</v>
      </c>
      <c r="D53" s="120">
        <v>14</v>
      </c>
      <c r="E53" s="134"/>
      <c r="F53" s="122"/>
      <c r="G53" s="123">
        <v>42</v>
      </c>
      <c r="H53" s="124">
        <f>I53-G53</f>
      </c>
      <c r="I53" s="123">
        <v>46</v>
      </c>
      <c r="J53" s="123">
        <v>43</v>
      </c>
      <c r="K53" s="124">
        <f>L53-J53</f>
      </c>
      <c r="L53" s="123">
        <v>43</v>
      </c>
      <c r="M53" s="123">
        <v>45</v>
      </c>
      <c r="N53" s="124">
        <f>O53-M53</f>
      </c>
      <c r="O53" s="123">
        <v>46</v>
      </c>
      <c r="P53" s="135">
        <v>0.97</v>
      </c>
      <c r="Q53" s="126">
        <v>12</v>
      </c>
      <c r="R53" s="127"/>
      <c r="S53" s="128">
        <v>0</v>
      </c>
      <c r="T53" s="123">
        <v>0</v>
      </c>
      <c r="U53" s="123">
        <v>0</v>
      </c>
      <c r="V53" s="123">
        <v>0</v>
      </c>
      <c r="W53" s="123">
        <v>0</v>
      </c>
      <c r="X53" s="123">
        <v>0</v>
      </c>
      <c r="Y53" s="123">
        <v>0</v>
      </c>
      <c r="Z53" s="123">
        <v>0</v>
      </c>
      <c r="AA53" s="128">
        <v>164</v>
      </c>
      <c r="AB53" s="123">
        <v>867</v>
      </c>
      <c r="AC53" s="123">
        <v>6</v>
      </c>
      <c r="AD53" s="123">
        <v>39</v>
      </c>
      <c r="AE53" s="123">
        <v>52</v>
      </c>
      <c r="AF53" s="123">
        <v>28</v>
      </c>
      <c r="AG53" s="123">
        <v>197</v>
      </c>
      <c r="AH53" s="123">
        <v>0</v>
      </c>
      <c r="AI53" s="123">
        <v>8</v>
      </c>
      <c r="AJ53" s="128">
        <v>0</v>
      </c>
      <c r="AK53" s="123">
        <v>0</v>
      </c>
      <c r="AL53" s="130">
        <v>2</v>
      </c>
      <c r="AM53" s="123">
        <v>4</v>
      </c>
      <c r="AN53" s="131">
        <v>2</v>
      </c>
      <c r="AO53" s="132">
        <f>IFERROR($S53*$S$2+$T53*$T$2+IF($U$2=0,0,$U53/$U$2)+$V53*$V$2+$W53*$W$2+$X53*$X$2+$Y53*$Y$2+$AA53*$AA$2+IF($AB$2=0,0,$AB53/$AB$2)+$AC$2*$AC53+$AF53*$AF$2+IF($AG$2=0,0,$AG53/$AG$2)+$AH53*$AH$2+IF($AJ$2=0,0,$AJ53/$AJ$2)+$AK53*$AK$2+$AL53*$AL$2+$AM53*$AM$2+$AN53*$AN$2,0)</f>
      </c>
      <c r="AP53" s="133">
        <f>IFERROR($AO53/$Q53,"-")</f>
      </c>
      <c r="AQ53" s="5"/>
    </row>
    <row x14ac:dyDescent="0.25" r="54" customHeight="1" ht="17.25">
      <c r="A54" s="118" t="s">
        <v>245</v>
      </c>
      <c r="B54" s="119" t="s">
        <v>173</v>
      </c>
      <c r="C54" s="119" t="s">
        <v>215</v>
      </c>
      <c r="D54" s="120">
        <v>7</v>
      </c>
      <c r="E54" s="134"/>
      <c r="F54" s="122"/>
      <c r="G54" s="123">
        <v>39</v>
      </c>
      <c r="H54" s="124">
        <f>I54-G54</f>
      </c>
      <c r="I54" s="123">
        <v>40</v>
      </c>
      <c r="J54" s="123">
        <v>35</v>
      </c>
      <c r="K54" s="124">
        <f>L54-J54</f>
      </c>
      <c r="L54" s="123">
        <v>36</v>
      </c>
      <c r="M54" s="123">
        <v>33</v>
      </c>
      <c r="N54" s="124">
        <f>O54-M54</f>
      </c>
      <c r="O54" s="123">
        <v>33</v>
      </c>
      <c r="P54" s="135">
        <v>0.97</v>
      </c>
      <c r="Q54" s="126">
        <v>16</v>
      </c>
      <c r="R54" s="127"/>
      <c r="S54" s="128">
        <v>0</v>
      </c>
      <c r="T54" s="123">
        <v>0</v>
      </c>
      <c r="U54" s="123">
        <v>0</v>
      </c>
      <c r="V54" s="123">
        <v>0</v>
      </c>
      <c r="W54" s="123">
        <v>0</v>
      </c>
      <c r="X54" s="123">
        <v>0</v>
      </c>
      <c r="Y54" s="123">
        <v>0</v>
      </c>
      <c r="Z54" s="123">
        <v>0</v>
      </c>
      <c r="AA54" s="128">
        <v>6</v>
      </c>
      <c r="AB54" s="123">
        <v>14</v>
      </c>
      <c r="AC54" s="123">
        <v>0</v>
      </c>
      <c r="AD54" s="123">
        <v>1</v>
      </c>
      <c r="AE54" s="123">
        <v>130</v>
      </c>
      <c r="AF54" s="123">
        <v>92</v>
      </c>
      <c r="AG54" s="123">
        <v>1114</v>
      </c>
      <c r="AH54" s="123">
        <v>5</v>
      </c>
      <c r="AI54" s="123">
        <v>54</v>
      </c>
      <c r="AJ54" s="128">
        <v>0</v>
      </c>
      <c r="AK54" s="123">
        <v>0</v>
      </c>
      <c r="AL54" s="130">
        <v>1</v>
      </c>
      <c r="AM54" s="123">
        <v>0</v>
      </c>
      <c r="AN54" s="131">
        <v>0</v>
      </c>
      <c r="AO54" s="132">
        <f>IFERROR($S54*$S$2+$T54*$T$2+IF($U$2=0,0,$U54/$U$2)+$V54*$V$2+$W54*$W$2+$X54*$X$2+$Y54*$Y$2+$AA54*$AA$2+IF($AB$2=0,0,$AB54/$AB$2)+$AC$2*$AC54+$AF54*$AF$2+IF($AG$2=0,0,$AG54/$AG$2)+$AH54*$AH$2+IF($AJ$2=0,0,$AJ54/$AJ$2)+$AK54*$AK$2+$AL54*$AL$2+$AM54*$AM$2+$AN54*$AN$2,0)</f>
      </c>
      <c r="AP54" s="133">
        <f>IFERROR($AO54/$Q54,"-")</f>
      </c>
      <c r="AQ54" s="5"/>
    </row>
    <row x14ac:dyDescent="0.25" r="55" customHeight="1" ht="17.25">
      <c r="A55" s="118" t="s">
        <v>246</v>
      </c>
      <c r="B55" s="119" t="s">
        <v>173</v>
      </c>
      <c r="C55" s="119" t="s">
        <v>43</v>
      </c>
      <c r="D55" s="120">
        <v>11</v>
      </c>
      <c r="E55" s="134"/>
      <c r="F55" s="122"/>
      <c r="G55" s="123">
        <v>40</v>
      </c>
      <c r="H55" s="124">
        <f>I55-G55</f>
      </c>
      <c r="I55" s="123">
        <v>41</v>
      </c>
      <c r="J55" s="123">
        <v>36</v>
      </c>
      <c r="K55" s="124">
        <f>L55-J55</f>
      </c>
      <c r="L55" s="123">
        <v>37</v>
      </c>
      <c r="M55" s="123">
        <v>31</v>
      </c>
      <c r="N55" s="124">
        <f>O55-M55</f>
      </c>
      <c r="O55" s="123">
        <v>31</v>
      </c>
      <c r="P55" s="135">
        <v>0.97</v>
      </c>
      <c r="Q55" s="126">
        <v>16</v>
      </c>
      <c r="R55" s="127"/>
      <c r="S55" s="128">
        <v>0</v>
      </c>
      <c r="T55" s="123">
        <v>0</v>
      </c>
      <c r="U55" s="123">
        <v>0</v>
      </c>
      <c r="V55" s="123">
        <v>0</v>
      </c>
      <c r="W55" s="123">
        <v>0</v>
      </c>
      <c r="X55" s="123">
        <v>0</v>
      </c>
      <c r="Y55" s="123">
        <v>0</v>
      </c>
      <c r="Z55" s="123">
        <v>0</v>
      </c>
      <c r="AA55" s="128">
        <v>24</v>
      </c>
      <c r="AB55" s="123">
        <v>155</v>
      </c>
      <c r="AC55" s="123">
        <v>2</v>
      </c>
      <c r="AD55" s="123">
        <v>9</v>
      </c>
      <c r="AE55" s="123">
        <v>129</v>
      </c>
      <c r="AF55" s="123">
        <v>90</v>
      </c>
      <c r="AG55" s="123">
        <v>936</v>
      </c>
      <c r="AH55" s="123">
        <v>6</v>
      </c>
      <c r="AI55" s="123">
        <v>46</v>
      </c>
      <c r="AJ55" s="128">
        <v>0</v>
      </c>
      <c r="AK55" s="123">
        <v>0</v>
      </c>
      <c r="AL55" s="130">
        <v>0</v>
      </c>
      <c r="AM55" s="123">
        <v>2</v>
      </c>
      <c r="AN55" s="131">
        <v>1</v>
      </c>
      <c r="AO55" s="132">
        <f>IFERROR($S55*$S$2+$T55*$T$2+IF($U$2=0,0,$U55/$U$2)+$V55*$V$2+$W55*$W$2+$X55*$X$2+$Y55*$Y$2+$AA55*$AA$2+IF($AB$2=0,0,$AB55/$AB$2)+$AC$2*$AC55+$AF55*$AF$2+IF($AG$2=0,0,$AG55/$AG$2)+$AH55*$AH$2+IF($AJ$2=0,0,$AJ55/$AJ$2)+$AK55*$AK$2+$AL55*$AL$2+$AM55*$AM$2+$AN55*$AN$2,0)</f>
      </c>
      <c r="AP55" s="133">
        <f>IFERROR($AO55/$Q55,"-")</f>
      </c>
      <c r="AQ55" s="5"/>
    </row>
    <row x14ac:dyDescent="0.25" r="56" customHeight="1" ht="17.25">
      <c r="A56" s="118" t="s">
        <v>247</v>
      </c>
      <c r="B56" s="119" t="s">
        <v>173</v>
      </c>
      <c r="C56" s="119" t="s">
        <v>175</v>
      </c>
      <c r="D56" s="120">
        <v>7</v>
      </c>
      <c r="E56" s="134" t="s">
        <v>176</v>
      </c>
      <c r="F56" s="122"/>
      <c r="G56" s="123">
        <v>50</v>
      </c>
      <c r="H56" s="124">
        <f>I56-G56</f>
      </c>
      <c r="I56" s="123">
        <v>51</v>
      </c>
      <c r="J56" s="123">
        <v>44</v>
      </c>
      <c r="K56" s="124">
        <f>L56-J56</f>
      </c>
      <c r="L56" s="123">
        <v>45</v>
      </c>
      <c r="M56" s="123">
        <v>49</v>
      </c>
      <c r="N56" s="124">
        <f>O56-M56</f>
      </c>
      <c r="O56" s="123">
        <v>48</v>
      </c>
      <c r="P56" s="135">
        <v>0.97</v>
      </c>
      <c r="Q56" s="126">
        <v>15</v>
      </c>
      <c r="R56" s="127"/>
      <c r="S56" s="128">
        <v>0</v>
      </c>
      <c r="T56" s="123">
        <v>0</v>
      </c>
      <c r="U56" s="123">
        <v>0</v>
      </c>
      <c r="V56" s="123">
        <v>0</v>
      </c>
      <c r="W56" s="123">
        <v>0</v>
      </c>
      <c r="X56" s="123">
        <v>0</v>
      </c>
      <c r="Y56" s="123">
        <v>0</v>
      </c>
      <c r="Z56" s="123">
        <v>0</v>
      </c>
      <c r="AA56" s="128">
        <v>3</v>
      </c>
      <c r="AB56" s="123">
        <v>15</v>
      </c>
      <c r="AC56" s="123">
        <v>0</v>
      </c>
      <c r="AD56" s="123">
        <v>0</v>
      </c>
      <c r="AE56" s="123">
        <v>108</v>
      </c>
      <c r="AF56" s="123">
        <v>74</v>
      </c>
      <c r="AG56" s="123">
        <v>925</v>
      </c>
      <c r="AH56" s="123">
        <v>14</v>
      </c>
      <c r="AI56" s="123">
        <v>52</v>
      </c>
      <c r="AJ56" s="128">
        <v>0</v>
      </c>
      <c r="AK56" s="123">
        <v>0</v>
      </c>
      <c r="AL56" s="130">
        <v>1</v>
      </c>
      <c r="AM56" s="123">
        <v>0</v>
      </c>
      <c r="AN56" s="131">
        <v>0</v>
      </c>
      <c r="AO56" s="132">
        <f>IFERROR($S56*$S$2+$T56*$T$2+IF($U$2=0,0,$U56/$U$2)+$V56*$V$2+$W56*$W$2+$X56*$X$2+$Y56*$Y$2+$AA56*$AA$2+IF($AB$2=0,0,$AB56/$AB$2)+$AC$2*$AC56+$AF56*$AF$2+IF($AG$2=0,0,$AG56/$AG$2)+$AH56*$AH$2+IF($AJ$2=0,0,$AJ56/$AJ$2)+$AK56*$AK$2+$AL56*$AL$2+$AM56*$AM$2+$AN56*$AN$2,0)</f>
      </c>
      <c r="AP56" s="133">
        <f>IFERROR($AO56/$Q56,"-")</f>
      </c>
      <c r="AQ56" s="5"/>
    </row>
    <row x14ac:dyDescent="0.25" r="57" customHeight="1" ht="17.25">
      <c r="A57" s="118" t="s">
        <v>248</v>
      </c>
      <c r="B57" s="119" t="s">
        <v>173</v>
      </c>
      <c r="C57" s="119" t="s">
        <v>178</v>
      </c>
      <c r="D57" s="120">
        <v>9</v>
      </c>
      <c r="E57" s="134" t="s">
        <v>176</v>
      </c>
      <c r="F57" s="122"/>
      <c r="G57" s="123">
        <v>41</v>
      </c>
      <c r="H57" s="124">
        <f>I57-G57</f>
      </c>
      <c r="I57" s="123">
        <v>42</v>
      </c>
      <c r="J57" s="123">
        <v>46</v>
      </c>
      <c r="K57" s="124">
        <f>L57-J57</f>
      </c>
      <c r="L57" s="123">
        <v>47</v>
      </c>
      <c r="M57" s="123">
        <v>42</v>
      </c>
      <c r="N57" s="124">
        <f>O57-M57</f>
      </c>
      <c r="O57" s="123">
        <v>45</v>
      </c>
      <c r="P57" s="135">
        <v>0.97</v>
      </c>
      <c r="Q57" s="126">
        <v>16</v>
      </c>
      <c r="R57" s="127"/>
      <c r="S57" s="128">
        <v>0</v>
      </c>
      <c r="T57" s="123">
        <v>0</v>
      </c>
      <c r="U57" s="123">
        <v>0</v>
      </c>
      <c r="V57" s="123">
        <v>0</v>
      </c>
      <c r="W57" s="123">
        <v>0</v>
      </c>
      <c r="X57" s="123">
        <v>0</v>
      </c>
      <c r="Y57" s="123">
        <v>0</v>
      </c>
      <c r="Z57" s="123">
        <v>0</v>
      </c>
      <c r="AA57" s="128">
        <v>0</v>
      </c>
      <c r="AB57" s="123">
        <v>0</v>
      </c>
      <c r="AC57" s="123">
        <v>0</v>
      </c>
      <c r="AD57" s="123">
        <v>0</v>
      </c>
      <c r="AE57" s="123">
        <v>132</v>
      </c>
      <c r="AF57" s="123">
        <v>100</v>
      </c>
      <c r="AG57" s="123">
        <v>1054</v>
      </c>
      <c r="AH57" s="123">
        <v>10</v>
      </c>
      <c r="AI57" s="123">
        <v>57</v>
      </c>
      <c r="AJ57" s="128">
        <v>9</v>
      </c>
      <c r="AK57" s="123">
        <v>0</v>
      </c>
      <c r="AL57" s="130">
        <v>0</v>
      </c>
      <c r="AM57" s="123">
        <v>1</v>
      </c>
      <c r="AN57" s="131">
        <v>0</v>
      </c>
      <c r="AO57" s="132">
        <f>IFERROR($S57*$S$2+$T57*$T$2+IF($U$2=0,0,$U57/$U$2)+$V57*$V$2+$W57*$W$2+$X57*$X$2+$Y57*$Y$2+$AA57*$AA$2+IF($AB$2=0,0,$AB57/$AB$2)+$AC$2*$AC57+$AF57*$AF$2+IF($AG$2=0,0,$AG57/$AG$2)+$AH57*$AH$2+IF($AJ$2=0,0,$AJ57/$AJ$2)+$AK57*$AK$2+$AL57*$AL$2+$AM57*$AM$2+$AN57*$AN$2,0)</f>
      </c>
      <c r="AP57" s="133">
        <f>IFERROR($AO57/$Q57,"-")</f>
      </c>
      <c r="AQ57" s="5"/>
    </row>
    <row x14ac:dyDescent="0.25" r="58" customHeight="1" ht="17.25">
      <c r="A58" s="118" t="s">
        <v>249</v>
      </c>
      <c r="B58" s="119" t="s">
        <v>181</v>
      </c>
      <c r="C58" s="119" t="s">
        <v>39</v>
      </c>
      <c r="D58" s="120">
        <v>8</v>
      </c>
      <c r="E58" s="134"/>
      <c r="F58" s="122"/>
      <c r="G58" s="123">
        <v>44</v>
      </c>
      <c r="H58" s="124">
        <f>I58-G58</f>
      </c>
      <c r="I58" s="123">
        <v>44</v>
      </c>
      <c r="J58" s="123">
        <v>41</v>
      </c>
      <c r="K58" s="124">
        <f>L58-J58</f>
      </c>
      <c r="L58" s="123">
        <v>44</v>
      </c>
      <c r="M58" s="123">
        <v>47</v>
      </c>
      <c r="N58" s="124">
        <f>O58-M58</f>
      </c>
      <c r="O58" s="123">
        <v>50</v>
      </c>
      <c r="P58" s="135">
        <v>0.97</v>
      </c>
      <c r="Q58" s="126">
        <v>15</v>
      </c>
      <c r="R58" s="127"/>
      <c r="S58" s="128">
        <v>0</v>
      </c>
      <c r="T58" s="123">
        <v>0</v>
      </c>
      <c r="U58" s="123">
        <v>0</v>
      </c>
      <c r="V58" s="123">
        <v>0</v>
      </c>
      <c r="W58" s="123">
        <v>0</v>
      </c>
      <c r="X58" s="123">
        <v>0</v>
      </c>
      <c r="Y58" s="123">
        <v>0</v>
      </c>
      <c r="Z58" s="123">
        <v>0</v>
      </c>
      <c r="AA58" s="128">
        <v>273</v>
      </c>
      <c r="AB58" s="123">
        <v>1065</v>
      </c>
      <c r="AC58" s="123">
        <v>12</v>
      </c>
      <c r="AD58" s="123">
        <v>61</v>
      </c>
      <c r="AE58" s="123">
        <v>45</v>
      </c>
      <c r="AF58" s="123">
        <v>33</v>
      </c>
      <c r="AG58" s="123">
        <v>238</v>
      </c>
      <c r="AH58" s="123">
        <v>0</v>
      </c>
      <c r="AI58" s="123">
        <v>9</v>
      </c>
      <c r="AJ58" s="128">
        <v>0</v>
      </c>
      <c r="AK58" s="123">
        <v>0</v>
      </c>
      <c r="AL58" s="130">
        <v>0</v>
      </c>
      <c r="AM58" s="123">
        <v>2</v>
      </c>
      <c r="AN58" s="131">
        <v>2</v>
      </c>
      <c r="AO58" s="132">
        <f>IFERROR($S58*$S$2+$T58*$T$2+IF($U$2=0,0,$U58/$U$2)+$V58*$V$2+$W58*$W$2+$X58*$X$2+$Y58*$Y$2+$AA58*$AA$2+IF($AB$2=0,0,$AB58/$AB$2)+$AC$2*$AC58+$AF58*$AF$2+IF($AG$2=0,0,$AG58/$AG$2)+$AH58*$AH$2+IF($AJ$2=0,0,$AJ58/$AJ$2)+$AK58*$AK$2+$AL58*$AL$2+$AM58*$AM$2+$AN58*$AN$2,0)</f>
      </c>
      <c r="AP58" s="133">
        <f>IFERROR($AO58/$Q58,"-")</f>
      </c>
      <c r="AQ58" s="5"/>
    </row>
    <row x14ac:dyDescent="0.25" r="59" customHeight="1" ht="17.25">
      <c r="A59" s="118" t="s">
        <v>250</v>
      </c>
      <c r="B59" s="119" t="s">
        <v>181</v>
      </c>
      <c r="C59" s="119" t="s">
        <v>43</v>
      </c>
      <c r="D59" s="120">
        <v>11</v>
      </c>
      <c r="E59" s="134" t="s">
        <v>176</v>
      </c>
      <c r="F59" s="122"/>
      <c r="G59" s="123">
        <v>53</v>
      </c>
      <c r="H59" s="124">
        <f>I59-G59</f>
      </c>
      <c r="I59" s="123">
        <v>38</v>
      </c>
      <c r="J59" s="123">
        <v>51</v>
      </c>
      <c r="K59" s="124">
        <f>L59-J59</f>
      </c>
      <c r="L59" s="123">
        <v>51</v>
      </c>
      <c r="M59" s="123">
        <v>56</v>
      </c>
      <c r="N59" s="124">
        <f>O59-M59</f>
      </c>
      <c r="O59" s="123">
        <v>58</v>
      </c>
      <c r="P59" s="135">
        <v>0.96</v>
      </c>
      <c r="Q59" s="126">
        <v>15</v>
      </c>
      <c r="R59" s="127"/>
      <c r="S59" s="128">
        <v>0</v>
      </c>
      <c r="T59" s="123">
        <v>0</v>
      </c>
      <c r="U59" s="123">
        <v>0</v>
      </c>
      <c r="V59" s="123">
        <v>0</v>
      </c>
      <c r="W59" s="123">
        <v>0</v>
      </c>
      <c r="X59" s="123">
        <v>0</v>
      </c>
      <c r="Y59" s="123">
        <v>0</v>
      </c>
      <c r="Z59" s="123">
        <v>0</v>
      </c>
      <c r="AA59" s="128">
        <v>138</v>
      </c>
      <c r="AB59" s="123">
        <v>624</v>
      </c>
      <c r="AC59" s="123">
        <v>5</v>
      </c>
      <c r="AD59" s="123">
        <v>40</v>
      </c>
      <c r="AE59" s="123">
        <v>24</v>
      </c>
      <c r="AF59" s="123">
        <v>16</v>
      </c>
      <c r="AG59" s="123">
        <v>159</v>
      </c>
      <c r="AH59" s="123">
        <v>1</v>
      </c>
      <c r="AI59" s="123">
        <v>8</v>
      </c>
      <c r="AJ59" s="128">
        <v>0</v>
      </c>
      <c r="AK59" s="123">
        <v>0</v>
      </c>
      <c r="AL59" s="130">
        <v>0</v>
      </c>
      <c r="AM59" s="123">
        <v>0</v>
      </c>
      <c r="AN59" s="131">
        <v>0</v>
      </c>
      <c r="AO59" s="132">
        <f>IFERROR($S59*$S$2+$T59*$T$2+IF($U$2=0,0,$U59/$U$2)+$V59*$V$2+$W59*$W$2+$X59*$X$2+$Y59*$Y$2+$AA59*$AA$2+IF($AB$2=0,0,$AB59/$AB$2)+$AC$2*$AC59+$AF59*$AF$2+IF($AG$2=0,0,$AG59/$AG$2)+$AH59*$AH$2+IF($AJ$2=0,0,$AJ59/$AJ$2)+$AK59*$AK$2+$AL59*$AL$2+$AM59*$AM$2+$AN59*$AN$2,0)</f>
      </c>
      <c r="AP59" s="133">
        <f>IFERROR($AO59/$Q59,"-")</f>
      </c>
      <c r="AQ59" s="5"/>
    </row>
    <row x14ac:dyDescent="0.25" r="60" customHeight="1" ht="17.25">
      <c r="A60" s="118" t="s">
        <v>251</v>
      </c>
      <c r="B60" s="119" t="s">
        <v>181</v>
      </c>
      <c r="C60" s="119" t="s">
        <v>223</v>
      </c>
      <c r="D60" s="120">
        <v>9</v>
      </c>
      <c r="E60" s="134" t="s">
        <v>176</v>
      </c>
      <c r="F60" s="122"/>
      <c r="G60" s="123">
        <v>45</v>
      </c>
      <c r="H60" s="124">
        <f>I60-G60</f>
      </c>
      <c r="I60" s="123">
        <v>43</v>
      </c>
      <c r="J60" s="123">
        <v>42</v>
      </c>
      <c r="K60" s="124">
        <f>L60-J60</f>
      </c>
      <c r="L60" s="123">
        <v>41</v>
      </c>
      <c r="M60" s="123">
        <v>32</v>
      </c>
      <c r="N60" s="124">
        <f>O60-M60</f>
      </c>
      <c r="O60" s="123">
        <v>32</v>
      </c>
      <c r="P60" s="135">
        <v>0.96</v>
      </c>
      <c r="Q60" s="126">
        <v>13</v>
      </c>
      <c r="R60" s="127"/>
      <c r="S60" s="128">
        <v>0</v>
      </c>
      <c r="T60" s="123">
        <v>0</v>
      </c>
      <c r="U60" s="123">
        <v>0</v>
      </c>
      <c r="V60" s="123">
        <v>0</v>
      </c>
      <c r="W60" s="123">
        <v>0</v>
      </c>
      <c r="X60" s="123">
        <v>0</v>
      </c>
      <c r="Y60" s="123">
        <v>0</v>
      </c>
      <c r="Z60" s="123">
        <v>0</v>
      </c>
      <c r="AA60" s="128">
        <v>114</v>
      </c>
      <c r="AB60" s="123">
        <v>521</v>
      </c>
      <c r="AC60" s="123">
        <v>8</v>
      </c>
      <c r="AD60" s="123">
        <v>31</v>
      </c>
      <c r="AE60" s="123">
        <v>57</v>
      </c>
      <c r="AF60" s="123">
        <v>46</v>
      </c>
      <c r="AG60" s="123">
        <v>357</v>
      </c>
      <c r="AH60" s="123">
        <v>2</v>
      </c>
      <c r="AI60" s="123">
        <v>15</v>
      </c>
      <c r="AJ60" s="128">
        <v>0</v>
      </c>
      <c r="AK60" s="123">
        <v>0</v>
      </c>
      <c r="AL60" s="130">
        <v>0</v>
      </c>
      <c r="AM60" s="123">
        <v>3</v>
      </c>
      <c r="AN60" s="131">
        <v>2</v>
      </c>
      <c r="AO60" s="132">
        <f>IFERROR($S60*$S$2+$T60*$T$2+IF($U$2=0,0,$U60/$U$2)+$V60*$V$2+$W60*$W$2+$X60*$X$2+$Y60*$Y$2+$AA60*$AA$2+IF($AB$2=0,0,$AB60/$AB$2)+$AC$2*$AC60+$AF60*$AF$2+IF($AG$2=0,0,$AG60/$AG$2)+$AH60*$AH$2+IF($AJ$2=0,0,$AJ60/$AJ$2)+$AK60*$AK$2+$AL60*$AL$2+$AM60*$AM$2+$AN60*$AN$2,0)</f>
      </c>
      <c r="AP60" s="133">
        <f>IFERROR($AO60/$Q60,"-")</f>
      </c>
      <c r="AQ60" s="5"/>
    </row>
    <row x14ac:dyDescent="0.25" r="61" customHeight="1" ht="17.25">
      <c r="A61" s="118" t="s">
        <v>252</v>
      </c>
      <c r="B61" s="119" t="s">
        <v>173</v>
      </c>
      <c r="C61" s="119" t="s">
        <v>217</v>
      </c>
      <c r="D61" s="120">
        <v>13</v>
      </c>
      <c r="E61" s="134"/>
      <c r="F61" s="122"/>
      <c r="G61" s="123">
        <v>43</v>
      </c>
      <c r="H61" s="124">
        <f>I61-G61</f>
      </c>
      <c r="I61" s="123">
        <v>45</v>
      </c>
      <c r="J61" s="123">
        <v>39</v>
      </c>
      <c r="K61" s="124">
        <f>L61-J61</f>
      </c>
      <c r="L61" s="123">
        <v>39</v>
      </c>
      <c r="M61" s="123">
        <v>40</v>
      </c>
      <c r="N61" s="124">
        <f>O61-M61</f>
      </c>
      <c r="O61" s="123">
        <v>40</v>
      </c>
      <c r="P61" s="135">
        <v>0.96</v>
      </c>
      <c r="Q61" s="126">
        <v>15</v>
      </c>
      <c r="R61" s="127"/>
      <c r="S61" s="128">
        <v>0</v>
      </c>
      <c r="T61" s="123">
        <v>1</v>
      </c>
      <c r="U61" s="123">
        <v>0</v>
      </c>
      <c r="V61" s="123">
        <v>0</v>
      </c>
      <c r="W61" s="123">
        <v>0</v>
      </c>
      <c r="X61" s="123">
        <v>0</v>
      </c>
      <c r="Y61" s="123">
        <v>0</v>
      </c>
      <c r="Z61" s="123">
        <v>0</v>
      </c>
      <c r="AA61" s="128">
        <v>2</v>
      </c>
      <c r="AB61" s="123">
        <v>22</v>
      </c>
      <c r="AC61" s="123">
        <v>0</v>
      </c>
      <c r="AD61" s="123">
        <v>1</v>
      </c>
      <c r="AE61" s="123">
        <v>118</v>
      </c>
      <c r="AF61" s="123">
        <v>66</v>
      </c>
      <c r="AG61" s="123">
        <v>1193</v>
      </c>
      <c r="AH61" s="123">
        <v>4</v>
      </c>
      <c r="AI61" s="123">
        <v>53</v>
      </c>
      <c r="AJ61" s="128">
        <v>0</v>
      </c>
      <c r="AK61" s="123">
        <v>0</v>
      </c>
      <c r="AL61" s="130">
        <v>0</v>
      </c>
      <c r="AM61" s="123">
        <v>0</v>
      </c>
      <c r="AN61" s="131">
        <v>0</v>
      </c>
      <c r="AO61" s="132">
        <f>IFERROR($S61*$S$2+$T61*$T$2+IF($U$2=0,0,$U61/$U$2)+$V61*$V$2+$W61*$W$2+$X61*$X$2+$Y61*$Y$2+$AA61*$AA$2+IF($AB$2=0,0,$AB61/$AB$2)+$AC$2*$AC61+$AF61*$AF$2+IF($AG$2=0,0,$AG61/$AG$2)+$AH61*$AH$2+IF($AJ$2=0,0,$AJ61/$AJ$2)+$AK61*$AK$2+$AL61*$AL$2+$AM61*$AM$2+$AN61*$AN$2,0)</f>
      </c>
      <c r="AP61" s="133">
        <f>IFERROR($AO61/$Q61,"-")</f>
      </c>
      <c r="AQ61" s="5"/>
    </row>
    <row x14ac:dyDescent="0.25" r="62" customHeight="1" ht="17.25">
      <c r="A62" s="118" t="s">
        <v>253</v>
      </c>
      <c r="B62" s="119" t="s">
        <v>181</v>
      </c>
      <c r="C62" s="119" t="s">
        <v>182</v>
      </c>
      <c r="D62" s="120">
        <v>13</v>
      </c>
      <c r="E62" s="134"/>
      <c r="F62" s="122"/>
      <c r="G62" s="123">
        <v>61</v>
      </c>
      <c r="H62" s="124">
        <f>I62-G62</f>
      </c>
      <c r="I62" s="123">
        <v>60</v>
      </c>
      <c r="J62" s="123">
        <v>63</v>
      </c>
      <c r="K62" s="124">
        <f>L62-J62</f>
      </c>
      <c r="L62" s="123">
        <v>61</v>
      </c>
      <c r="M62" s="123">
        <v>57</v>
      </c>
      <c r="N62" s="124">
        <f>O62-M62</f>
      </c>
      <c r="O62" s="123">
        <v>57</v>
      </c>
      <c r="P62" s="135">
        <v>0.95</v>
      </c>
      <c r="Q62" s="126">
        <v>16</v>
      </c>
      <c r="R62" s="127"/>
      <c r="S62" s="128">
        <v>0</v>
      </c>
      <c r="T62" s="123">
        <v>0</v>
      </c>
      <c r="U62" s="123">
        <v>0</v>
      </c>
      <c r="V62" s="123">
        <v>0</v>
      </c>
      <c r="W62" s="123">
        <v>0</v>
      </c>
      <c r="X62" s="123">
        <v>0</v>
      </c>
      <c r="Y62" s="123">
        <v>0</v>
      </c>
      <c r="Z62" s="123">
        <v>0</v>
      </c>
      <c r="AA62" s="128">
        <v>198</v>
      </c>
      <c r="AB62" s="123">
        <v>841</v>
      </c>
      <c r="AC62" s="123">
        <v>6</v>
      </c>
      <c r="AD62" s="123">
        <v>44</v>
      </c>
      <c r="AE62" s="123">
        <v>51</v>
      </c>
      <c r="AF62" s="123">
        <v>38</v>
      </c>
      <c r="AG62" s="123">
        <v>304</v>
      </c>
      <c r="AH62" s="123">
        <v>5</v>
      </c>
      <c r="AI62" s="123">
        <v>19</v>
      </c>
      <c r="AJ62" s="128">
        <v>0</v>
      </c>
      <c r="AK62" s="123">
        <v>0</v>
      </c>
      <c r="AL62" s="130">
        <v>0</v>
      </c>
      <c r="AM62" s="123">
        <v>2</v>
      </c>
      <c r="AN62" s="131">
        <v>0</v>
      </c>
      <c r="AO62" s="132">
        <f>IFERROR($S62*$S$2+$T62*$T$2+IF($U$2=0,0,$U62/$U$2)+$V62*$V$2+$W62*$W$2+$X62*$X$2+$Y62*$Y$2+$AA62*$AA$2+IF($AB$2=0,0,$AB62/$AB$2)+$AC$2*$AC62+$AF62*$AF$2+IF($AG$2=0,0,$AG62/$AG$2)+$AH62*$AH$2+IF($AJ$2=0,0,$AJ62/$AJ$2)+$AK62*$AK$2+$AL62*$AL$2+$AM62*$AM$2+$AN62*$AN$2,0)</f>
      </c>
      <c r="AP62" s="133">
        <f>IFERROR($AO62/$Q62,"-")</f>
      </c>
      <c r="AQ62" s="5"/>
    </row>
    <row x14ac:dyDescent="0.25" r="63" customHeight="1" ht="17.25">
      <c r="A63" s="118" t="s">
        <v>254</v>
      </c>
      <c r="B63" s="119" t="s">
        <v>173</v>
      </c>
      <c r="C63" s="119" t="s">
        <v>63</v>
      </c>
      <c r="D63" s="120">
        <v>6</v>
      </c>
      <c r="E63" s="134" t="s">
        <v>176</v>
      </c>
      <c r="F63" s="122"/>
      <c r="G63" s="123">
        <v>46</v>
      </c>
      <c r="H63" s="124">
        <f>I63-G63</f>
      </c>
      <c r="I63" s="123">
        <v>47</v>
      </c>
      <c r="J63" s="123">
        <v>49</v>
      </c>
      <c r="K63" s="124">
        <f>L63-J63</f>
      </c>
      <c r="L63" s="123">
        <v>49</v>
      </c>
      <c r="M63" s="123">
        <v>55</v>
      </c>
      <c r="N63" s="124">
        <f>O63-M63</f>
      </c>
      <c r="O63" s="123">
        <v>56</v>
      </c>
      <c r="P63" s="135">
        <v>0.95</v>
      </c>
      <c r="Q63" s="126">
        <v>12</v>
      </c>
      <c r="R63" s="127"/>
      <c r="S63" s="128">
        <v>0</v>
      </c>
      <c r="T63" s="123">
        <v>0</v>
      </c>
      <c r="U63" s="123">
        <v>0</v>
      </c>
      <c r="V63" s="123">
        <v>0</v>
      </c>
      <c r="W63" s="123">
        <v>0</v>
      </c>
      <c r="X63" s="123">
        <v>0</v>
      </c>
      <c r="Y63" s="123">
        <v>0</v>
      </c>
      <c r="Z63" s="123">
        <v>0</v>
      </c>
      <c r="AA63" s="128">
        <v>6</v>
      </c>
      <c r="AB63" s="123">
        <v>77</v>
      </c>
      <c r="AC63" s="123">
        <v>2</v>
      </c>
      <c r="AD63" s="123">
        <v>3</v>
      </c>
      <c r="AE63" s="123">
        <v>96</v>
      </c>
      <c r="AF63" s="123">
        <v>60</v>
      </c>
      <c r="AG63" s="123">
        <v>748</v>
      </c>
      <c r="AH63" s="123">
        <v>5</v>
      </c>
      <c r="AI63" s="123">
        <v>43</v>
      </c>
      <c r="AJ63" s="128">
        <v>26</v>
      </c>
      <c r="AK63" s="123">
        <v>0</v>
      </c>
      <c r="AL63" s="130">
        <v>0</v>
      </c>
      <c r="AM63" s="123">
        <v>0</v>
      </c>
      <c r="AN63" s="131">
        <v>0</v>
      </c>
      <c r="AO63" s="132">
        <f>IFERROR($S63*$S$2+$T63*$T$2+IF($U$2=0,0,$U63/$U$2)+$V63*$V$2+$W63*$W$2+$X63*$X$2+$Y63*$Y$2+$AA63*$AA$2+IF($AB$2=0,0,$AB63/$AB$2)+$AC$2*$AC63+$AF63*$AF$2+IF($AG$2=0,0,$AG63/$AG$2)+$AH63*$AH$2+IF($AJ$2=0,0,$AJ63/$AJ$2)+$AK63*$AK$2+$AL63*$AL$2+$AM63*$AM$2+$AN63*$AN$2,0)</f>
      </c>
      <c r="AP63" s="133">
        <f>IFERROR($AO63/$Q63,"-")</f>
      </c>
      <c r="AQ63" s="5"/>
    </row>
    <row x14ac:dyDescent="0.25" r="64" customHeight="1" ht="17.25">
      <c r="A64" s="118" t="s">
        <v>255</v>
      </c>
      <c r="B64" s="119" t="s">
        <v>185</v>
      </c>
      <c r="C64" s="119" t="s">
        <v>208</v>
      </c>
      <c r="D64" s="120">
        <v>13</v>
      </c>
      <c r="E64" s="134" t="s">
        <v>256</v>
      </c>
      <c r="F64" s="122"/>
      <c r="G64" s="123">
        <v>91</v>
      </c>
      <c r="H64" s="124">
        <f>I64-G64</f>
      </c>
      <c r="I64" s="123">
        <v>96</v>
      </c>
      <c r="J64" s="123">
        <v>85</v>
      </c>
      <c r="K64" s="124">
        <f>L64-J64</f>
      </c>
      <c r="L64" s="123">
        <v>85</v>
      </c>
      <c r="M64" s="123">
        <v>83</v>
      </c>
      <c r="N64" s="124">
        <f>O64-M64</f>
      </c>
      <c r="O64" s="123">
        <v>83</v>
      </c>
      <c r="P64" s="135">
        <v>0.95</v>
      </c>
      <c r="Q64" s="126">
        <v>16</v>
      </c>
      <c r="R64" s="127"/>
      <c r="S64" s="128">
        <v>315</v>
      </c>
      <c r="T64" s="123">
        <v>166</v>
      </c>
      <c r="U64" s="123">
        <v>3819</v>
      </c>
      <c r="V64" s="123">
        <v>33</v>
      </c>
      <c r="W64" s="123">
        <v>7</v>
      </c>
      <c r="X64" s="123">
        <v>0</v>
      </c>
      <c r="Y64" s="123">
        <v>24</v>
      </c>
      <c r="Z64" s="123">
        <v>202</v>
      </c>
      <c r="AA64" s="128">
        <v>43</v>
      </c>
      <c r="AB64" s="123">
        <v>266</v>
      </c>
      <c r="AC64" s="123">
        <v>7</v>
      </c>
      <c r="AD64" s="123">
        <v>22</v>
      </c>
      <c r="AE64" s="123">
        <v>1</v>
      </c>
      <c r="AF64" s="123">
        <v>1</v>
      </c>
      <c r="AG64" s="123">
        <v>0</v>
      </c>
      <c r="AH64" s="123">
        <v>0</v>
      </c>
      <c r="AI64" s="123">
        <v>0</v>
      </c>
      <c r="AJ64" s="128">
        <v>0</v>
      </c>
      <c r="AK64" s="123">
        <v>0</v>
      </c>
      <c r="AL64" s="130">
        <v>3</v>
      </c>
      <c r="AM64" s="123">
        <v>6</v>
      </c>
      <c r="AN64" s="131">
        <v>1</v>
      </c>
      <c r="AO64" s="132">
        <f>IFERROR($S64*$S$2+$T64*$T$2+IF($U$2=0,0,$U64/$U$2)+$V64*$V$2+$W64*$W$2+$X64*$X$2+$Y64*$Y$2+$AA64*$AA$2+IF($AB$2=0,0,$AB64/$AB$2)+$AC$2*$AC64+$AF64*$AF$2+IF($AG$2=0,0,$AG64/$AG$2)+$AH64*$AH$2+IF($AJ$2=0,0,$AJ64/$AJ$2)+$AK64*$AK$2+$AL64*$AL$2+$AM64*$AM$2+$AN64*$AN$2,0)</f>
      </c>
      <c r="AP64" s="133">
        <f>IFERROR($AO64/$Q64,"-")</f>
      </c>
      <c r="AQ64" s="5"/>
    </row>
    <row x14ac:dyDescent="0.25" r="65" customHeight="1" ht="17.25">
      <c r="A65" s="118" t="s">
        <v>257</v>
      </c>
      <c r="B65" s="119" t="s">
        <v>173</v>
      </c>
      <c r="C65" s="119" t="s">
        <v>238</v>
      </c>
      <c r="D65" s="120">
        <v>7</v>
      </c>
      <c r="E65" s="134"/>
      <c r="F65" s="122"/>
      <c r="G65" s="123">
        <v>59</v>
      </c>
      <c r="H65" s="124">
        <f>I65-G65</f>
      </c>
      <c r="I65" s="123">
        <v>58</v>
      </c>
      <c r="J65" s="123">
        <v>52</v>
      </c>
      <c r="K65" s="124">
        <f>L65-J65</f>
      </c>
      <c r="L65" s="123">
        <v>54</v>
      </c>
      <c r="M65" s="123">
        <v>43</v>
      </c>
      <c r="N65" s="124">
        <f>O65-M65</f>
      </c>
      <c r="O65" s="123">
        <v>41</v>
      </c>
      <c r="P65" s="135">
        <v>0.95</v>
      </c>
      <c r="Q65" s="126">
        <v>15</v>
      </c>
      <c r="R65" s="127"/>
      <c r="S65" s="128">
        <v>0</v>
      </c>
      <c r="T65" s="123">
        <v>0</v>
      </c>
      <c r="U65" s="123">
        <v>0</v>
      </c>
      <c r="V65" s="123">
        <v>0</v>
      </c>
      <c r="W65" s="123">
        <v>0</v>
      </c>
      <c r="X65" s="123">
        <v>0</v>
      </c>
      <c r="Y65" s="123">
        <v>0</v>
      </c>
      <c r="Z65" s="123">
        <v>0</v>
      </c>
      <c r="AA65" s="128">
        <v>3</v>
      </c>
      <c r="AB65" s="123">
        <v>15</v>
      </c>
      <c r="AC65" s="123">
        <v>0</v>
      </c>
      <c r="AD65" s="123">
        <v>0</v>
      </c>
      <c r="AE65" s="123">
        <v>144</v>
      </c>
      <c r="AF65" s="123">
        <v>88</v>
      </c>
      <c r="AG65" s="123">
        <v>923</v>
      </c>
      <c r="AH65" s="123">
        <v>7</v>
      </c>
      <c r="AI65" s="123">
        <v>45</v>
      </c>
      <c r="AJ65" s="128">
        <v>82</v>
      </c>
      <c r="AK65" s="123">
        <v>0</v>
      </c>
      <c r="AL65" s="130">
        <v>0</v>
      </c>
      <c r="AM65" s="123">
        <v>1</v>
      </c>
      <c r="AN65" s="131">
        <v>1</v>
      </c>
      <c r="AO65" s="132">
        <f>IFERROR($S65*$S$2+$T65*$T$2+IF($U$2=0,0,$U65/$U$2)+$V65*$V$2+$W65*$W$2+$X65*$X$2+$Y65*$Y$2+$AA65*$AA$2+IF($AB$2=0,0,$AB65/$AB$2)+$AC$2*$AC65+$AF65*$AF$2+IF($AG$2=0,0,$AG65/$AG$2)+$AH65*$AH$2+IF($AJ$2=0,0,$AJ65/$AJ$2)+$AK65*$AK$2+$AL65*$AL$2+$AM65*$AM$2+$AN65*$AN$2,0)</f>
      </c>
      <c r="AP65" s="133">
        <f>IFERROR($AO65/$Q65,"-")</f>
      </c>
      <c r="AQ65" s="5"/>
    </row>
    <row x14ac:dyDescent="0.25" r="66" customHeight="1" ht="17.25">
      <c r="A66" s="118" t="s">
        <v>258</v>
      </c>
      <c r="B66" s="119" t="s">
        <v>192</v>
      </c>
      <c r="C66" s="119" t="s">
        <v>43</v>
      </c>
      <c r="D66" s="120">
        <v>11</v>
      </c>
      <c r="E66" s="134"/>
      <c r="F66" s="122"/>
      <c r="G66" s="123">
        <v>78</v>
      </c>
      <c r="H66" s="124">
        <f>I66-G66</f>
      </c>
      <c r="I66" s="123">
        <v>77</v>
      </c>
      <c r="J66" s="123">
        <v>99</v>
      </c>
      <c r="K66" s="124">
        <f>L66-J66</f>
      </c>
      <c r="L66" s="123">
        <v>102</v>
      </c>
      <c r="M66" s="123">
        <v>100</v>
      </c>
      <c r="N66" s="124">
        <f>O66-M66</f>
      </c>
      <c r="O66" s="123">
        <v>103</v>
      </c>
      <c r="P66" s="135">
        <v>0.95</v>
      </c>
      <c r="Q66" s="126">
        <v>15</v>
      </c>
      <c r="R66" s="127"/>
      <c r="S66" s="128">
        <v>0</v>
      </c>
      <c r="T66" s="123">
        <v>0</v>
      </c>
      <c r="U66" s="123">
        <v>0</v>
      </c>
      <c r="V66" s="123">
        <v>0</v>
      </c>
      <c r="W66" s="123">
        <v>0</v>
      </c>
      <c r="X66" s="123">
        <v>0</v>
      </c>
      <c r="Y66" s="123">
        <v>0</v>
      </c>
      <c r="Z66" s="123">
        <v>0</v>
      </c>
      <c r="AA66" s="128">
        <v>1</v>
      </c>
      <c r="AB66" s="123">
        <v>1</v>
      </c>
      <c r="AC66" s="123">
        <v>0</v>
      </c>
      <c r="AD66" s="123">
        <v>0</v>
      </c>
      <c r="AE66" s="123">
        <v>60</v>
      </c>
      <c r="AF66" s="123">
        <v>44</v>
      </c>
      <c r="AG66" s="123">
        <v>521</v>
      </c>
      <c r="AH66" s="123">
        <v>5</v>
      </c>
      <c r="AI66" s="123">
        <v>27</v>
      </c>
      <c r="AJ66" s="128">
        <v>0</v>
      </c>
      <c r="AK66" s="123">
        <v>0</v>
      </c>
      <c r="AL66" s="130">
        <v>1</v>
      </c>
      <c r="AM66" s="123">
        <v>0</v>
      </c>
      <c r="AN66" s="131">
        <v>0</v>
      </c>
      <c r="AO66" s="132">
        <f>IFERROR($S66*$S$2+$T66*$T$2+IF($U$2=0,0,$U66/$U$2)+$V66*$V$2+$W66*$W$2+$X66*$X$2+$Y66*$Y$2+$AA66*$AA$2+IF($AB$2=0,0,$AB66/$AB$2)+$AC$2*$AC66+$AF66*$AF$2+IF($AG$2=0,0,$AG66/$AG$2)+$AH66*$AH$2+IF($AJ$2=0,0,$AJ66/$AJ$2)+$AK66*$AK$2+$AL66*$AL$2+$AM66*$AM$2+$AN66*$AN$2,0)</f>
      </c>
      <c r="AP66" s="133">
        <f>IFERROR($AO66/$Q66,"-")</f>
      </c>
      <c r="AQ66" s="5"/>
    </row>
    <row x14ac:dyDescent="0.25" r="67" customHeight="1" ht="17.25">
      <c r="A67" s="118" t="s">
        <v>259</v>
      </c>
      <c r="B67" s="119" t="s">
        <v>192</v>
      </c>
      <c r="C67" s="119" t="s">
        <v>260</v>
      </c>
      <c r="D67" s="120">
        <v>11</v>
      </c>
      <c r="E67" s="134" t="s">
        <v>176</v>
      </c>
      <c r="F67" s="122"/>
      <c r="G67" s="123">
        <v>97</v>
      </c>
      <c r="H67" s="124">
        <f>I67-G67</f>
      </c>
      <c r="I67" s="123">
        <v>97</v>
      </c>
      <c r="J67" s="123">
        <v>81</v>
      </c>
      <c r="K67" s="124">
        <f>L67-J67</f>
      </c>
      <c r="L67" s="123">
        <v>82</v>
      </c>
      <c r="M67" s="123">
        <v>79</v>
      </c>
      <c r="N67" s="124">
        <f>O67-M67</f>
      </c>
      <c r="O67" s="123">
        <v>76</v>
      </c>
      <c r="P67" s="135">
        <v>0.94</v>
      </c>
      <c r="Q67" s="126">
        <v>15</v>
      </c>
      <c r="R67" s="127"/>
      <c r="S67" s="128">
        <v>0</v>
      </c>
      <c r="T67" s="123">
        <v>0</v>
      </c>
      <c r="U67" s="123">
        <v>0</v>
      </c>
      <c r="V67" s="123">
        <v>0</v>
      </c>
      <c r="W67" s="123">
        <v>0</v>
      </c>
      <c r="X67" s="123">
        <v>0</v>
      </c>
      <c r="Y67" s="123">
        <v>0</v>
      </c>
      <c r="Z67" s="123">
        <v>0</v>
      </c>
      <c r="AA67" s="128">
        <v>0</v>
      </c>
      <c r="AB67" s="123">
        <v>0</v>
      </c>
      <c r="AC67" s="123">
        <v>0</v>
      </c>
      <c r="AD67" s="123">
        <v>0</v>
      </c>
      <c r="AE67" s="123">
        <v>93</v>
      </c>
      <c r="AF67" s="123">
        <v>62</v>
      </c>
      <c r="AG67" s="123">
        <v>673</v>
      </c>
      <c r="AH67" s="123">
        <v>3</v>
      </c>
      <c r="AI67" s="123">
        <v>34</v>
      </c>
      <c r="AJ67" s="128">
        <v>0</v>
      </c>
      <c r="AK67" s="123">
        <v>0</v>
      </c>
      <c r="AL67" s="130">
        <v>1</v>
      </c>
      <c r="AM67" s="123">
        <v>0</v>
      </c>
      <c r="AN67" s="131">
        <v>0</v>
      </c>
      <c r="AO67" s="132">
        <f>IFERROR($S67*$S$2+$T67*$T$2+IF($U$2=0,0,$U67/$U$2)+$V67*$V$2+$W67*$W$2+$X67*$X$2+$Y67*$Y$2+$AA67*$AA$2+IF($AB$2=0,0,$AB67/$AB$2)+$AC$2*$AC67+$AF67*$AF$2+IF($AG$2=0,0,$AG67/$AG$2)+$AH67*$AH$2+IF($AJ$2=0,0,$AJ67/$AJ$2)+$AK67*$AK$2+$AL67*$AL$2+$AM67*$AM$2+$AN67*$AN$2,0)</f>
      </c>
      <c r="AP67" s="133">
        <f>IFERROR($AO67/$Q67,"-")</f>
      </c>
      <c r="AQ67" s="5"/>
    </row>
    <row x14ac:dyDescent="0.25" r="68" customHeight="1" ht="17.25">
      <c r="A68" s="118" t="s">
        <v>261</v>
      </c>
      <c r="B68" s="119" t="s">
        <v>185</v>
      </c>
      <c r="C68" s="119" t="s">
        <v>43</v>
      </c>
      <c r="D68" s="120">
        <v>11</v>
      </c>
      <c r="E68" s="134"/>
      <c r="F68" s="122"/>
      <c r="G68" s="123">
        <v>96</v>
      </c>
      <c r="H68" s="124">
        <f>I68-G68</f>
      </c>
      <c r="I68" s="123">
        <v>98</v>
      </c>
      <c r="J68" s="123">
        <v>94</v>
      </c>
      <c r="K68" s="124">
        <f>L68-J68</f>
      </c>
      <c r="L68" s="123">
        <v>95</v>
      </c>
      <c r="M68" s="123">
        <v>93</v>
      </c>
      <c r="N68" s="124">
        <f>O68-M68</f>
      </c>
      <c r="O68" s="123">
        <v>96</v>
      </c>
      <c r="P68" s="135">
        <v>0.94</v>
      </c>
      <c r="Q68" s="126">
        <v>16</v>
      </c>
      <c r="R68" s="127"/>
      <c r="S68" s="128">
        <v>339</v>
      </c>
      <c r="T68" s="123">
        <v>189</v>
      </c>
      <c r="U68" s="123">
        <v>4084</v>
      </c>
      <c r="V68" s="123">
        <v>26</v>
      </c>
      <c r="W68" s="123">
        <v>10</v>
      </c>
      <c r="X68" s="123">
        <v>3</v>
      </c>
      <c r="Y68" s="123">
        <v>38</v>
      </c>
      <c r="Z68" s="123">
        <v>205</v>
      </c>
      <c r="AA68" s="128">
        <v>29</v>
      </c>
      <c r="AB68" s="123">
        <v>112</v>
      </c>
      <c r="AC68" s="123">
        <v>0</v>
      </c>
      <c r="AD68" s="123">
        <v>12</v>
      </c>
      <c r="AE68" s="123">
        <v>1</v>
      </c>
      <c r="AF68" s="123">
        <v>0</v>
      </c>
      <c r="AG68" s="123">
        <v>0</v>
      </c>
      <c r="AH68" s="123">
        <v>0</v>
      </c>
      <c r="AI68" s="123">
        <v>0</v>
      </c>
      <c r="AJ68" s="128">
        <v>0</v>
      </c>
      <c r="AK68" s="123">
        <v>0</v>
      </c>
      <c r="AL68" s="130">
        <v>2</v>
      </c>
      <c r="AM68" s="123">
        <v>2</v>
      </c>
      <c r="AN68" s="131">
        <v>1</v>
      </c>
      <c r="AO68" s="132">
        <f>IFERROR($S68*$S$2+$T68*$T$2+IF($U$2=0,0,$U68/$U$2)+$V68*$V$2+$W68*$W$2+$X68*$X$2+$Y68*$Y$2+$AA68*$AA$2+IF($AB$2=0,0,$AB68/$AB$2)+$AC$2*$AC68+$AF68*$AF$2+IF($AG$2=0,0,$AG68/$AG$2)+$AH68*$AH$2+IF($AJ$2=0,0,$AJ68/$AJ$2)+$AK68*$AK$2+$AL68*$AL$2+$AM68*$AM$2+$AN68*$AN$2,0)</f>
      </c>
      <c r="AP68" s="133">
        <f>IFERROR($AO68/$Q68,"-")</f>
      </c>
      <c r="AQ68" s="5"/>
    </row>
    <row x14ac:dyDescent="0.25" r="69" customHeight="1" ht="17.25">
      <c r="A69" s="118" t="s">
        <v>262</v>
      </c>
      <c r="B69" s="119" t="s">
        <v>185</v>
      </c>
      <c r="C69" s="119" t="s">
        <v>244</v>
      </c>
      <c r="D69" s="120">
        <v>14</v>
      </c>
      <c r="E69" s="134"/>
      <c r="F69" s="122"/>
      <c r="G69" s="123">
        <v>80</v>
      </c>
      <c r="H69" s="124">
        <f>I69-G69</f>
      </c>
      <c r="I69" s="123">
        <v>84</v>
      </c>
      <c r="J69" s="123">
        <v>89</v>
      </c>
      <c r="K69" s="124">
        <f>L69-J69</f>
      </c>
      <c r="L69" s="123">
        <v>89</v>
      </c>
      <c r="M69" s="123">
        <v>90</v>
      </c>
      <c r="N69" s="124">
        <f>O69-M69</f>
      </c>
      <c r="O69" s="123">
        <v>88</v>
      </c>
      <c r="P69" s="135">
        <v>0.94</v>
      </c>
      <c r="Q69" s="126">
        <v>15</v>
      </c>
      <c r="R69" s="127"/>
      <c r="S69" s="128">
        <v>77</v>
      </c>
      <c r="T69" s="123">
        <v>71</v>
      </c>
      <c r="U69" s="123">
        <v>1061</v>
      </c>
      <c r="V69" s="123">
        <v>6</v>
      </c>
      <c r="W69" s="123">
        <v>4</v>
      </c>
      <c r="X69" s="123">
        <v>0</v>
      </c>
      <c r="Y69" s="123">
        <v>13</v>
      </c>
      <c r="Z69" s="123">
        <v>45</v>
      </c>
      <c r="AA69" s="128">
        <v>63</v>
      </c>
      <c r="AB69" s="123">
        <v>354</v>
      </c>
      <c r="AC69" s="123">
        <v>3</v>
      </c>
      <c r="AD69" s="123">
        <v>25</v>
      </c>
      <c r="AE69" s="123">
        <v>1</v>
      </c>
      <c r="AF69" s="123">
        <v>1</v>
      </c>
      <c r="AG69" s="123">
        <v>3</v>
      </c>
      <c r="AH69" s="123">
        <v>0</v>
      </c>
      <c r="AI69" s="123">
        <v>0</v>
      </c>
      <c r="AJ69" s="128">
        <v>0</v>
      </c>
      <c r="AK69" s="123">
        <v>0</v>
      </c>
      <c r="AL69" s="130">
        <v>0</v>
      </c>
      <c r="AM69" s="123">
        <v>9</v>
      </c>
      <c r="AN69" s="131">
        <v>2</v>
      </c>
      <c r="AO69" s="132">
        <f>IFERROR($S69*$S$2+$T69*$T$2+IF($U$2=0,0,$U69/$U$2)+$V69*$V$2+$W69*$W$2+$X69*$X$2+$Y69*$Y$2+$AA69*$AA$2+IF($AB$2=0,0,$AB69/$AB$2)+$AC$2*$AC69+$AF69*$AF$2+IF($AG$2=0,0,$AG69/$AG$2)+$AH69*$AH$2+IF($AJ$2=0,0,$AJ69/$AJ$2)+$AK69*$AK$2+$AL69*$AL$2+$AM69*$AM$2+$AN69*$AN$2,0)</f>
      </c>
      <c r="AP69" s="133">
        <f>IFERROR($AO69/$Q69,"-")</f>
      </c>
      <c r="AQ69" s="5"/>
    </row>
    <row x14ac:dyDescent="0.25" r="70" customHeight="1" ht="17.25">
      <c r="A70" s="118" t="s">
        <v>263</v>
      </c>
      <c r="B70" s="119" t="s">
        <v>192</v>
      </c>
      <c r="C70" s="119" t="s">
        <v>29</v>
      </c>
      <c r="D70" s="120">
        <v>13</v>
      </c>
      <c r="E70" s="134"/>
      <c r="F70" s="122"/>
      <c r="G70" s="123">
        <v>87</v>
      </c>
      <c r="H70" s="124">
        <f>I70-G70</f>
      </c>
      <c r="I70" s="123">
        <v>93</v>
      </c>
      <c r="J70" s="123">
        <v>91</v>
      </c>
      <c r="K70" s="124">
        <f>L70-J70</f>
      </c>
      <c r="L70" s="123">
        <v>88</v>
      </c>
      <c r="M70" s="123">
        <v>96</v>
      </c>
      <c r="N70" s="124">
        <f>O70-M70</f>
      </c>
      <c r="O70" s="123">
        <v>98</v>
      </c>
      <c r="P70" s="135">
        <v>0.94</v>
      </c>
      <c r="Q70" s="126">
        <v>16</v>
      </c>
      <c r="R70" s="127"/>
      <c r="S70" s="128">
        <v>0</v>
      </c>
      <c r="T70" s="123">
        <v>0</v>
      </c>
      <c r="U70" s="123">
        <v>0</v>
      </c>
      <c r="V70" s="123">
        <v>0</v>
      </c>
      <c r="W70" s="123">
        <v>0</v>
      </c>
      <c r="X70" s="123">
        <v>0</v>
      </c>
      <c r="Y70" s="123">
        <v>0</v>
      </c>
      <c r="Z70" s="123">
        <v>0</v>
      </c>
      <c r="AA70" s="128">
        <v>0</v>
      </c>
      <c r="AB70" s="123">
        <v>0</v>
      </c>
      <c r="AC70" s="123">
        <v>0</v>
      </c>
      <c r="AD70" s="123">
        <v>0</v>
      </c>
      <c r="AE70" s="123">
        <v>59</v>
      </c>
      <c r="AF70" s="123">
        <v>52</v>
      </c>
      <c r="AG70" s="123">
        <v>586</v>
      </c>
      <c r="AH70" s="123">
        <v>11</v>
      </c>
      <c r="AI70" s="123">
        <v>33</v>
      </c>
      <c r="AJ70" s="128">
        <v>0</v>
      </c>
      <c r="AK70" s="123">
        <v>0</v>
      </c>
      <c r="AL70" s="130">
        <v>0</v>
      </c>
      <c r="AM70" s="123">
        <v>0</v>
      </c>
      <c r="AN70" s="131">
        <v>0</v>
      </c>
      <c r="AO70" s="132">
        <f>IFERROR($S70*$S$2+$T70*$T$2+IF($U$2=0,0,$U70/$U$2)+$V70*$V$2+$W70*$W$2+$X70*$X$2+$Y70*$Y$2+$AA70*$AA$2+IF($AB$2=0,0,$AB70/$AB$2)+$AC$2*$AC70+$AF70*$AF$2+IF($AG$2=0,0,$AG70/$AG$2)+$AH70*$AH$2+IF($AJ$2=0,0,$AJ70/$AJ$2)+$AK70*$AK$2+$AL70*$AL$2+$AM70*$AM$2+$AN70*$AN$2,0)</f>
      </c>
      <c r="AP70" s="133">
        <f>IFERROR($AO70/$Q70,"-")</f>
      </c>
      <c r="AQ70" s="5"/>
    </row>
    <row x14ac:dyDescent="0.25" r="71" customHeight="1" ht="17.25">
      <c r="A71" s="118" t="s">
        <v>264</v>
      </c>
      <c r="B71" s="119" t="s">
        <v>181</v>
      </c>
      <c r="C71" s="119" t="s">
        <v>265</v>
      </c>
      <c r="D71" s="120">
        <v>14</v>
      </c>
      <c r="E71" s="134"/>
      <c r="F71" s="122"/>
      <c r="G71" s="123">
        <v>62</v>
      </c>
      <c r="H71" s="124">
        <f>I71-G71</f>
      </c>
      <c r="I71" s="123">
        <v>62</v>
      </c>
      <c r="J71" s="123">
        <v>64</v>
      </c>
      <c r="K71" s="124">
        <f>L71-J71</f>
      </c>
      <c r="L71" s="123">
        <v>63</v>
      </c>
      <c r="M71" s="123">
        <v>58</v>
      </c>
      <c r="N71" s="124">
        <f>O71-M71</f>
      </c>
      <c r="O71" s="123">
        <v>59</v>
      </c>
      <c r="P71" s="135">
        <v>0.94</v>
      </c>
      <c r="Q71" s="126">
        <v>10</v>
      </c>
      <c r="R71" s="127"/>
      <c r="S71" s="128">
        <v>0</v>
      </c>
      <c r="T71" s="123">
        <v>0</v>
      </c>
      <c r="U71" s="123">
        <v>0</v>
      </c>
      <c r="V71" s="123">
        <v>0</v>
      </c>
      <c r="W71" s="123">
        <v>0</v>
      </c>
      <c r="X71" s="123">
        <v>0</v>
      </c>
      <c r="Y71" s="123">
        <v>0</v>
      </c>
      <c r="Z71" s="123">
        <v>0</v>
      </c>
      <c r="AA71" s="128">
        <v>142</v>
      </c>
      <c r="AB71" s="123">
        <v>584</v>
      </c>
      <c r="AC71" s="123">
        <v>3</v>
      </c>
      <c r="AD71" s="123">
        <v>27</v>
      </c>
      <c r="AE71" s="123">
        <v>47</v>
      </c>
      <c r="AF71" s="123">
        <v>41</v>
      </c>
      <c r="AG71" s="123">
        <v>388</v>
      </c>
      <c r="AH71" s="123">
        <v>2</v>
      </c>
      <c r="AI71" s="123">
        <v>12</v>
      </c>
      <c r="AJ71" s="128">
        <v>0</v>
      </c>
      <c r="AK71" s="123">
        <v>0</v>
      </c>
      <c r="AL71" s="130">
        <v>0</v>
      </c>
      <c r="AM71" s="123">
        <v>2</v>
      </c>
      <c r="AN71" s="131">
        <v>2</v>
      </c>
      <c r="AO71" s="132">
        <f>IFERROR($S71*$S$2+$T71*$T$2+IF($U$2=0,0,$U71/$U$2)+$V71*$V$2+$W71*$W$2+$X71*$X$2+$Y71*$Y$2+$AA71*$AA$2+IF($AB$2=0,0,$AB71/$AB$2)+$AC$2*$AC71+$AF71*$AF$2+IF($AG$2=0,0,$AG71/$AG$2)+$AH71*$AH$2+IF($AJ$2=0,0,$AJ71/$AJ$2)+$AK71*$AK$2+$AL71*$AL$2+$AM71*$AM$2+$AN71*$AN$2,0)</f>
      </c>
      <c r="AP71" s="133">
        <f>IFERROR($AO71/$Q71,"-")</f>
      </c>
      <c r="AQ71" s="5"/>
    </row>
    <row x14ac:dyDescent="0.25" r="72" customHeight="1" ht="17.25">
      <c r="A72" s="118" t="s">
        <v>266</v>
      </c>
      <c r="B72" s="119" t="s">
        <v>173</v>
      </c>
      <c r="C72" s="119" t="s">
        <v>182</v>
      </c>
      <c r="D72" s="120">
        <v>13</v>
      </c>
      <c r="E72" s="134" t="s">
        <v>176</v>
      </c>
      <c r="F72" s="122"/>
      <c r="G72" s="123">
        <v>67</v>
      </c>
      <c r="H72" s="124">
        <f>I72-G72</f>
      </c>
      <c r="I72" s="123">
        <v>66</v>
      </c>
      <c r="J72" s="123">
        <v>59</v>
      </c>
      <c r="K72" s="124">
        <f>L72-J72</f>
      </c>
      <c r="L72" s="123">
        <v>58</v>
      </c>
      <c r="M72" s="123">
        <v>62</v>
      </c>
      <c r="N72" s="124">
        <f>O72-M72</f>
      </c>
      <c r="O72" s="123">
        <v>61</v>
      </c>
      <c r="P72" s="135">
        <v>0.94</v>
      </c>
      <c r="Q72" s="126">
        <v>7</v>
      </c>
      <c r="R72" s="127"/>
      <c r="S72" s="128">
        <v>1</v>
      </c>
      <c r="T72" s="123">
        <v>0</v>
      </c>
      <c r="U72" s="123">
        <v>18</v>
      </c>
      <c r="V72" s="123">
        <v>0</v>
      </c>
      <c r="W72" s="123">
        <v>0</v>
      </c>
      <c r="X72" s="123">
        <v>0</v>
      </c>
      <c r="Y72" s="123">
        <v>0</v>
      </c>
      <c r="Z72" s="123">
        <v>1</v>
      </c>
      <c r="AA72" s="128">
        <v>3</v>
      </c>
      <c r="AB72" s="123">
        <v>72</v>
      </c>
      <c r="AC72" s="123">
        <v>1</v>
      </c>
      <c r="AD72" s="123">
        <v>2</v>
      </c>
      <c r="AE72" s="123">
        <v>43</v>
      </c>
      <c r="AF72" s="123">
        <v>23</v>
      </c>
      <c r="AG72" s="123">
        <v>319</v>
      </c>
      <c r="AH72" s="123">
        <v>3</v>
      </c>
      <c r="AI72" s="123">
        <v>17</v>
      </c>
      <c r="AJ72" s="128">
        <v>0</v>
      </c>
      <c r="AK72" s="123">
        <v>0</v>
      </c>
      <c r="AL72" s="130">
        <v>0</v>
      </c>
      <c r="AM72" s="123">
        <v>0</v>
      </c>
      <c r="AN72" s="131">
        <v>0</v>
      </c>
      <c r="AO72" s="132">
        <f>IFERROR($S72*$S$2+$T72*$T$2+IF($U$2=0,0,$U72/$U$2)+$V72*$V$2+$W72*$W$2+$X72*$X$2+$Y72*$Y$2+$AA72*$AA$2+IF($AB$2=0,0,$AB72/$AB$2)+$AC$2*$AC72+$AF72*$AF$2+IF($AG$2=0,0,$AG72/$AG$2)+$AH72*$AH$2+IF($AJ$2=0,0,$AJ72/$AJ$2)+$AK72*$AK$2+$AL72*$AL$2+$AM72*$AM$2+$AN72*$AN$2,0)</f>
      </c>
      <c r="AP72" s="133">
        <f>IFERROR($AO72/$Q72,"-")</f>
      </c>
      <c r="AQ72" s="5"/>
    </row>
    <row x14ac:dyDescent="0.25" r="73" customHeight="1" ht="17.25">
      <c r="A73" s="118" t="s">
        <v>267</v>
      </c>
      <c r="B73" s="119" t="s">
        <v>181</v>
      </c>
      <c r="C73" s="119" t="s">
        <v>268</v>
      </c>
      <c r="D73" s="120">
        <v>7</v>
      </c>
      <c r="E73" s="134"/>
      <c r="F73" s="122"/>
      <c r="G73" s="123">
        <v>32</v>
      </c>
      <c r="H73" s="124">
        <f>I73-G73</f>
      </c>
      <c r="I73" s="123">
        <v>33</v>
      </c>
      <c r="J73" s="123">
        <v>40</v>
      </c>
      <c r="K73" s="124">
        <f>L73-J73</f>
      </c>
      <c r="L73" s="123">
        <v>42</v>
      </c>
      <c r="M73" s="123">
        <v>39</v>
      </c>
      <c r="N73" s="124">
        <f>O73-M73</f>
      </c>
      <c r="O73" s="123">
        <v>42</v>
      </c>
      <c r="P73" s="135">
        <v>0.93</v>
      </c>
      <c r="Q73" s="126">
        <v>14</v>
      </c>
      <c r="R73" s="127"/>
      <c r="S73" s="128">
        <v>0</v>
      </c>
      <c r="T73" s="123">
        <v>0</v>
      </c>
      <c r="U73" s="123">
        <v>0</v>
      </c>
      <c r="V73" s="123">
        <v>0</v>
      </c>
      <c r="W73" s="123">
        <v>0</v>
      </c>
      <c r="X73" s="123">
        <v>0</v>
      </c>
      <c r="Y73" s="123">
        <v>1</v>
      </c>
      <c r="Z73" s="123">
        <v>0</v>
      </c>
      <c r="AA73" s="128">
        <v>240</v>
      </c>
      <c r="AB73" s="123">
        <v>1070</v>
      </c>
      <c r="AC73" s="123">
        <v>7</v>
      </c>
      <c r="AD73" s="123">
        <v>54</v>
      </c>
      <c r="AE73" s="123">
        <v>60</v>
      </c>
      <c r="AF73" s="123">
        <v>49</v>
      </c>
      <c r="AG73" s="123">
        <v>344</v>
      </c>
      <c r="AH73" s="123">
        <v>3</v>
      </c>
      <c r="AI73" s="123">
        <v>15</v>
      </c>
      <c r="AJ73" s="128">
        <v>0</v>
      </c>
      <c r="AK73" s="123">
        <v>0</v>
      </c>
      <c r="AL73" s="130">
        <v>1</v>
      </c>
      <c r="AM73" s="123">
        <v>3</v>
      </c>
      <c r="AN73" s="131">
        <v>1</v>
      </c>
      <c r="AO73" s="132">
        <f>IFERROR($S73*$S$2+$T73*$T$2+IF($U$2=0,0,$U73/$U$2)+$V73*$V$2+$W73*$W$2+$X73*$X$2+$Y73*$Y$2+$AA73*$AA$2+IF($AB$2=0,0,$AB73/$AB$2)+$AC$2*$AC73+$AF73*$AF$2+IF($AG$2=0,0,$AG73/$AG$2)+$AH73*$AH$2+IF($AJ$2=0,0,$AJ73/$AJ$2)+$AK73*$AK$2+$AL73*$AL$2+$AM73*$AM$2+$AN73*$AN$2,0)</f>
      </c>
      <c r="AP73" s="133">
        <f>IFERROR($AO73/$Q73,"-")</f>
      </c>
      <c r="AQ73" s="5"/>
    </row>
    <row x14ac:dyDescent="0.25" r="74" customHeight="1" ht="17.25">
      <c r="A74" s="118" t="s">
        <v>269</v>
      </c>
      <c r="B74" s="119" t="s">
        <v>173</v>
      </c>
      <c r="C74" s="119" t="s">
        <v>238</v>
      </c>
      <c r="D74" s="120">
        <v>7</v>
      </c>
      <c r="E74" s="134"/>
      <c r="F74" s="122"/>
      <c r="G74" s="123">
        <v>63</v>
      </c>
      <c r="H74" s="124">
        <f>I74-G74</f>
      </c>
      <c r="I74" s="123">
        <v>63</v>
      </c>
      <c r="J74" s="123">
        <v>58</v>
      </c>
      <c r="K74" s="124">
        <f>L74-J74</f>
      </c>
      <c r="L74" s="123">
        <v>60</v>
      </c>
      <c r="M74" s="123">
        <v>61</v>
      </c>
      <c r="N74" s="124">
        <f>O74-M74</f>
      </c>
      <c r="O74" s="123">
        <v>63</v>
      </c>
      <c r="P74" s="135">
        <v>0.93</v>
      </c>
      <c r="Q74" s="126">
        <v>16</v>
      </c>
      <c r="R74" s="127"/>
      <c r="S74" s="128">
        <v>0</v>
      </c>
      <c r="T74" s="123">
        <v>0</v>
      </c>
      <c r="U74" s="123">
        <v>0</v>
      </c>
      <c r="V74" s="123">
        <v>0</v>
      </c>
      <c r="W74" s="123">
        <v>0</v>
      </c>
      <c r="X74" s="123">
        <v>0</v>
      </c>
      <c r="Y74" s="123">
        <v>0</v>
      </c>
      <c r="Z74" s="123">
        <v>0</v>
      </c>
      <c r="AA74" s="128">
        <v>10</v>
      </c>
      <c r="AB74" s="123">
        <v>16</v>
      </c>
      <c r="AC74" s="123">
        <v>2</v>
      </c>
      <c r="AD74" s="123">
        <v>4</v>
      </c>
      <c r="AE74" s="123">
        <v>109</v>
      </c>
      <c r="AF74" s="123">
        <v>62</v>
      </c>
      <c r="AG74" s="123">
        <v>873</v>
      </c>
      <c r="AH74" s="123">
        <v>9</v>
      </c>
      <c r="AI74" s="123">
        <v>41</v>
      </c>
      <c r="AJ74" s="128">
        <v>0</v>
      </c>
      <c r="AK74" s="123">
        <v>0</v>
      </c>
      <c r="AL74" s="130">
        <v>0</v>
      </c>
      <c r="AM74" s="123">
        <v>3</v>
      </c>
      <c r="AN74" s="131">
        <v>1</v>
      </c>
      <c r="AO74" s="132">
        <f>IFERROR($S74*$S$2+$T74*$T$2+IF($U$2=0,0,$U74/$U$2)+$V74*$V$2+$W74*$W$2+$X74*$X$2+$Y74*$Y$2+$AA74*$AA$2+IF($AB$2=0,0,$AB74/$AB$2)+$AC$2*$AC74+$AF74*$AF$2+IF($AG$2=0,0,$AG74/$AG$2)+$AH74*$AH$2+IF($AJ$2=0,0,$AJ74/$AJ$2)+$AK74*$AK$2+$AL74*$AL$2+$AM74*$AM$2+$AN74*$AN$2,0)</f>
      </c>
      <c r="AP74" s="133">
        <f>IFERROR($AO74/$Q74,"-")</f>
      </c>
      <c r="AQ74" s="5"/>
    </row>
    <row x14ac:dyDescent="0.25" r="75" customHeight="1" ht="17.25">
      <c r="A75" s="118" t="s">
        <v>270</v>
      </c>
      <c r="B75" s="119" t="s">
        <v>181</v>
      </c>
      <c r="C75" s="119" t="s">
        <v>190</v>
      </c>
      <c r="D75" s="120">
        <v>6</v>
      </c>
      <c r="E75" s="134"/>
      <c r="F75" s="122"/>
      <c r="G75" s="123">
        <v>51</v>
      </c>
      <c r="H75" s="124">
        <f>I75-G75</f>
      </c>
      <c r="I75" s="123">
        <v>55</v>
      </c>
      <c r="J75" s="123">
        <v>57</v>
      </c>
      <c r="K75" s="124">
        <f>L75-J75</f>
      </c>
      <c r="L75" s="123">
        <v>59</v>
      </c>
      <c r="M75" s="123">
        <v>52</v>
      </c>
      <c r="N75" s="124">
        <f>O75-M75</f>
      </c>
      <c r="O75" s="123">
        <v>54</v>
      </c>
      <c r="P75" s="135">
        <v>0.93</v>
      </c>
      <c r="Q75" s="126">
        <v>15</v>
      </c>
      <c r="R75" s="127"/>
      <c r="S75" s="128">
        <v>0</v>
      </c>
      <c r="T75" s="123">
        <v>0</v>
      </c>
      <c r="U75" s="123">
        <v>0</v>
      </c>
      <c r="V75" s="123">
        <v>0</v>
      </c>
      <c r="W75" s="123">
        <v>0</v>
      </c>
      <c r="X75" s="123">
        <v>0</v>
      </c>
      <c r="Y75" s="123">
        <v>0</v>
      </c>
      <c r="Z75" s="123">
        <v>0</v>
      </c>
      <c r="AA75" s="128">
        <v>165</v>
      </c>
      <c r="AB75" s="123">
        <v>642</v>
      </c>
      <c r="AC75" s="123">
        <v>6</v>
      </c>
      <c r="AD75" s="123">
        <v>38</v>
      </c>
      <c r="AE75" s="123">
        <v>70</v>
      </c>
      <c r="AF75" s="123">
        <v>59</v>
      </c>
      <c r="AG75" s="123">
        <v>373</v>
      </c>
      <c r="AH75" s="123">
        <v>2</v>
      </c>
      <c r="AI75" s="123">
        <v>17</v>
      </c>
      <c r="AJ75" s="128">
        <v>0</v>
      </c>
      <c r="AK75" s="123">
        <v>0</v>
      </c>
      <c r="AL75" s="130">
        <v>0</v>
      </c>
      <c r="AM75" s="123">
        <v>1</v>
      </c>
      <c r="AN75" s="131">
        <v>1</v>
      </c>
      <c r="AO75" s="132">
        <f>IFERROR($S75*$S$2+$T75*$T$2+IF($U$2=0,0,$U75/$U$2)+$V75*$V$2+$W75*$W$2+$X75*$X$2+$Y75*$Y$2+$AA75*$AA$2+IF($AB$2=0,0,$AB75/$AB$2)+$AC$2*$AC75+$AF75*$AF$2+IF($AG$2=0,0,$AG75/$AG$2)+$AH75*$AH$2+IF($AJ$2=0,0,$AJ75/$AJ$2)+$AK75*$AK$2+$AL75*$AL$2+$AM75*$AM$2+$AN75*$AN$2,0)</f>
      </c>
      <c r="AP75" s="133">
        <f>IFERROR($AO75/$Q75,"-")</f>
      </c>
      <c r="AQ75" s="5"/>
    </row>
    <row x14ac:dyDescent="0.25" r="76" customHeight="1" ht="17.25">
      <c r="A76" s="118" t="s">
        <v>271</v>
      </c>
      <c r="B76" s="119" t="s">
        <v>173</v>
      </c>
      <c r="C76" s="119" t="s">
        <v>236</v>
      </c>
      <c r="D76" s="120">
        <v>10</v>
      </c>
      <c r="E76" s="134"/>
      <c r="F76" s="122"/>
      <c r="G76" s="123">
        <v>58</v>
      </c>
      <c r="H76" s="124">
        <f>I76-G76</f>
      </c>
      <c r="I76" s="123">
        <v>59</v>
      </c>
      <c r="J76" s="123">
        <v>54</v>
      </c>
      <c r="K76" s="124">
        <f>L76-J76</f>
      </c>
      <c r="L76" s="123">
        <v>53</v>
      </c>
      <c r="M76" s="123">
        <v>48</v>
      </c>
      <c r="N76" s="124">
        <f>O76-M76</f>
      </c>
      <c r="O76" s="123">
        <v>49</v>
      </c>
      <c r="P76" s="135">
        <v>0.93</v>
      </c>
      <c r="Q76" s="126">
        <v>16</v>
      </c>
      <c r="R76" s="127"/>
      <c r="S76" s="128">
        <v>0</v>
      </c>
      <c r="T76" s="123">
        <v>0</v>
      </c>
      <c r="U76" s="123">
        <v>0</v>
      </c>
      <c r="V76" s="123">
        <v>0</v>
      </c>
      <c r="W76" s="123">
        <v>0</v>
      </c>
      <c r="X76" s="123">
        <v>0</v>
      </c>
      <c r="Y76" s="123">
        <v>0</v>
      </c>
      <c r="Z76" s="123">
        <v>0</v>
      </c>
      <c r="AA76" s="128">
        <v>5</v>
      </c>
      <c r="AB76" s="123">
        <v>28</v>
      </c>
      <c r="AC76" s="123">
        <v>0</v>
      </c>
      <c r="AD76" s="123">
        <v>1</v>
      </c>
      <c r="AE76" s="123">
        <v>108</v>
      </c>
      <c r="AF76" s="123">
        <v>67</v>
      </c>
      <c r="AG76" s="123">
        <v>908</v>
      </c>
      <c r="AH76" s="123">
        <v>6</v>
      </c>
      <c r="AI76" s="123">
        <v>52</v>
      </c>
      <c r="AJ76" s="128">
        <v>0</v>
      </c>
      <c r="AK76" s="123">
        <v>0</v>
      </c>
      <c r="AL76" s="130">
        <v>0</v>
      </c>
      <c r="AM76" s="123">
        <v>1</v>
      </c>
      <c r="AN76" s="131">
        <v>1</v>
      </c>
      <c r="AO76" s="132">
        <f>IFERROR($S76*$S$2+$T76*$T$2+IF($U$2=0,0,$U76/$U$2)+$V76*$V$2+$W76*$W$2+$X76*$X$2+$Y76*$Y$2+$AA76*$AA$2+IF($AB$2=0,0,$AB76/$AB$2)+$AC$2*$AC76+$AF76*$AF$2+IF($AG$2=0,0,$AG76/$AG$2)+$AH76*$AH$2+IF($AJ$2=0,0,$AJ76/$AJ$2)+$AK76*$AK$2+$AL76*$AL$2+$AM76*$AM$2+$AN76*$AN$2,0)</f>
      </c>
      <c r="AP76" s="133">
        <f>IFERROR($AO76/$Q76,"-")</f>
      </c>
      <c r="AQ76" s="5"/>
    </row>
    <row x14ac:dyDescent="0.25" r="77" customHeight="1" ht="17.25">
      <c r="A77" s="118" t="s">
        <v>272</v>
      </c>
      <c r="B77" s="119" t="s">
        <v>192</v>
      </c>
      <c r="C77" s="119" t="s">
        <v>244</v>
      </c>
      <c r="D77" s="120">
        <v>14</v>
      </c>
      <c r="E77" s="134"/>
      <c r="F77" s="122"/>
      <c r="G77" s="123">
        <v>94</v>
      </c>
      <c r="H77" s="124">
        <f>I77-G77</f>
      </c>
      <c r="I77" s="123">
        <v>90</v>
      </c>
      <c r="J77" s="123">
        <v>95</v>
      </c>
      <c r="K77" s="124">
        <f>L77-J77</f>
      </c>
      <c r="L77" s="123">
        <v>93</v>
      </c>
      <c r="M77" s="123">
        <v>94</v>
      </c>
      <c r="N77" s="124">
        <f>O77-M77</f>
      </c>
      <c r="O77" s="123">
        <v>92</v>
      </c>
      <c r="P77" s="135">
        <v>0.93</v>
      </c>
      <c r="Q77" s="126">
        <v>11</v>
      </c>
      <c r="R77" s="127"/>
      <c r="S77" s="128">
        <v>0</v>
      </c>
      <c r="T77" s="123">
        <v>0</v>
      </c>
      <c r="U77" s="123">
        <v>0</v>
      </c>
      <c r="V77" s="123">
        <v>0</v>
      </c>
      <c r="W77" s="123">
        <v>0</v>
      </c>
      <c r="X77" s="123">
        <v>0</v>
      </c>
      <c r="Y77" s="123">
        <v>0</v>
      </c>
      <c r="Z77" s="123">
        <v>0</v>
      </c>
      <c r="AA77" s="128">
        <v>0</v>
      </c>
      <c r="AB77" s="123">
        <v>0</v>
      </c>
      <c r="AC77" s="123">
        <v>0</v>
      </c>
      <c r="AD77" s="123">
        <v>0</v>
      </c>
      <c r="AE77" s="123">
        <v>65</v>
      </c>
      <c r="AF77" s="123">
        <v>46</v>
      </c>
      <c r="AG77" s="123">
        <v>524</v>
      </c>
      <c r="AH77" s="123">
        <v>3</v>
      </c>
      <c r="AI77" s="123">
        <v>28</v>
      </c>
      <c r="AJ77" s="128">
        <v>0</v>
      </c>
      <c r="AK77" s="123">
        <v>0</v>
      </c>
      <c r="AL77" s="130">
        <v>0</v>
      </c>
      <c r="AM77" s="123">
        <v>0</v>
      </c>
      <c r="AN77" s="131">
        <v>0</v>
      </c>
      <c r="AO77" s="132">
        <f>IFERROR($S77*$S$2+$T77*$T$2+IF($U$2=0,0,$U77/$U$2)+$V77*$V$2+$W77*$W$2+$X77*$X$2+$Y77*$Y$2+$AA77*$AA$2+IF($AB$2=0,0,$AB77/$AB$2)+$AC$2*$AC77+$AF77*$AF$2+IF($AG$2=0,0,$AG77/$AG$2)+$AH77*$AH$2+IF($AJ$2=0,0,$AJ77/$AJ$2)+$AK77*$AK$2+$AL77*$AL$2+$AM77*$AM$2+$AN77*$AN$2,0)</f>
      </c>
      <c r="AP77" s="133">
        <f>IFERROR($AO77/$Q77,"-")</f>
      </c>
      <c r="AQ77" s="5"/>
    </row>
    <row x14ac:dyDescent="0.25" r="78" customHeight="1" ht="17.25">
      <c r="A78" s="118" t="s">
        <v>273</v>
      </c>
      <c r="B78" s="119" t="s">
        <v>181</v>
      </c>
      <c r="C78" s="119" t="s">
        <v>200</v>
      </c>
      <c r="D78" s="120">
        <v>12</v>
      </c>
      <c r="E78" s="134"/>
      <c r="F78" s="122"/>
      <c r="G78" s="123">
        <v>68</v>
      </c>
      <c r="H78" s="124">
        <f>I78-G78</f>
      </c>
      <c r="I78" s="123">
        <v>67</v>
      </c>
      <c r="J78" s="123">
        <v>73</v>
      </c>
      <c r="K78" s="124">
        <f>L78-J78</f>
      </c>
      <c r="L78" s="123">
        <v>73</v>
      </c>
      <c r="M78" s="123">
        <v>65</v>
      </c>
      <c r="N78" s="124">
        <f>O78-M78</f>
      </c>
      <c r="O78" s="123">
        <v>65</v>
      </c>
      <c r="P78" s="135">
        <v>0.92</v>
      </c>
      <c r="Q78" s="126">
        <v>16</v>
      </c>
      <c r="R78" s="127"/>
      <c r="S78" s="128">
        <v>0</v>
      </c>
      <c r="T78" s="123">
        <v>0</v>
      </c>
      <c r="U78" s="123">
        <v>0</v>
      </c>
      <c r="V78" s="123">
        <v>0</v>
      </c>
      <c r="W78" s="123">
        <v>0</v>
      </c>
      <c r="X78" s="123">
        <v>0</v>
      </c>
      <c r="Y78" s="123">
        <v>0</v>
      </c>
      <c r="Z78" s="123">
        <v>0</v>
      </c>
      <c r="AA78" s="128">
        <v>97</v>
      </c>
      <c r="AB78" s="123">
        <v>448</v>
      </c>
      <c r="AC78" s="123">
        <v>1</v>
      </c>
      <c r="AD78" s="123">
        <v>22</v>
      </c>
      <c r="AE78" s="123">
        <v>67</v>
      </c>
      <c r="AF78" s="123">
        <v>53</v>
      </c>
      <c r="AG78" s="123">
        <v>402</v>
      </c>
      <c r="AH78" s="123">
        <v>4</v>
      </c>
      <c r="AI78" s="123">
        <v>21</v>
      </c>
      <c r="AJ78" s="128">
        <v>417</v>
      </c>
      <c r="AK78" s="123">
        <v>0</v>
      </c>
      <c r="AL78" s="130">
        <v>0</v>
      </c>
      <c r="AM78" s="123">
        <v>2</v>
      </c>
      <c r="AN78" s="131">
        <v>0</v>
      </c>
      <c r="AO78" s="132">
        <f>IFERROR($S78*$S$2+$T78*$T$2+IF($U$2=0,0,$U78/$U$2)+$V78*$V$2+$W78*$W$2+$X78*$X$2+$Y78*$Y$2+$AA78*$AA$2+IF($AB$2=0,0,$AB78/$AB$2)+$AC$2*$AC78+$AF78*$AF$2+IF($AG$2=0,0,$AG78/$AG$2)+$AH78*$AH$2+IF($AJ$2=0,0,$AJ78/$AJ$2)+$AK78*$AK$2+$AL78*$AL$2+$AM78*$AM$2+$AN78*$AN$2,0)</f>
      </c>
      <c r="AP78" s="133">
        <f>IFERROR($AO78/$Q78,"-")</f>
      </c>
      <c r="AQ78" s="5"/>
    </row>
    <row x14ac:dyDescent="0.25" r="79" customHeight="1" ht="17.25">
      <c r="A79" s="118" t="s">
        <v>274</v>
      </c>
      <c r="B79" s="119" t="s">
        <v>192</v>
      </c>
      <c r="C79" s="119" t="s">
        <v>203</v>
      </c>
      <c r="D79" s="120">
        <v>9</v>
      </c>
      <c r="E79" s="134"/>
      <c r="F79" s="122"/>
      <c r="G79" s="123">
        <v>75</v>
      </c>
      <c r="H79" s="124">
        <f>I79-G79</f>
      </c>
      <c r="I79" s="123">
        <v>73</v>
      </c>
      <c r="J79" s="123">
        <v>86</v>
      </c>
      <c r="K79" s="124">
        <f>L79-J79</f>
      </c>
      <c r="L79" s="123">
        <v>86</v>
      </c>
      <c r="M79" s="123">
        <v>80</v>
      </c>
      <c r="N79" s="124">
        <f>O79-M79</f>
      </c>
      <c r="O79" s="123">
        <v>79</v>
      </c>
      <c r="P79" s="135">
        <v>0.92</v>
      </c>
      <c r="Q79" s="126">
        <v>16</v>
      </c>
      <c r="R79" s="127"/>
      <c r="S79" s="128">
        <v>1</v>
      </c>
      <c r="T79" s="123">
        <v>0</v>
      </c>
      <c r="U79" s="123">
        <v>28</v>
      </c>
      <c r="V79" s="123">
        <v>0</v>
      </c>
      <c r="W79" s="123">
        <v>0</v>
      </c>
      <c r="X79" s="123">
        <v>0</v>
      </c>
      <c r="Y79" s="123">
        <v>0</v>
      </c>
      <c r="Z79" s="123">
        <v>1</v>
      </c>
      <c r="AA79" s="128">
        <v>3</v>
      </c>
      <c r="AB79" s="123">
        <v>5</v>
      </c>
      <c r="AC79" s="123">
        <v>0</v>
      </c>
      <c r="AD79" s="123">
        <v>2</v>
      </c>
      <c r="AE79" s="123">
        <v>109</v>
      </c>
      <c r="AF79" s="123">
        <v>72</v>
      </c>
      <c r="AG79" s="123">
        <v>670</v>
      </c>
      <c r="AH79" s="123">
        <v>6</v>
      </c>
      <c r="AI79" s="123">
        <v>36</v>
      </c>
      <c r="AJ79" s="128">
        <v>0</v>
      </c>
      <c r="AK79" s="123">
        <v>0</v>
      </c>
      <c r="AL79" s="130">
        <v>0</v>
      </c>
      <c r="AM79" s="123">
        <v>0</v>
      </c>
      <c r="AN79" s="131">
        <v>0</v>
      </c>
      <c r="AO79" s="132">
        <f>IFERROR($S79*$S$2+$T79*$T$2+IF($U$2=0,0,$U79/$U$2)+$V79*$V$2+$W79*$W$2+$X79*$X$2+$Y79*$Y$2+$AA79*$AA$2+IF($AB$2=0,0,$AB79/$AB$2)+$AC$2*$AC79+$AF79*$AF$2+IF($AG$2=0,0,$AG79/$AG$2)+$AH79*$AH$2+IF($AJ$2=0,0,$AJ79/$AJ$2)+$AK79*$AK$2+$AL79*$AL$2+$AM79*$AM$2+$AN79*$AN$2,0)</f>
      </c>
      <c r="AP79" s="133">
        <f>IFERROR($AO79/$Q79,"-")</f>
      </c>
      <c r="AQ79" s="5"/>
    </row>
    <row x14ac:dyDescent="0.25" r="80" customHeight="1" ht="17.25">
      <c r="A80" s="118" t="s">
        <v>275</v>
      </c>
      <c r="B80" s="119" t="s">
        <v>173</v>
      </c>
      <c r="C80" s="119" t="s">
        <v>217</v>
      </c>
      <c r="D80" s="120">
        <v>13</v>
      </c>
      <c r="E80" s="134"/>
      <c r="F80" s="122"/>
      <c r="G80" s="123">
        <v>65</v>
      </c>
      <c r="H80" s="124">
        <f>I80-G80</f>
      </c>
      <c r="I80" s="123">
        <v>64</v>
      </c>
      <c r="J80" s="123">
        <v>75</v>
      </c>
      <c r="K80" s="124">
        <f>L80-J80</f>
      </c>
      <c r="L80" s="123">
        <v>74</v>
      </c>
      <c r="M80" s="123">
        <v>71</v>
      </c>
      <c r="N80" s="124">
        <f>O80-M80</f>
      </c>
      <c r="O80" s="123">
        <v>70</v>
      </c>
      <c r="P80" s="135">
        <v>0.92</v>
      </c>
      <c r="Q80" s="126">
        <v>16</v>
      </c>
      <c r="R80" s="127"/>
      <c r="S80" s="128">
        <v>0</v>
      </c>
      <c r="T80" s="123">
        <v>0</v>
      </c>
      <c r="U80" s="123">
        <v>0</v>
      </c>
      <c r="V80" s="123">
        <v>0</v>
      </c>
      <c r="W80" s="123">
        <v>0</v>
      </c>
      <c r="X80" s="123">
        <v>0</v>
      </c>
      <c r="Y80" s="123">
        <v>0</v>
      </c>
      <c r="Z80" s="123">
        <v>0</v>
      </c>
      <c r="AA80" s="128">
        <v>4</v>
      </c>
      <c r="AB80" s="123">
        <v>15</v>
      </c>
      <c r="AC80" s="123">
        <v>0</v>
      </c>
      <c r="AD80" s="123">
        <v>1</v>
      </c>
      <c r="AE80" s="123">
        <v>136</v>
      </c>
      <c r="AF80" s="123">
        <v>95</v>
      </c>
      <c r="AG80" s="123">
        <v>1096</v>
      </c>
      <c r="AH80" s="123">
        <v>3</v>
      </c>
      <c r="AI80" s="123">
        <v>49</v>
      </c>
      <c r="AJ80" s="128">
        <v>0</v>
      </c>
      <c r="AK80" s="123">
        <v>0</v>
      </c>
      <c r="AL80" s="130">
        <v>1</v>
      </c>
      <c r="AM80" s="123">
        <v>1</v>
      </c>
      <c r="AN80" s="131">
        <v>1</v>
      </c>
      <c r="AO80" s="132">
        <f>IFERROR($S80*$S$2+$T80*$T$2+IF($U$2=0,0,$U80/$U$2)+$V80*$V$2+$W80*$W$2+$X80*$X$2+$Y80*$Y$2+$AA80*$AA$2+IF($AB$2=0,0,$AB80/$AB$2)+$AC$2*$AC80+$AF80*$AF$2+IF($AG$2=0,0,$AG80/$AG$2)+$AH80*$AH$2+IF($AJ$2=0,0,$AJ80/$AJ$2)+$AK80*$AK$2+$AL80*$AL$2+$AM80*$AM$2+$AN80*$AN$2,0)</f>
      </c>
      <c r="AP80" s="133">
        <f>IFERROR($AO80/$Q80,"-")</f>
      </c>
      <c r="AQ80" s="5"/>
    </row>
    <row x14ac:dyDescent="0.25" r="81" customHeight="1" ht="17.25">
      <c r="A81" s="118" t="s">
        <v>276</v>
      </c>
      <c r="B81" s="119" t="s">
        <v>173</v>
      </c>
      <c r="C81" s="119" t="s">
        <v>53</v>
      </c>
      <c r="D81" s="120">
        <v>10</v>
      </c>
      <c r="E81" s="134" t="s">
        <v>176</v>
      </c>
      <c r="F81" s="122"/>
      <c r="G81" s="123">
        <v>82</v>
      </c>
      <c r="H81" s="124">
        <f>I81-G81</f>
      </c>
      <c r="I81" s="123">
        <v>80</v>
      </c>
      <c r="J81" s="123">
        <v>61</v>
      </c>
      <c r="K81" s="124">
        <f>L81-J81</f>
      </c>
      <c r="L81" s="123">
        <v>56</v>
      </c>
      <c r="M81" s="123">
        <v>68</v>
      </c>
      <c r="N81" s="124">
        <f>O81-M81</f>
      </c>
      <c r="O81" s="123">
        <v>62</v>
      </c>
      <c r="P81" s="135">
        <v>0.91</v>
      </c>
      <c r="Q81" s="126">
        <v>5</v>
      </c>
      <c r="R81" s="127"/>
      <c r="S81" s="128">
        <v>0</v>
      </c>
      <c r="T81" s="123">
        <v>0</v>
      </c>
      <c r="U81" s="123">
        <v>0</v>
      </c>
      <c r="V81" s="123">
        <v>0</v>
      </c>
      <c r="W81" s="123">
        <v>0</v>
      </c>
      <c r="X81" s="123">
        <v>0</v>
      </c>
      <c r="Y81" s="123">
        <v>0</v>
      </c>
      <c r="Z81" s="123">
        <v>0</v>
      </c>
      <c r="AA81" s="128">
        <v>0</v>
      </c>
      <c r="AB81" s="123">
        <v>0</v>
      </c>
      <c r="AC81" s="123">
        <v>0</v>
      </c>
      <c r="AD81" s="123">
        <v>0</v>
      </c>
      <c r="AE81" s="123">
        <v>32</v>
      </c>
      <c r="AF81" s="123">
        <v>20</v>
      </c>
      <c r="AG81" s="123">
        <v>338</v>
      </c>
      <c r="AH81" s="123">
        <v>2</v>
      </c>
      <c r="AI81" s="123">
        <v>16</v>
      </c>
      <c r="AJ81" s="128">
        <v>0</v>
      </c>
      <c r="AK81" s="123">
        <v>0</v>
      </c>
      <c r="AL81" s="130">
        <v>0</v>
      </c>
      <c r="AM81" s="123">
        <v>0</v>
      </c>
      <c r="AN81" s="131">
        <v>0</v>
      </c>
      <c r="AO81" s="132">
        <f>IFERROR($S81*$S$2+$T81*$T$2+IF($U$2=0,0,$U81/$U$2)+$V81*$V$2+$W81*$W$2+$X81*$X$2+$Y81*$Y$2+$AA81*$AA$2+IF($AB$2=0,0,$AB81/$AB$2)+$AC$2*$AC81+$AF81*$AF$2+IF($AG$2=0,0,$AG81/$AG$2)+$AH81*$AH$2+IF($AJ$2=0,0,$AJ81/$AJ$2)+$AK81*$AK$2+$AL81*$AL$2+$AM81*$AM$2+$AN81*$AN$2,0)</f>
      </c>
      <c r="AP81" s="133">
        <f>IFERROR($AO81/$Q81,"-")</f>
      </c>
      <c r="AQ81" s="5"/>
    </row>
    <row x14ac:dyDescent="0.25" r="82" customHeight="1" ht="17.25">
      <c r="A82" s="118" t="s">
        <v>277</v>
      </c>
      <c r="B82" s="119" t="s">
        <v>173</v>
      </c>
      <c r="C82" s="119" t="s">
        <v>236</v>
      </c>
      <c r="D82" s="120">
        <v>10</v>
      </c>
      <c r="E82" s="134"/>
      <c r="F82" s="122"/>
      <c r="G82" s="123">
        <v>73</v>
      </c>
      <c r="H82" s="124">
        <f>I82-G82</f>
      </c>
      <c r="I82" s="123">
        <v>78</v>
      </c>
      <c r="J82" s="123">
        <v>67</v>
      </c>
      <c r="K82" s="124">
        <f>L82-J82</f>
      </c>
      <c r="L82" s="123">
        <v>64</v>
      </c>
      <c r="M82" s="123">
        <v>67</v>
      </c>
      <c r="N82" s="124">
        <f>O82-M82</f>
      </c>
      <c r="O82" s="123">
        <v>66</v>
      </c>
      <c r="P82" s="135">
        <v>0.91</v>
      </c>
      <c r="Q82" s="126" t="s">
        <v>234</v>
      </c>
      <c r="R82" s="127"/>
      <c r="S82" s="128" t="s">
        <v>234</v>
      </c>
      <c r="T82" s="123" t="s">
        <v>234</v>
      </c>
      <c r="U82" s="123" t="s">
        <v>234</v>
      </c>
      <c r="V82" s="123" t="s">
        <v>234</v>
      </c>
      <c r="W82" s="123" t="s">
        <v>234</v>
      </c>
      <c r="X82" s="123" t="s">
        <v>234</v>
      </c>
      <c r="Y82" s="123" t="s">
        <v>234</v>
      </c>
      <c r="Z82" s="123" t="s">
        <v>234</v>
      </c>
      <c r="AA82" s="128" t="s">
        <v>234</v>
      </c>
      <c r="AB82" s="123" t="s">
        <v>234</v>
      </c>
      <c r="AC82" s="123" t="s">
        <v>234</v>
      </c>
      <c r="AD82" s="123" t="s">
        <v>234</v>
      </c>
      <c r="AE82" s="123" t="s">
        <v>234</v>
      </c>
      <c r="AF82" s="123" t="s">
        <v>234</v>
      </c>
      <c r="AG82" s="123" t="s">
        <v>234</v>
      </c>
      <c r="AH82" s="123" t="s">
        <v>234</v>
      </c>
      <c r="AI82" s="123" t="s">
        <v>234</v>
      </c>
      <c r="AJ82" s="128" t="s">
        <v>234</v>
      </c>
      <c r="AK82" s="123" t="s">
        <v>234</v>
      </c>
      <c r="AL82" s="130" t="s">
        <v>234</v>
      </c>
      <c r="AM82" s="123" t="s">
        <v>234</v>
      </c>
      <c r="AN82" s="131" t="s">
        <v>234</v>
      </c>
      <c r="AO82" s="132">
        <f>IFERROR($S82*$S$2+$T82*$T$2+IF($U$2=0,0,$U82/$U$2)+$V82*$V$2+$W82*$W$2+$X82*$X$2+$Y82*$Y$2+$AA82*$AA$2+IF($AB$2=0,0,$AB82/$AB$2)+$AC$2*$AC82+$AF82*$AF$2+IF($AG$2=0,0,$AG82/$AG$2)+$AH82*$AH$2+IF($AJ$2=0,0,$AJ82/$AJ$2)+$AK82*$AK$2+$AL82*$AL$2+$AM82*$AM$2+$AN82*$AN$2,0)</f>
      </c>
      <c r="AP82" s="133">
        <f>IFERROR($AO82/$Q82,"-")</f>
      </c>
      <c r="AQ82" s="5"/>
    </row>
    <row x14ac:dyDescent="0.25" r="83" customHeight="1" ht="17.25">
      <c r="A83" s="118" t="s">
        <v>278</v>
      </c>
      <c r="B83" s="119" t="s">
        <v>173</v>
      </c>
      <c r="C83" s="119" t="s">
        <v>238</v>
      </c>
      <c r="D83" s="120">
        <v>7</v>
      </c>
      <c r="E83" s="134"/>
      <c r="F83" s="122"/>
      <c r="G83" s="123">
        <v>83</v>
      </c>
      <c r="H83" s="124">
        <f>I83-G83</f>
      </c>
      <c r="I83" s="123">
        <v>85</v>
      </c>
      <c r="J83" s="123">
        <v>74</v>
      </c>
      <c r="K83" s="124">
        <f>L83-J83</f>
      </c>
      <c r="L83" s="123">
        <v>72</v>
      </c>
      <c r="M83" s="123">
        <v>64</v>
      </c>
      <c r="N83" s="124">
        <f>O83-M83</f>
      </c>
      <c r="O83" s="123">
        <v>64</v>
      </c>
      <c r="P83" s="135">
        <v>0.91</v>
      </c>
      <c r="Q83" s="126">
        <v>16</v>
      </c>
      <c r="R83" s="127"/>
      <c r="S83" s="128">
        <v>0</v>
      </c>
      <c r="T83" s="123">
        <v>0</v>
      </c>
      <c r="U83" s="123">
        <v>0</v>
      </c>
      <c r="V83" s="123">
        <v>0</v>
      </c>
      <c r="W83" s="123">
        <v>0</v>
      </c>
      <c r="X83" s="123">
        <v>0</v>
      </c>
      <c r="Y83" s="123">
        <v>0</v>
      </c>
      <c r="Z83" s="123">
        <v>0</v>
      </c>
      <c r="AA83" s="128">
        <v>0</v>
      </c>
      <c r="AB83" s="123">
        <v>0</v>
      </c>
      <c r="AC83" s="123">
        <v>0</v>
      </c>
      <c r="AD83" s="123">
        <v>0</v>
      </c>
      <c r="AE83" s="123">
        <v>128</v>
      </c>
      <c r="AF83" s="123">
        <v>97</v>
      </c>
      <c r="AG83" s="123">
        <v>831</v>
      </c>
      <c r="AH83" s="123">
        <v>9</v>
      </c>
      <c r="AI83" s="123">
        <v>48</v>
      </c>
      <c r="AJ83" s="128">
        <v>0</v>
      </c>
      <c r="AK83" s="123">
        <v>0</v>
      </c>
      <c r="AL83" s="130">
        <v>1</v>
      </c>
      <c r="AM83" s="123">
        <v>3</v>
      </c>
      <c r="AN83" s="131">
        <v>1</v>
      </c>
      <c r="AO83" s="132">
        <f>IFERROR($S83*$S$2+$T83*$T$2+IF($U$2=0,0,$U83/$U$2)+$V83*$V$2+$W83*$W$2+$X83*$X$2+$Y83*$Y$2+$AA83*$AA$2+IF($AB$2=0,0,$AB83/$AB$2)+$AC$2*$AC83+$AF83*$AF$2+IF($AG$2=0,0,$AG83/$AG$2)+$AH83*$AH$2+IF($AJ$2=0,0,$AJ83/$AJ$2)+$AK83*$AK$2+$AL83*$AL$2+$AM83*$AM$2+$AN83*$AN$2,0)</f>
      </c>
      <c r="AP83" s="133">
        <f>IFERROR($AO83/$Q83,"-")</f>
      </c>
      <c r="AQ83" s="5"/>
    </row>
    <row x14ac:dyDescent="0.25" r="84" customHeight="1" ht="17.25">
      <c r="A84" s="118" t="s">
        <v>279</v>
      </c>
      <c r="B84" s="119" t="s">
        <v>181</v>
      </c>
      <c r="C84" s="119" t="s">
        <v>63</v>
      </c>
      <c r="D84" s="120">
        <v>6</v>
      </c>
      <c r="E84" s="134"/>
      <c r="F84" s="122"/>
      <c r="G84" s="123">
        <v>71</v>
      </c>
      <c r="H84" s="124">
        <f>I84-G84</f>
      </c>
      <c r="I84" s="123">
        <v>71</v>
      </c>
      <c r="J84" s="123">
        <v>72</v>
      </c>
      <c r="K84" s="124">
        <f>L84-J84</f>
      </c>
      <c r="L84" s="123">
        <v>75</v>
      </c>
      <c r="M84" s="123">
        <v>78</v>
      </c>
      <c r="N84" s="124">
        <f>O84-M84</f>
      </c>
      <c r="O84" s="123">
        <v>80</v>
      </c>
      <c r="P84" s="135">
        <v>0.91</v>
      </c>
      <c r="Q84" s="126">
        <v>8</v>
      </c>
      <c r="R84" s="127"/>
      <c r="S84" s="128">
        <v>0</v>
      </c>
      <c r="T84" s="123">
        <v>0</v>
      </c>
      <c r="U84" s="123">
        <v>0</v>
      </c>
      <c r="V84" s="123">
        <v>0</v>
      </c>
      <c r="W84" s="123">
        <v>0</v>
      </c>
      <c r="X84" s="123">
        <v>0</v>
      </c>
      <c r="Y84" s="123">
        <v>0</v>
      </c>
      <c r="Z84" s="123">
        <v>0</v>
      </c>
      <c r="AA84" s="128">
        <v>104</v>
      </c>
      <c r="AB84" s="123">
        <v>521</v>
      </c>
      <c r="AC84" s="123">
        <v>2</v>
      </c>
      <c r="AD84" s="123">
        <v>22</v>
      </c>
      <c r="AE84" s="123">
        <v>19</v>
      </c>
      <c r="AF84" s="123">
        <v>16</v>
      </c>
      <c r="AG84" s="123">
        <v>156</v>
      </c>
      <c r="AH84" s="123">
        <v>1</v>
      </c>
      <c r="AI84" s="123">
        <v>5</v>
      </c>
      <c r="AJ84" s="128">
        <v>0</v>
      </c>
      <c r="AK84" s="123">
        <v>0</v>
      </c>
      <c r="AL84" s="130">
        <v>0</v>
      </c>
      <c r="AM84" s="123">
        <v>1</v>
      </c>
      <c r="AN84" s="131">
        <v>1</v>
      </c>
      <c r="AO84" s="132">
        <f>IFERROR($S84*$S$2+$T84*$T$2+IF($U$2=0,0,$U84/$U$2)+$V84*$V$2+$W84*$W$2+$X84*$X$2+$Y84*$Y$2+$AA84*$AA$2+IF($AB$2=0,0,$AB84/$AB$2)+$AC$2*$AC84+$AF84*$AF$2+IF($AG$2=0,0,$AG84/$AG$2)+$AH84*$AH$2+IF($AJ$2=0,0,$AJ84/$AJ$2)+$AK84*$AK$2+$AL84*$AL$2+$AM84*$AM$2+$AN84*$AN$2,0)</f>
      </c>
      <c r="AP84" s="133">
        <f>IFERROR($AO84/$Q84,"-")</f>
      </c>
      <c r="AQ84" s="5"/>
    </row>
    <row x14ac:dyDescent="0.25" r="85" customHeight="1" ht="17.25">
      <c r="A85" s="118" t="s">
        <v>280</v>
      </c>
      <c r="B85" s="119" t="s">
        <v>181</v>
      </c>
      <c r="C85" s="119" t="s">
        <v>65</v>
      </c>
      <c r="D85" s="120">
        <v>9</v>
      </c>
      <c r="E85" s="134"/>
      <c r="F85" s="122"/>
      <c r="G85" s="123">
        <v>81</v>
      </c>
      <c r="H85" s="124">
        <f>I85-G85</f>
      </c>
      <c r="I85" s="123">
        <v>81</v>
      </c>
      <c r="J85" s="123">
        <v>76</v>
      </c>
      <c r="K85" s="124">
        <f>L85-J85</f>
      </c>
      <c r="L85" s="123">
        <v>76</v>
      </c>
      <c r="M85" s="123">
        <v>95</v>
      </c>
      <c r="N85" s="124">
        <f>O85-M85</f>
      </c>
      <c r="O85" s="123">
        <v>94</v>
      </c>
      <c r="P85" s="135">
        <v>0.91</v>
      </c>
      <c r="Q85" s="126">
        <v>14</v>
      </c>
      <c r="R85" s="127"/>
      <c r="S85" s="128">
        <v>0</v>
      </c>
      <c r="T85" s="123">
        <v>0</v>
      </c>
      <c r="U85" s="123">
        <v>0</v>
      </c>
      <c r="V85" s="123">
        <v>0</v>
      </c>
      <c r="W85" s="123">
        <v>0</v>
      </c>
      <c r="X85" s="123">
        <v>0</v>
      </c>
      <c r="Y85" s="123">
        <v>0</v>
      </c>
      <c r="Z85" s="123">
        <v>0</v>
      </c>
      <c r="AA85" s="128">
        <v>192</v>
      </c>
      <c r="AB85" s="123">
        <v>978</v>
      </c>
      <c r="AC85" s="123">
        <v>7</v>
      </c>
      <c r="AD85" s="123">
        <v>48</v>
      </c>
      <c r="AE85" s="123">
        <v>42</v>
      </c>
      <c r="AF85" s="123">
        <v>28</v>
      </c>
      <c r="AG85" s="123">
        <v>165</v>
      </c>
      <c r="AH85" s="123">
        <v>1</v>
      </c>
      <c r="AI85" s="123">
        <v>2</v>
      </c>
      <c r="AJ85" s="128">
        <v>0</v>
      </c>
      <c r="AK85" s="123">
        <v>0</v>
      </c>
      <c r="AL85" s="130">
        <v>0</v>
      </c>
      <c r="AM85" s="123">
        <v>2</v>
      </c>
      <c r="AN85" s="131">
        <v>2</v>
      </c>
      <c r="AO85" s="132">
        <f>IFERROR($S85*$S$2+$T85*$T$2+IF($U$2=0,0,$U85/$U$2)+$V85*$V$2+$W85*$W$2+$X85*$X$2+$Y85*$Y$2+$AA85*$AA$2+IF($AB$2=0,0,$AB85/$AB$2)+$AC$2*$AC85+$AF85*$AF$2+IF($AG$2=0,0,$AG85/$AG$2)+$AH85*$AH$2+IF($AJ$2=0,0,$AJ85/$AJ$2)+$AK85*$AK$2+$AL85*$AL$2+$AM85*$AM$2+$AN85*$AN$2,0)</f>
      </c>
      <c r="AP85" s="133">
        <f>IFERROR($AO85/$Q85,"-")</f>
      </c>
      <c r="AQ85" s="5"/>
    </row>
    <row x14ac:dyDescent="0.25" r="86" customHeight="1" ht="17.25">
      <c r="A86" s="118" t="s">
        <v>281</v>
      </c>
      <c r="B86" s="119" t="s">
        <v>181</v>
      </c>
      <c r="C86" s="119" t="s">
        <v>49</v>
      </c>
      <c r="D86" s="120">
        <v>14</v>
      </c>
      <c r="E86" s="134"/>
      <c r="F86" s="122"/>
      <c r="G86" s="123">
        <v>52</v>
      </c>
      <c r="H86" s="124">
        <f>I86-G86</f>
      </c>
      <c r="I86" s="123">
        <v>56</v>
      </c>
      <c r="J86" s="123">
        <v>60</v>
      </c>
      <c r="K86" s="124">
        <f>L86-J86</f>
      </c>
      <c r="L86" s="123">
        <v>65</v>
      </c>
      <c r="M86" s="123">
        <v>70</v>
      </c>
      <c r="N86" s="124">
        <f>O86-M86</f>
      </c>
      <c r="O86" s="123">
        <v>75</v>
      </c>
      <c r="P86" s="135">
        <v>0.9</v>
      </c>
      <c r="Q86" s="126">
        <v>10</v>
      </c>
      <c r="R86" s="127"/>
      <c r="S86" s="128">
        <v>0</v>
      </c>
      <c r="T86" s="123">
        <v>0</v>
      </c>
      <c r="U86" s="123">
        <v>0</v>
      </c>
      <c r="V86" s="123">
        <v>0</v>
      </c>
      <c r="W86" s="123">
        <v>0</v>
      </c>
      <c r="X86" s="123">
        <v>0</v>
      </c>
      <c r="Y86" s="123">
        <v>0</v>
      </c>
      <c r="Z86" s="123">
        <v>0</v>
      </c>
      <c r="AA86" s="128">
        <v>137</v>
      </c>
      <c r="AB86" s="123">
        <v>691</v>
      </c>
      <c r="AC86" s="123">
        <v>2</v>
      </c>
      <c r="AD86" s="123">
        <v>30</v>
      </c>
      <c r="AE86" s="123">
        <v>7</v>
      </c>
      <c r="AF86" s="123">
        <v>5</v>
      </c>
      <c r="AG86" s="123">
        <v>52</v>
      </c>
      <c r="AH86" s="123">
        <v>0</v>
      </c>
      <c r="AI86" s="123">
        <v>4</v>
      </c>
      <c r="AJ86" s="128">
        <v>0</v>
      </c>
      <c r="AK86" s="123">
        <v>0</v>
      </c>
      <c r="AL86" s="130">
        <v>0</v>
      </c>
      <c r="AM86" s="123">
        <v>1</v>
      </c>
      <c r="AN86" s="131">
        <v>0</v>
      </c>
      <c r="AO86" s="132">
        <f>IFERROR($S86*$S$2+$T86*$T$2+IF($U$2=0,0,$U86/$U$2)+$V86*$V$2+$W86*$W$2+$X86*$X$2+$Y86*$Y$2+$AA86*$AA$2+IF($AB$2=0,0,$AB86/$AB$2)+$AC$2*$AC86+$AF86*$AF$2+IF($AG$2=0,0,$AG86/$AG$2)+$AH86*$AH$2+IF($AJ$2=0,0,$AJ86/$AJ$2)+$AK86*$AK$2+$AL86*$AL$2+$AM86*$AM$2+$AN86*$AN$2,0)</f>
      </c>
      <c r="AP86" s="133">
        <f>IFERROR($AO86/$Q86,"-")</f>
      </c>
      <c r="AQ86" s="5"/>
    </row>
    <row x14ac:dyDescent="0.25" r="87" customHeight="1" ht="17.25">
      <c r="A87" s="118" t="s">
        <v>282</v>
      </c>
      <c r="B87" s="119" t="s">
        <v>173</v>
      </c>
      <c r="C87" s="119" t="s">
        <v>260</v>
      </c>
      <c r="D87" s="120">
        <v>11</v>
      </c>
      <c r="E87" s="134"/>
      <c r="F87" s="122"/>
      <c r="G87" s="123">
        <v>64</v>
      </c>
      <c r="H87" s="124">
        <f>I87-G87</f>
      </c>
      <c r="I87" s="123">
        <v>69</v>
      </c>
      <c r="J87" s="123">
        <v>65</v>
      </c>
      <c r="K87" s="124">
        <f>L87-J87</f>
      </c>
      <c r="L87" s="123">
        <v>66</v>
      </c>
      <c r="M87" s="123">
        <v>63</v>
      </c>
      <c r="N87" s="124">
        <f>O87-M87</f>
      </c>
      <c r="O87" s="123">
        <v>68</v>
      </c>
      <c r="P87" s="135">
        <v>0.9</v>
      </c>
      <c r="Q87" s="126">
        <v>16</v>
      </c>
      <c r="R87" s="127"/>
      <c r="S87" s="128">
        <v>0</v>
      </c>
      <c r="T87" s="123">
        <v>0</v>
      </c>
      <c r="U87" s="123">
        <v>0</v>
      </c>
      <c r="V87" s="123">
        <v>0</v>
      </c>
      <c r="W87" s="123">
        <v>0</v>
      </c>
      <c r="X87" s="123">
        <v>0</v>
      </c>
      <c r="Y87" s="123">
        <v>0</v>
      </c>
      <c r="Z87" s="123">
        <v>0</v>
      </c>
      <c r="AA87" s="128">
        <v>0</v>
      </c>
      <c r="AB87" s="123">
        <v>0</v>
      </c>
      <c r="AC87" s="123">
        <v>0</v>
      </c>
      <c r="AD87" s="123">
        <v>0</v>
      </c>
      <c r="AE87" s="123">
        <v>113</v>
      </c>
      <c r="AF87" s="123">
        <v>52</v>
      </c>
      <c r="AG87" s="123">
        <v>856</v>
      </c>
      <c r="AH87" s="123">
        <v>3</v>
      </c>
      <c r="AI87" s="123">
        <v>39</v>
      </c>
      <c r="AJ87" s="128">
        <v>0</v>
      </c>
      <c r="AK87" s="123">
        <v>0</v>
      </c>
      <c r="AL87" s="130">
        <v>1</v>
      </c>
      <c r="AM87" s="123">
        <v>2</v>
      </c>
      <c r="AN87" s="131">
        <v>0</v>
      </c>
      <c r="AO87" s="132">
        <f>IFERROR($S87*$S$2+$T87*$T$2+IF($U$2=0,0,$U87/$U$2)+$V87*$V$2+$W87*$W$2+$X87*$X$2+$Y87*$Y$2+$AA87*$AA$2+IF($AB$2=0,0,$AB87/$AB$2)+$AC$2*$AC87+$AF87*$AF$2+IF($AG$2=0,0,$AG87/$AG$2)+$AH87*$AH$2+IF($AJ$2=0,0,$AJ87/$AJ$2)+$AK87*$AK$2+$AL87*$AL$2+$AM87*$AM$2+$AN87*$AN$2,0)</f>
      </c>
      <c r="AP87" s="133">
        <f>IFERROR($AO87/$Q87,"-")</f>
      </c>
      <c r="AQ87" s="5"/>
    </row>
    <row x14ac:dyDescent="0.25" r="88" customHeight="1" ht="17.25">
      <c r="A88" s="118" t="s">
        <v>283</v>
      </c>
      <c r="B88" s="119" t="s">
        <v>173</v>
      </c>
      <c r="C88" s="119" t="s">
        <v>63</v>
      </c>
      <c r="D88" s="120">
        <v>6</v>
      </c>
      <c r="E88" s="134"/>
      <c r="F88" s="122"/>
      <c r="G88" s="123">
        <v>86</v>
      </c>
      <c r="H88" s="124">
        <f>I88-G88</f>
      </c>
      <c r="I88" s="123">
        <v>88</v>
      </c>
      <c r="J88" s="123">
        <v>77</v>
      </c>
      <c r="K88" s="124">
        <f>L88-J88</f>
      </c>
      <c r="L88" s="123">
        <v>77</v>
      </c>
      <c r="M88" s="123">
        <v>77</v>
      </c>
      <c r="N88" s="124">
        <f>O88-M88</f>
      </c>
      <c r="O88" s="123">
        <v>77</v>
      </c>
      <c r="P88" s="135">
        <v>0.89</v>
      </c>
      <c r="Q88" s="126">
        <v>7</v>
      </c>
      <c r="R88" s="127"/>
      <c r="S88" s="128">
        <v>0</v>
      </c>
      <c r="T88" s="123">
        <v>0</v>
      </c>
      <c r="U88" s="123">
        <v>0</v>
      </c>
      <c r="V88" s="123">
        <v>0</v>
      </c>
      <c r="W88" s="123">
        <v>0</v>
      </c>
      <c r="X88" s="123">
        <v>0</v>
      </c>
      <c r="Y88" s="123">
        <v>0</v>
      </c>
      <c r="Z88" s="123">
        <v>0</v>
      </c>
      <c r="AA88" s="128">
        <v>8</v>
      </c>
      <c r="AB88" s="123">
        <v>26</v>
      </c>
      <c r="AC88" s="123">
        <v>0</v>
      </c>
      <c r="AD88" s="123">
        <v>1</v>
      </c>
      <c r="AE88" s="123">
        <v>44</v>
      </c>
      <c r="AF88" s="123">
        <v>33</v>
      </c>
      <c r="AG88" s="123">
        <v>391</v>
      </c>
      <c r="AH88" s="123">
        <v>1</v>
      </c>
      <c r="AI88" s="123">
        <v>19</v>
      </c>
      <c r="AJ88" s="128">
        <v>0</v>
      </c>
      <c r="AK88" s="123">
        <v>0</v>
      </c>
      <c r="AL88" s="130">
        <v>0</v>
      </c>
      <c r="AM88" s="123">
        <v>0</v>
      </c>
      <c r="AN88" s="131">
        <v>0</v>
      </c>
      <c r="AO88" s="132">
        <f>IFERROR($S88*$S$2+$T88*$T$2+IF($U$2=0,0,$U88/$U$2)+$V88*$V$2+$W88*$W$2+$X88*$X$2+$Y88*$Y$2+$AA88*$AA$2+IF($AB$2=0,0,$AB88/$AB$2)+$AC$2*$AC88+$AF88*$AF$2+IF($AG$2=0,0,$AG88/$AG$2)+$AH88*$AH$2+IF($AJ$2=0,0,$AJ88/$AJ$2)+$AK88*$AK$2+$AL88*$AL$2+$AM88*$AM$2+$AN88*$AN$2,0)</f>
      </c>
      <c r="AP88" s="133">
        <f>IFERROR($AO88/$Q88,"-")</f>
      </c>
      <c r="AQ88" s="5"/>
    </row>
    <row x14ac:dyDescent="0.25" r="89" customHeight="1" ht="17.25">
      <c r="A89" s="118" t="s">
        <v>284</v>
      </c>
      <c r="B89" s="119" t="s">
        <v>181</v>
      </c>
      <c r="C89" s="119" t="s">
        <v>65</v>
      </c>
      <c r="D89" s="120">
        <v>9</v>
      </c>
      <c r="E89" s="134"/>
      <c r="F89" s="122"/>
      <c r="G89" s="123">
        <v>88</v>
      </c>
      <c r="H89" s="124">
        <f>I89-G89</f>
      </c>
      <c r="I89" s="123">
        <v>82</v>
      </c>
      <c r="J89" s="123">
        <v>101</v>
      </c>
      <c r="K89" s="124">
        <f>L89-J89</f>
      </c>
      <c r="L89" s="123">
        <v>104</v>
      </c>
      <c r="M89" s="123">
        <v>110</v>
      </c>
      <c r="N89" s="124">
        <f>O89-M89</f>
      </c>
      <c r="O89" s="123">
        <v>106</v>
      </c>
      <c r="P89" s="135">
        <v>0.89</v>
      </c>
      <c r="Q89" s="126">
        <v>13</v>
      </c>
      <c r="R89" s="127"/>
      <c r="S89" s="128">
        <v>0</v>
      </c>
      <c r="T89" s="123">
        <v>0</v>
      </c>
      <c r="U89" s="123">
        <v>0</v>
      </c>
      <c r="V89" s="123">
        <v>0</v>
      </c>
      <c r="W89" s="123">
        <v>0</v>
      </c>
      <c r="X89" s="123">
        <v>0</v>
      </c>
      <c r="Y89" s="123">
        <v>0</v>
      </c>
      <c r="Z89" s="123">
        <v>0</v>
      </c>
      <c r="AA89" s="128">
        <v>97</v>
      </c>
      <c r="AB89" s="123">
        <v>367</v>
      </c>
      <c r="AC89" s="123">
        <v>6</v>
      </c>
      <c r="AD89" s="123">
        <v>21</v>
      </c>
      <c r="AE89" s="123">
        <v>47</v>
      </c>
      <c r="AF89" s="123">
        <v>36</v>
      </c>
      <c r="AG89" s="123">
        <v>233</v>
      </c>
      <c r="AH89" s="123">
        <v>0</v>
      </c>
      <c r="AI89" s="123">
        <v>9</v>
      </c>
      <c r="AJ89" s="128">
        <v>0</v>
      </c>
      <c r="AK89" s="123">
        <v>0</v>
      </c>
      <c r="AL89" s="130">
        <v>0</v>
      </c>
      <c r="AM89" s="123">
        <v>0</v>
      </c>
      <c r="AN89" s="131">
        <v>0</v>
      </c>
      <c r="AO89" s="132">
        <f>IFERROR($S89*$S$2+$T89*$T$2+IF($U$2=0,0,$U89/$U$2)+$V89*$V$2+$W89*$W$2+$X89*$X$2+$Y89*$Y$2+$AA89*$AA$2+IF($AB$2=0,0,$AB89/$AB$2)+$AC$2*$AC89+$AF89*$AF$2+IF($AG$2=0,0,$AG89/$AG$2)+$AH89*$AH$2+IF($AJ$2=0,0,$AJ89/$AJ$2)+$AK89*$AK$2+$AL89*$AL$2+$AM89*$AM$2+$AN89*$AN$2,0)</f>
      </c>
      <c r="AP89" s="133">
        <f>IFERROR($AO89/$Q89,"-")</f>
      </c>
      <c r="AQ89" s="5"/>
    </row>
    <row x14ac:dyDescent="0.25" r="90" customHeight="1" ht="17.25">
      <c r="A90" s="118" t="s">
        <v>285</v>
      </c>
      <c r="B90" s="119" t="s">
        <v>181</v>
      </c>
      <c r="C90" s="119" t="s">
        <v>63</v>
      </c>
      <c r="D90" s="120">
        <v>6</v>
      </c>
      <c r="E90" s="134"/>
      <c r="F90" s="122"/>
      <c r="G90" s="123">
        <v>60</v>
      </c>
      <c r="H90" s="124">
        <f>I90-G90</f>
      </c>
      <c r="I90" s="123">
        <v>61</v>
      </c>
      <c r="J90" s="123">
        <v>90</v>
      </c>
      <c r="K90" s="124">
        <f>L90-J90</f>
      </c>
      <c r="L90" s="123">
        <v>90</v>
      </c>
      <c r="M90" s="123">
        <v>91</v>
      </c>
      <c r="N90" s="124">
        <f>O90-M90</f>
      </c>
      <c r="O90" s="123">
        <v>93</v>
      </c>
      <c r="P90" s="135">
        <v>0.88</v>
      </c>
      <c r="Q90" s="126" t="s">
        <v>234</v>
      </c>
      <c r="R90" s="127"/>
      <c r="S90" s="128" t="s">
        <v>234</v>
      </c>
      <c r="T90" s="123" t="s">
        <v>234</v>
      </c>
      <c r="U90" s="123" t="s">
        <v>234</v>
      </c>
      <c r="V90" s="123" t="s">
        <v>234</v>
      </c>
      <c r="W90" s="123" t="s">
        <v>234</v>
      </c>
      <c r="X90" s="123" t="s">
        <v>234</v>
      </c>
      <c r="Y90" s="123" t="s">
        <v>234</v>
      </c>
      <c r="Z90" s="123" t="s">
        <v>234</v>
      </c>
      <c r="AA90" s="128" t="s">
        <v>234</v>
      </c>
      <c r="AB90" s="123" t="s">
        <v>234</v>
      </c>
      <c r="AC90" s="123" t="s">
        <v>234</v>
      </c>
      <c r="AD90" s="123" t="s">
        <v>234</v>
      </c>
      <c r="AE90" s="123" t="s">
        <v>234</v>
      </c>
      <c r="AF90" s="123" t="s">
        <v>234</v>
      </c>
      <c r="AG90" s="123" t="s">
        <v>234</v>
      </c>
      <c r="AH90" s="123" t="s">
        <v>234</v>
      </c>
      <c r="AI90" s="123" t="s">
        <v>234</v>
      </c>
      <c r="AJ90" s="128" t="s">
        <v>234</v>
      </c>
      <c r="AK90" s="123" t="s">
        <v>234</v>
      </c>
      <c r="AL90" s="130" t="s">
        <v>234</v>
      </c>
      <c r="AM90" s="123" t="s">
        <v>234</v>
      </c>
      <c r="AN90" s="131" t="s">
        <v>234</v>
      </c>
      <c r="AO90" s="132">
        <f>IFERROR($S90*$S$2+$T90*$T$2+IF($U$2=0,0,$U90/$U$2)+$V90*$V$2+$W90*$W$2+$X90*$X$2+$Y90*$Y$2+$AA90*$AA$2+IF($AB$2=0,0,$AB90/$AB$2)+$AC$2*$AC90+$AF90*$AF$2+IF($AG$2=0,0,$AG90/$AG$2)+$AH90*$AH$2+IF($AJ$2=0,0,$AJ90/$AJ$2)+$AK90*$AK$2+$AL90*$AL$2+$AM90*$AM$2+$AN90*$AN$2,0)</f>
      </c>
      <c r="AP90" s="133">
        <f>IFERROR($AO90/$Q90,"-")</f>
      </c>
      <c r="AQ90" s="5"/>
    </row>
    <row x14ac:dyDescent="0.25" r="91" customHeight="1" ht="17.25">
      <c r="A91" s="118" t="s">
        <v>286</v>
      </c>
      <c r="B91" s="119" t="s">
        <v>181</v>
      </c>
      <c r="C91" s="119" t="s">
        <v>260</v>
      </c>
      <c r="D91" s="120">
        <v>11</v>
      </c>
      <c r="E91" s="134"/>
      <c r="F91" s="122"/>
      <c r="G91" s="123">
        <v>70</v>
      </c>
      <c r="H91" s="124">
        <f>I91-G91</f>
      </c>
      <c r="I91" s="123">
        <v>68</v>
      </c>
      <c r="J91" s="123">
        <v>70</v>
      </c>
      <c r="K91" s="124">
        <f>L91-J91</f>
      </c>
      <c r="L91" s="123">
        <v>70</v>
      </c>
      <c r="M91" s="123">
        <v>75</v>
      </c>
      <c r="N91" s="124">
        <f>O91-M91</f>
      </c>
      <c r="O91" s="123">
        <v>73</v>
      </c>
      <c r="P91" s="135">
        <v>0.88</v>
      </c>
      <c r="Q91" s="126" t="s">
        <v>234</v>
      </c>
      <c r="R91" s="127"/>
      <c r="S91" s="128" t="s">
        <v>234</v>
      </c>
      <c r="T91" s="123" t="s">
        <v>234</v>
      </c>
      <c r="U91" s="123" t="s">
        <v>234</v>
      </c>
      <c r="V91" s="123" t="s">
        <v>234</v>
      </c>
      <c r="W91" s="123" t="s">
        <v>234</v>
      </c>
      <c r="X91" s="123" t="s">
        <v>234</v>
      </c>
      <c r="Y91" s="123" t="s">
        <v>234</v>
      </c>
      <c r="Z91" s="123" t="s">
        <v>234</v>
      </c>
      <c r="AA91" s="128" t="s">
        <v>234</v>
      </c>
      <c r="AB91" s="123" t="s">
        <v>234</v>
      </c>
      <c r="AC91" s="123" t="s">
        <v>234</v>
      </c>
      <c r="AD91" s="123" t="s">
        <v>234</v>
      </c>
      <c r="AE91" s="123" t="s">
        <v>234</v>
      </c>
      <c r="AF91" s="123" t="s">
        <v>234</v>
      </c>
      <c r="AG91" s="123" t="s">
        <v>234</v>
      </c>
      <c r="AH91" s="123" t="s">
        <v>234</v>
      </c>
      <c r="AI91" s="123" t="s">
        <v>234</v>
      </c>
      <c r="AJ91" s="128" t="s">
        <v>234</v>
      </c>
      <c r="AK91" s="123" t="s">
        <v>234</v>
      </c>
      <c r="AL91" s="130" t="s">
        <v>234</v>
      </c>
      <c r="AM91" s="123" t="s">
        <v>234</v>
      </c>
      <c r="AN91" s="131" t="s">
        <v>234</v>
      </c>
      <c r="AO91" s="132">
        <f>IFERROR($S91*$S$2+$T91*$T$2+IF($U$2=0,0,$U91/$U$2)+$V91*$V$2+$W91*$W$2+$X91*$X$2+$Y91*$Y$2+$AA91*$AA$2+IF($AB$2=0,0,$AB91/$AB$2)+$AC$2*$AC91+$AF91*$AF$2+IF($AG$2=0,0,$AG91/$AG$2)+$AH91*$AH$2+IF($AJ$2=0,0,$AJ91/$AJ$2)+$AK91*$AK$2+$AL91*$AL$2+$AM91*$AM$2+$AN91*$AN$2,0)</f>
      </c>
      <c r="AP91" s="133">
        <f>IFERROR($AO91/$Q91,"-")</f>
      </c>
      <c r="AQ91" s="5"/>
    </row>
    <row x14ac:dyDescent="0.25" r="92" customHeight="1" ht="17.25">
      <c r="A92" s="118" t="s">
        <v>287</v>
      </c>
      <c r="B92" s="119" t="s">
        <v>192</v>
      </c>
      <c r="C92" s="119" t="s">
        <v>265</v>
      </c>
      <c r="D92" s="120">
        <v>14</v>
      </c>
      <c r="E92" s="134"/>
      <c r="F92" s="122"/>
      <c r="G92" s="123">
        <v>117</v>
      </c>
      <c r="H92" s="124">
        <f>I92-G92</f>
      </c>
      <c r="I92" s="123">
        <v>116</v>
      </c>
      <c r="J92" s="123">
        <v>107</v>
      </c>
      <c r="K92" s="124">
        <f>L92-J92</f>
      </c>
      <c r="L92" s="123">
        <v>109</v>
      </c>
      <c r="M92" s="123">
        <v>106</v>
      </c>
      <c r="N92" s="124">
        <f>O92-M92</f>
      </c>
      <c r="O92" s="123">
        <v>110</v>
      </c>
      <c r="P92" s="135">
        <v>0.87</v>
      </c>
      <c r="Q92" s="126">
        <v>15</v>
      </c>
      <c r="R92" s="127"/>
      <c r="S92" s="128">
        <v>0</v>
      </c>
      <c r="T92" s="123">
        <v>0</v>
      </c>
      <c r="U92" s="123">
        <v>0</v>
      </c>
      <c r="V92" s="123">
        <v>0</v>
      </c>
      <c r="W92" s="123">
        <v>0</v>
      </c>
      <c r="X92" s="123">
        <v>0</v>
      </c>
      <c r="Y92" s="123">
        <v>0</v>
      </c>
      <c r="Z92" s="123">
        <v>0</v>
      </c>
      <c r="AA92" s="128">
        <v>0</v>
      </c>
      <c r="AB92" s="123">
        <v>0</v>
      </c>
      <c r="AC92" s="123">
        <v>0</v>
      </c>
      <c r="AD92" s="123">
        <v>0</v>
      </c>
      <c r="AE92" s="123">
        <v>85</v>
      </c>
      <c r="AF92" s="123">
        <v>53</v>
      </c>
      <c r="AG92" s="123">
        <v>703</v>
      </c>
      <c r="AH92" s="123">
        <v>6</v>
      </c>
      <c r="AI92" s="123">
        <v>36</v>
      </c>
      <c r="AJ92" s="128">
        <v>0</v>
      </c>
      <c r="AK92" s="123">
        <v>0</v>
      </c>
      <c r="AL92" s="130">
        <v>0</v>
      </c>
      <c r="AM92" s="123">
        <v>0</v>
      </c>
      <c r="AN92" s="131">
        <v>0</v>
      </c>
      <c r="AO92" s="132">
        <f>IFERROR($S92*$S$2+$T92*$T$2+IF($U$2=0,0,$U92/$U$2)+$V92*$V$2+$W92*$W$2+$X92*$X$2+$Y92*$Y$2+$AA92*$AA$2+IF($AB$2=0,0,$AB92/$AB$2)+$AC$2*$AC92+$AF92*$AF$2+IF($AG$2=0,0,$AG92/$AG$2)+$AH92*$AH$2+IF($AJ$2=0,0,$AJ92/$AJ$2)+$AK92*$AK$2+$AL92*$AL$2+$AM92*$AM$2+$AN92*$AN$2,0)</f>
      </c>
      <c r="AP92" s="133">
        <f>IFERROR($AO92/$Q92,"-")</f>
      </c>
      <c r="AQ92" s="5"/>
    </row>
    <row x14ac:dyDescent="0.25" r="93" customHeight="1" ht="17.25">
      <c r="A93" s="118" t="s">
        <v>288</v>
      </c>
      <c r="B93" s="119" t="s">
        <v>185</v>
      </c>
      <c r="C93" s="119" t="s">
        <v>236</v>
      </c>
      <c r="D93" s="120">
        <v>10</v>
      </c>
      <c r="E93" s="134"/>
      <c r="F93" s="122"/>
      <c r="G93" s="123">
        <v>104</v>
      </c>
      <c r="H93" s="124">
        <f>I93-G93</f>
      </c>
      <c r="I93" s="123">
        <v>107</v>
      </c>
      <c r="J93" s="123">
        <v>106</v>
      </c>
      <c r="K93" s="124">
        <f>L93-J93</f>
      </c>
      <c r="L93" s="123">
        <v>107</v>
      </c>
      <c r="M93" s="123">
        <v>103</v>
      </c>
      <c r="N93" s="124">
        <f>O93-M93</f>
      </c>
      <c r="O93" s="123">
        <v>104</v>
      </c>
      <c r="P93" s="135">
        <v>0.87</v>
      </c>
      <c r="Q93" s="126">
        <v>10</v>
      </c>
      <c r="R93" s="127"/>
      <c r="S93" s="128">
        <v>264</v>
      </c>
      <c r="T93" s="123">
        <v>140</v>
      </c>
      <c r="U93" s="123">
        <v>2688</v>
      </c>
      <c r="V93" s="123">
        <v>13</v>
      </c>
      <c r="W93" s="123">
        <v>5</v>
      </c>
      <c r="X93" s="123">
        <v>0</v>
      </c>
      <c r="Y93" s="123">
        <v>32</v>
      </c>
      <c r="Z93" s="123">
        <v>150</v>
      </c>
      <c r="AA93" s="128">
        <v>37</v>
      </c>
      <c r="AB93" s="123">
        <v>142</v>
      </c>
      <c r="AC93" s="123">
        <v>3</v>
      </c>
      <c r="AD93" s="123">
        <v>14</v>
      </c>
      <c r="AE93" s="123">
        <v>0</v>
      </c>
      <c r="AF93" s="123">
        <v>0</v>
      </c>
      <c r="AG93" s="123">
        <v>0</v>
      </c>
      <c r="AH93" s="123">
        <v>0</v>
      </c>
      <c r="AI93" s="123">
        <v>0</v>
      </c>
      <c r="AJ93" s="128">
        <v>0</v>
      </c>
      <c r="AK93" s="123">
        <v>0</v>
      </c>
      <c r="AL93" s="130">
        <v>0</v>
      </c>
      <c r="AM93" s="123">
        <v>9</v>
      </c>
      <c r="AN93" s="131">
        <v>4</v>
      </c>
      <c r="AO93" s="132">
        <f>IFERROR($S93*$S$2+$T93*$T$2+IF($U$2=0,0,$U93/$U$2)+$V93*$V$2+$W93*$W$2+$X93*$X$2+$Y93*$Y$2+$AA93*$AA$2+IF($AB$2=0,0,$AB93/$AB$2)+$AC$2*$AC93+$AF93*$AF$2+IF($AG$2=0,0,$AG93/$AG$2)+$AH93*$AH$2+IF($AJ$2=0,0,$AJ93/$AJ$2)+$AK93*$AK$2+$AL93*$AL$2+$AM93*$AM$2+$AN93*$AN$2,0)</f>
      </c>
      <c r="AP93" s="133">
        <f>IFERROR($AO93/$Q93,"-")</f>
      </c>
      <c r="AQ93" s="5"/>
    </row>
    <row x14ac:dyDescent="0.25" r="94" customHeight="1" ht="17.25">
      <c r="A94" s="118" t="s">
        <v>289</v>
      </c>
      <c r="B94" s="119" t="s">
        <v>173</v>
      </c>
      <c r="C94" s="119" t="s">
        <v>260</v>
      </c>
      <c r="D94" s="120">
        <v>11</v>
      </c>
      <c r="E94" s="134"/>
      <c r="F94" s="122"/>
      <c r="G94" s="123">
        <v>85</v>
      </c>
      <c r="H94" s="124">
        <f>I94-G94</f>
      </c>
      <c r="I94" s="123">
        <v>83</v>
      </c>
      <c r="J94" s="123">
        <v>66</v>
      </c>
      <c r="K94" s="124">
        <f>L94-J94</f>
      </c>
      <c r="L94" s="123">
        <v>67</v>
      </c>
      <c r="M94" s="123">
        <v>73</v>
      </c>
      <c r="N94" s="124">
        <f>O94-M94</f>
      </c>
      <c r="O94" s="123">
        <v>72</v>
      </c>
      <c r="P94" s="135">
        <v>0.87</v>
      </c>
      <c r="Q94" s="126">
        <v>1</v>
      </c>
      <c r="R94" s="127"/>
      <c r="S94" s="128">
        <v>0</v>
      </c>
      <c r="T94" s="123">
        <v>0</v>
      </c>
      <c r="U94" s="123">
        <v>0</v>
      </c>
      <c r="V94" s="123">
        <v>0</v>
      </c>
      <c r="W94" s="123">
        <v>0</v>
      </c>
      <c r="X94" s="123">
        <v>0</v>
      </c>
      <c r="Y94" s="123">
        <v>0</v>
      </c>
      <c r="Z94" s="123">
        <v>0</v>
      </c>
      <c r="AA94" s="128">
        <v>0</v>
      </c>
      <c r="AB94" s="123">
        <v>0</v>
      </c>
      <c r="AC94" s="123">
        <v>0</v>
      </c>
      <c r="AD94" s="123">
        <v>0</v>
      </c>
      <c r="AE94" s="123">
        <v>6</v>
      </c>
      <c r="AF94" s="123">
        <v>3</v>
      </c>
      <c r="AG94" s="123">
        <v>66</v>
      </c>
      <c r="AH94" s="123">
        <v>0</v>
      </c>
      <c r="AI94" s="123">
        <v>2</v>
      </c>
      <c r="AJ94" s="128">
        <v>0</v>
      </c>
      <c r="AK94" s="123">
        <v>0</v>
      </c>
      <c r="AL94" s="130">
        <v>0</v>
      </c>
      <c r="AM94" s="123">
        <v>0</v>
      </c>
      <c r="AN94" s="131">
        <v>0</v>
      </c>
      <c r="AO94" s="132">
        <f>IFERROR($S94*$S$2+$T94*$T$2+IF($U$2=0,0,$U94/$U$2)+$V94*$V$2+$W94*$W$2+$X94*$X$2+$Y94*$Y$2+$AA94*$AA$2+IF($AB$2=0,0,$AB94/$AB$2)+$AC$2*$AC94+$AF94*$AF$2+IF($AG$2=0,0,$AG94/$AG$2)+$AH94*$AH$2+IF($AJ$2=0,0,$AJ94/$AJ$2)+$AK94*$AK$2+$AL94*$AL$2+$AM94*$AM$2+$AN94*$AN$2,0)</f>
      </c>
      <c r="AP94" s="133">
        <f>IFERROR($AO94/$Q94,"-")</f>
      </c>
      <c r="AQ94" s="5"/>
    </row>
    <row x14ac:dyDescent="0.25" r="95" customHeight="1" ht="17.25">
      <c r="A95" s="118" t="s">
        <v>290</v>
      </c>
      <c r="B95" s="119" t="s">
        <v>181</v>
      </c>
      <c r="C95" s="119" t="s">
        <v>260</v>
      </c>
      <c r="D95" s="120">
        <v>11</v>
      </c>
      <c r="E95" s="134"/>
      <c r="F95" s="122"/>
      <c r="G95" s="123">
        <v>72</v>
      </c>
      <c r="H95" s="124">
        <f>I95-G95</f>
      </c>
      <c r="I95" s="123">
        <v>70</v>
      </c>
      <c r="J95" s="123">
        <v>79</v>
      </c>
      <c r="K95" s="124">
        <f>L95-J95</f>
      </c>
      <c r="L95" s="123">
        <v>78</v>
      </c>
      <c r="M95" s="123">
        <v>84</v>
      </c>
      <c r="N95" s="124">
        <f>O95-M95</f>
      </c>
      <c r="O95" s="123">
        <v>82</v>
      </c>
      <c r="P95" s="135">
        <v>0.87</v>
      </c>
      <c r="Q95" s="126">
        <v>15</v>
      </c>
      <c r="R95" s="127"/>
      <c r="S95" s="128">
        <v>0</v>
      </c>
      <c r="T95" s="123">
        <v>0</v>
      </c>
      <c r="U95" s="123">
        <v>0</v>
      </c>
      <c r="V95" s="123">
        <v>0</v>
      </c>
      <c r="W95" s="123">
        <v>0</v>
      </c>
      <c r="X95" s="123">
        <v>0</v>
      </c>
      <c r="Y95" s="123">
        <v>0</v>
      </c>
      <c r="Z95" s="123">
        <v>0</v>
      </c>
      <c r="AA95" s="128">
        <v>215</v>
      </c>
      <c r="AB95" s="123">
        <v>986</v>
      </c>
      <c r="AC95" s="123">
        <v>9</v>
      </c>
      <c r="AD95" s="123">
        <v>46</v>
      </c>
      <c r="AE95" s="123">
        <v>44</v>
      </c>
      <c r="AF95" s="123">
        <v>32</v>
      </c>
      <c r="AG95" s="123">
        <v>158</v>
      </c>
      <c r="AH95" s="123">
        <v>1</v>
      </c>
      <c r="AI95" s="123">
        <v>7</v>
      </c>
      <c r="AJ95" s="128">
        <v>0</v>
      </c>
      <c r="AK95" s="123">
        <v>0</v>
      </c>
      <c r="AL95" s="130">
        <v>0</v>
      </c>
      <c r="AM95" s="123">
        <v>4</v>
      </c>
      <c r="AN95" s="131">
        <v>4</v>
      </c>
      <c r="AO95" s="132">
        <f>IFERROR($S95*$S$2+$T95*$T$2+IF($U$2=0,0,$U95/$U$2)+$V95*$V$2+$W95*$W$2+$X95*$X$2+$Y95*$Y$2+$AA95*$AA$2+IF($AB$2=0,0,$AB95/$AB$2)+$AC$2*$AC95+$AF95*$AF$2+IF($AG$2=0,0,$AG95/$AG$2)+$AH95*$AH$2+IF($AJ$2=0,0,$AJ95/$AJ$2)+$AK95*$AK$2+$AL95*$AL$2+$AM95*$AM$2+$AN95*$AN$2,0)</f>
      </c>
      <c r="AP95" s="133">
        <f>IFERROR($AO95/$Q95,"-")</f>
      </c>
      <c r="AQ95" s="5"/>
    </row>
    <row x14ac:dyDescent="0.25" r="96" customHeight="1" ht="17.25">
      <c r="A96" s="118" t="s">
        <v>291</v>
      </c>
      <c r="B96" s="119" t="s">
        <v>173</v>
      </c>
      <c r="C96" s="119" t="s">
        <v>236</v>
      </c>
      <c r="D96" s="120">
        <v>10</v>
      </c>
      <c r="E96" s="134"/>
      <c r="F96" s="122"/>
      <c r="G96" s="123">
        <v>69</v>
      </c>
      <c r="H96" s="124">
        <f>I96-G96</f>
      </c>
      <c r="I96" s="123">
        <v>72</v>
      </c>
      <c r="J96" s="123">
        <v>80</v>
      </c>
      <c r="K96" s="124">
        <f>L96-J96</f>
      </c>
      <c r="L96" s="123">
        <v>80</v>
      </c>
      <c r="M96" s="123">
        <v>69</v>
      </c>
      <c r="N96" s="124">
        <f>O96-M96</f>
      </c>
      <c r="O96" s="123">
        <v>69</v>
      </c>
      <c r="P96" s="135">
        <v>0.84</v>
      </c>
      <c r="Q96" s="126">
        <v>15</v>
      </c>
      <c r="R96" s="127"/>
      <c r="S96" s="128">
        <v>1</v>
      </c>
      <c r="T96" s="123">
        <v>1</v>
      </c>
      <c r="U96" s="123">
        <v>16</v>
      </c>
      <c r="V96" s="123">
        <v>0</v>
      </c>
      <c r="W96" s="123">
        <v>0</v>
      </c>
      <c r="X96" s="123">
        <v>0</v>
      </c>
      <c r="Y96" s="123">
        <v>0</v>
      </c>
      <c r="Z96" s="123">
        <v>1</v>
      </c>
      <c r="AA96" s="128">
        <v>5</v>
      </c>
      <c r="AB96" s="123">
        <v>49</v>
      </c>
      <c r="AC96" s="123">
        <v>0</v>
      </c>
      <c r="AD96" s="123">
        <v>2</v>
      </c>
      <c r="AE96" s="123">
        <v>110</v>
      </c>
      <c r="AF96" s="123">
        <v>79</v>
      </c>
      <c r="AG96" s="123">
        <v>841</v>
      </c>
      <c r="AH96" s="123">
        <v>4</v>
      </c>
      <c r="AI96" s="123">
        <v>43</v>
      </c>
      <c r="AJ96" s="128">
        <v>0</v>
      </c>
      <c r="AK96" s="123">
        <v>0</v>
      </c>
      <c r="AL96" s="130">
        <v>0</v>
      </c>
      <c r="AM96" s="123">
        <v>1</v>
      </c>
      <c r="AN96" s="131">
        <v>0</v>
      </c>
      <c r="AO96" s="132">
        <f>IFERROR($S96*$S$2+$T96*$T$2+IF($U$2=0,0,$U96/$U$2)+$V96*$V$2+$W96*$W$2+$X96*$X$2+$Y96*$Y$2+$AA96*$AA$2+IF($AB$2=0,0,$AB96/$AB$2)+$AC$2*$AC96+$AF96*$AF$2+IF($AG$2=0,0,$AG96/$AG$2)+$AH96*$AH$2+IF($AJ$2=0,0,$AJ96/$AJ$2)+$AK96*$AK$2+$AL96*$AL$2+$AM96*$AM$2+$AN96*$AN$2,0)</f>
      </c>
      <c r="AP96" s="133">
        <f>IFERROR($AO96/$Q96,"-")</f>
      </c>
      <c r="AQ96" s="5"/>
    </row>
    <row x14ac:dyDescent="0.25" r="97" customHeight="1" ht="17.25">
      <c r="A97" s="118" t="s">
        <v>292</v>
      </c>
      <c r="B97" s="119" t="s">
        <v>173</v>
      </c>
      <c r="C97" s="119" t="s">
        <v>293</v>
      </c>
      <c r="D97" s="120">
        <v>10</v>
      </c>
      <c r="E97" s="134"/>
      <c r="F97" s="122"/>
      <c r="G97" s="123">
        <v>93</v>
      </c>
      <c r="H97" s="124">
        <f>I97-G97</f>
      </c>
      <c r="I97" s="123">
        <v>95</v>
      </c>
      <c r="J97" s="123">
        <v>78</v>
      </c>
      <c r="K97" s="124">
        <f>L97-J97</f>
      </c>
      <c r="L97" s="123">
        <v>79</v>
      </c>
      <c r="M97" s="123">
        <v>76</v>
      </c>
      <c r="N97" s="124">
        <f>O97-M97</f>
      </c>
      <c r="O97" s="123">
        <v>78</v>
      </c>
      <c r="P97" s="135">
        <v>0.83</v>
      </c>
      <c r="Q97" s="126">
        <v>15</v>
      </c>
      <c r="R97" s="127"/>
      <c r="S97" s="128">
        <v>0</v>
      </c>
      <c r="T97" s="123">
        <v>0</v>
      </c>
      <c r="U97" s="123">
        <v>0</v>
      </c>
      <c r="V97" s="123">
        <v>0</v>
      </c>
      <c r="W97" s="123">
        <v>0</v>
      </c>
      <c r="X97" s="123">
        <v>0</v>
      </c>
      <c r="Y97" s="123">
        <v>0</v>
      </c>
      <c r="Z97" s="123">
        <v>0</v>
      </c>
      <c r="AA97" s="128">
        <v>0</v>
      </c>
      <c r="AB97" s="123">
        <v>0</v>
      </c>
      <c r="AC97" s="123">
        <v>0</v>
      </c>
      <c r="AD97" s="123">
        <v>0</v>
      </c>
      <c r="AE97" s="123">
        <v>119</v>
      </c>
      <c r="AF97" s="123">
        <v>81</v>
      </c>
      <c r="AG97" s="123">
        <v>1150</v>
      </c>
      <c r="AH97" s="123">
        <v>6</v>
      </c>
      <c r="AI97" s="123">
        <v>51</v>
      </c>
      <c r="AJ97" s="128">
        <v>0</v>
      </c>
      <c r="AK97" s="123">
        <v>0</v>
      </c>
      <c r="AL97" s="130">
        <v>0</v>
      </c>
      <c r="AM97" s="123">
        <v>0</v>
      </c>
      <c r="AN97" s="131">
        <v>0</v>
      </c>
      <c r="AO97" s="132">
        <f>IFERROR($S97*$S$2+$T97*$T$2+IF($U$2=0,0,$U97/$U$2)+$V97*$V$2+$W97*$W$2+$X97*$X$2+$Y97*$Y$2+$AA97*$AA$2+IF($AB$2=0,0,$AB97/$AB$2)+$AC$2*$AC97+$AF97*$AF$2+IF($AG$2=0,0,$AG97/$AG$2)+$AH97*$AH$2+IF($AJ$2=0,0,$AJ97/$AJ$2)+$AK97*$AK$2+$AL97*$AL$2+$AM97*$AM$2+$AN97*$AN$2,0)</f>
      </c>
      <c r="AP97" s="133">
        <f>IFERROR($AO97/$Q97,"-")</f>
      </c>
      <c r="AQ97" s="5"/>
    </row>
    <row x14ac:dyDescent="0.25" r="98" customHeight="1" ht="17.25">
      <c r="A98" s="118" t="s">
        <v>294</v>
      </c>
      <c r="B98" s="119" t="s">
        <v>181</v>
      </c>
      <c r="C98" s="119" t="s">
        <v>200</v>
      </c>
      <c r="D98" s="120">
        <v>12</v>
      </c>
      <c r="E98" s="134"/>
      <c r="F98" s="122"/>
      <c r="G98" s="123">
        <v>90</v>
      </c>
      <c r="H98" s="124">
        <f>I98-G98</f>
      </c>
      <c r="I98" s="123">
        <v>87</v>
      </c>
      <c r="J98" s="123">
        <v>93</v>
      </c>
      <c r="K98" s="124">
        <f>L98-J98</f>
      </c>
      <c r="L98" s="123">
        <v>97</v>
      </c>
      <c r="M98" s="123">
        <v>104</v>
      </c>
      <c r="N98" s="124">
        <f>O98-M98</f>
      </c>
      <c r="O98" s="123">
        <v>101</v>
      </c>
      <c r="P98" s="135">
        <v>0.83</v>
      </c>
      <c r="Q98" s="126">
        <v>13</v>
      </c>
      <c r="R98" s="127"/>
      <c r="S98" s="128">
        <v>0</v>
      </c>
      <c r="T98" s="123">
        <v>0</v>
      </c>
      <c r="U98" s="123">
        <v>0</v>
      </c>
      <c r="V98" s="123">
        <v>0</v>
      </c>
      <c r="W98" s="123">
        <v>0</v>
      </c>
      <c r="X98" s="123">
        <v>0</v>
      </c>
      <c r="Y98" s="123">
        <v>0</v>
      </c>
      <c r="Z98" s="123">
        <v>0</v>
      </c>
      <c r="AA98" s="128">
        <v>169</v>
      </c>
      <c r="AB98" s="123">
        <v>721</v>
      </c>
      <c r="AC98" s="123">
        <v>6</v>
      </c>
      <c r="AD98" s="123">
        <v>42</v>
      </c>
      <c r="AE98" s="123">
        <v>43</v>
      </c>
      <c r="AF98" s="123">
        <v>35</v>
      </c>
      <c r="AG98" s="123">
        <v>215</v>
      </c>
      <c r="AH98" s="123">
        <v>0</v>
      </c>
      <c r="AI98" s="123">
        <v>10</v>
      </c>
      <c r="AJ98" s="128">
        <v>0</v>
      </c>
      <c r="AK98" s="123">
        <v>0</v>
      </c>
      <c r="AL98" s="130">
        <v>0</v>
      </c>
      <c r="AM98" s="123">
        <v>2</v>
      </c>
      <c r="AN98" s="131">
        <v>0</v>
      </c>
      <c r="AO98" s="132">
        <f>IFERROR($S98*$S$2+$T98*$T$2+IF($U$2=0,0,$U98/$U$2)+$V98*$V$2+$W98*$W$2+$X98*$X$2+$Y98*$Y$2+$AA98*$AA$2+IF($AB$2=0,0,$AB98/$AB$2)+$AC$2*$AC98+$AF98*$AF$2+IF($AG$2=0,0,$AG98/$AG$2)+$AH98*$AH$2+IF($AJ$2=0,0,$AJ98/$AJ$2)+$AK98*$AK$2+$AL98*$AL$2+$AM98*$AM$2+$AN98*$AN$2,0)</f>
      </c>
      <c r="AP98" s="133">
        <f>IFERROR($AO98/$Q98,"-")</f>
      </c>
      <c r="AQ98" s="5"/>
    </row>
    <row x14ac:dyDescent="0.25" r="99" customHeight="1" ht="17.25">
      <c r="A99" s="118" t="s">
        <v>207</v>
      </c>
      <c r="B99" s="119" t="s">
        <v>173</v>
      </c>
      <c r="C99" s="119" t="s">
        <v>65</v>
      </c>
      <c r="D99" s="120">
        <v>9</v>
      </c>
      <c r="E99" s="134"/>
      <c r="F99" s="122"/>
      <c r="G99" s="123">
        <v>84</v>
      </c>
      <c r="H99" s="124">
        <f>I99-G99</f>
      </c>
      <c r="I99" s="123">
        <v>86</v>
      </c>
      <c r="J99" s="123">
        <v>92</v>
      </c>
      <c r="K99" s="124">
        <f>L99-J99</f>
      </c>
      <c r="L99" s="123">
        <v>92</v>
      </c>
      <c r="M99" s="123">
        <v>86</v>
      </c>
      <c r="N99" s="124">
        <f>O99-M99</f>
      </c>
      <c r="O99" s="123">
        <v>91</v>
      </c>
      <c r="P99" s="135">
        <v>0.83</v>
      </c>
      <c r="Q99" s="126">
        <v>8</v>
      </c>
      <c r="R99" s="127"/>
      <c r="S99" s="128">
        <v>0</v>
      </c>
      <c r="T99" s="123">
        <v>0</v>
      </c>
      <c r="U99" s="123">
        <v>0</v>
      </c>
      <c r="V99" s="123">
        <v>0</v>
      </c>
      <c r="W99" s="123">
        <v>0</v>
      </c>
      <c r="X99" s="123">
        <v>0</v>
      </c>
      <c r="Y99" s="123">
        <v>0</v>
      </c>
      <c r="Z99" s="123">
        <v>0</v>
      </c>
      <c r="AA99" s="128">
        <v>2</v>
      </c>
      <c r="AB99" s="123">
        <v>-2</v>
      </c>
      <c r="AC99" s="123">
        <v>0</v>
      </c>
      <c r="AD99" s="123">
        <v>0</v>
      </c>
      <c r="AE99" s="123">
        <v>62</v>
      </c>
      <c r="AF99" s="123">
        <v>45</v>
      </c>
      <c r="AG99" s="123">
        <v>483</v>
      </c>
      <c r="AH99" s="123">
        <v>4</v>
      </c>
      <c r="AI99" s="123">
        <v>27</v>
      </c>
      <c r="AJ99" s="128">
        <v>2</v>
      </c>
      <c r="AK99" s="123">
        <v>0</v>
      </c>
      <c r="AL99" s="130">
        <v>0</v>
      </c>
      <c r="AM99" s="123">
        <v>0</v>
      </c>
      <c r="AN99" s="131">
        <v>0</v>
      </c>
      <c r="AO99" s="132">
        <f>IFERROR($S99*$S$2+$T99*$T$2+IF($U$2=0,0,$U99/$U$2)+$V99*$V$2+$W99*$W$2+$X99*$X$2+$Y99*$Y$2+$AA99*$AA$2+IF($AB$2=0,0,$AB99/$AB$2)+$AC$2*$AC99+$AF99*$AF$2+IF($AG$2=0,0,$AG99/$AG$2)+$AH99*$AH$2+IF($AJ$2=0,0,$AJ99/$AJ$2)+$AK99*$AK$2+$AL99*$AL$2+$AM99*$AM$2+$AN99*$AN$2,0)</f>
      </c>
      <c r="AP99" s="133">
        <f>IFERROR($AO99/$Q99,"-")</f>
      </c>
      <c r="AQ99" s="5"/>
    </row>
    <row x14ac:dyDescent="0.25" r="100" customHeight="1" ht="17.25">
      <c r="A100" s="118" t="s">
        <v>295</v>
      </c>
      <c r="B100" s="119" t="s">
        <v>173</v>
      </c>
      <c r="C100" s="119" t="s">
        <v>268</v>
      </c>
      <c r="D100" s="120">
        <v>7</v>
      </c>
      <c r="E100" s="134" t="s">
        <v>176</v>
      </c>
      <c r="F100" s="122"/>
      <c r="G100" s="123">
        <v>103</v>
      </c>
      <c r="H100" s="124">
        <f>I100-G100</f>
      </c>
      <c r="I100" s="123">
        <v>102</v>
      </c>
      <c r="J100" s="123">
        <v>83</v>
      </c>
      <c r="K100" s="124">
        <f>L100-J100</f>
      </c>
      <c r="L100" s="123">
        <v>81</v>
      </c>
      <c r="M100" s="123">
        <v>89</v>
      </c>
      <c r="N100" s="124">
        <f>O100-M100</f>
      </c>
      <c r="O100" s="123">
        <v>84</v>
      </c>
      <c r="P100" s="135">
        <v>0.83</v>
      </c>
      <c r="Q100" s="126">
        <v>13</v>
      </c>
      <c r="R100" s="127"/>
      <c r="S100" s="128">
        <v>0</v>
      </c>
      <c r="T100" s="123">
        <v>0</v>
      </c>
      <c r="U100" s="123">
        <v>0</v>
      </c>
      <c r="V100" s="123">
        <v>0</v>
      </c>
      <c r="W100" s="123">
        <v>0</v>
      </c>
      <c r="X100" s="123">
        <v>0</v>
      </c>
      <c r="Y100" s="123">
        <v>0</v>
      </c>
      <c r="Z100" s="123">
        <v>0</v>
      </c>
      <c r="AA100" s="128">
        <v>0</v>
      </c>
      <c r="AB100" s="123">
        <v>0</v>
      </c>
      <c r="AC100" s="123">
        <v>0</v>
      </c>
      <c r="AD100" s="123">
        <v>0</v>
      </c>
      <c r="AE100" s="123">
        <v>93</v>
      </c>
      <c r="AF100" s="123">
        <v>53</v>
      </c>
      <c r="AG100" s="123">
        <v>706</v>
      </c>
      <c r="AH100" s="123">
        <v>5</v>
      </c>
      <c r="AI100" s="123">
        <v>37</v>
      </c>
      <c r="AJ100" s="128">
        <v>0</v>
      </c>
      <c r="AK100" s="123">
        <v>0</v>
      </c>
      <c r="AL100" s="130">
        <v>0</v>
      </c>
      <c r="AM100" s="123">
        <v>0</v>
      </c>
      <c r="AN100" s="131">
        <v>0</v>
      </c>
      <c r="AO100" s="132">
        <f>IFERROR($S100*$S$2+$T100*$T$2+IF($U$2=0,0,$U100/$U$2)+$V100*$V$2+$W100*$W$2+$X100*$X$2+$Y100*$Y$2+$AA100*$AA$2+IF($AB$2=0,0,$AB100/$AB$2)+$AC$2*$AC100+$AF100*$AF$2+IF($AG$2=0,0,$AG100/$AG$2)+$AH100*$AH$2+IF($AJ$2=0,0,$AJ100/$AJ$2)+$AK100*$AK$2+$AL100*$AL$2+$AM100*$AM$2+$AN100*$AN$2,0)</f>
      </c>
      <c r="AP100" s="133">
        <f>IFERROR($AO100/$Q100,"-")</f>
      </c>
      <c r="AQ100" s="5"/>
    </row>
    <row x14ac:dyDescent="0.25" r="101" customHeight="1" ht="17.25">
      <c r="A101" s="118" t="s">
        <v>296</v>
      </c>
      <c r="B101" s="119" t="s">
        <v>192</v>
      </c>
      <c r="C101" s="119" t="s">
        <v>175</v>
      </c>
      <c r="D101" s="120">
        <v>7</v>
      </c>
      <c r="E101" s="134" t="s">
        <v>230</v>
      </c>
      <c r="F101" s="122"/>
      <c r="G101" s="123">
        <v>300</v>
      </c>
      <c r="H101" s="124">
        <f>I101-G101</f>
      </c>
      <c r="I101" s="123">
        <v>113</v>
      </c>
      <c r="J101" s="123">
        <v>500</v>
      </c>
      <c r="K101" s="124">
        <f>L101-J101</f>
      </c>
      <c r="L101" s="123">
        <v>111</v>
      </c>
      <c r="M101" s="123">
        <v>500</v>
      </c>
      <c r="N101" s="124">
        <f>O101-M101</f>
      </c>
      <c r="O101" s="123">
        <v>115</v>
      </c>
      <c r="P101" s="135">
        <v>0.82</v>
      </c>
      <c r="Q101" s="126">
        <v>13</v>
      </c>
      <c r="R101" s="127"/>
      <c r="S101" s="128">
        <v>0</v>
      </c>
      <c r="T101" s="123">
        <v>0</v>
      </c>
      <c r="U101" s="123">
        <v>0</v>
      </c>
      <c r="V101" s="123">
        <v>0</v>
      </c>
      <c r="W101" s="123">
        <v>0</v>
      </c>
      <c r="X101" s="123">
        <v>0</v>
      </c>
      <c r="Y101" s="123">
        <v>0</v>
      </c>
      <c r="Z101" s="123">
        <v>0</v>
      </c>
      <c r="AA101" s="128">
        <v>0</v>
      </c>
      <c r="AB101" s="123">
        <v>0</v>
      </c>
      <c r="AC101" s="123">
        <v>0</v>
      </c>
      <c r="AD101" s="123">
        <v>0</v>
      </c>
      <c r="AE101" s="123">
        <v>43</v>
      </c>
      <c r="AF101" s="123">
        <v>30</v>
      </c>
      <c r="AG101" s="123">
        <v>365</v>
      </c>
      <c r="AH101" s="123">
        <v>5</v>
      </c>
      <c r="AI101" s="123">
        <v>22</v>
      </c>
      <c r="AJ101" s="128">
        <v>0</v>
      </c>
      <c r="AK101" s="123">
        <v>0</v>
      </c>
      <c r="AL101" s="130">
        <v>1</v>
      </c>
      <c r="AM101" s="123">
        <v>0</v>
      </c>
      <c r="AN101" s="131">
        <v>0</v>
      </c>
      <c r="AO101" s="132">
        <f>IFERROR($S101*$S$2+$T101*$T$2+IF($U$2=0,0,$U101/$U$2)+$V101*$V$2+$W101*$W$2+$X101*$X$2+$Y101*$Y$2+$AA101*$AA$2+IF($AB$2=0,0,$AB101/$AB$2)+$AC$2*$AC101+$AF101*$AF$2+IF($AG$2=0,0,$AG101/$AG$2)+$AH101*$AH$2+IF($AJ$2=0,0,$AJ101/$AJ$2)+$AK101*$AK$2+$AL101*$AL$2+$AM101*$AM$2+$AN101*$AN$2,0)</f>
      </c>
      <c r="AP101" s="133">
        <f>IFERROR($AO101/$Q101,"-")</f>
      </c>
      <c r="AQ101" s="5"/>
    </row>
    <row x14ac:dyDescent="0.25" r="102" customHeight="1" ht="17.25">
      <c r="A102" s="118" t="s">
        <v>297</v>
      </c>
      <c r="B102" s="119" t="s">
        <v>181</v>
      </c>
      <c r="C102" s="119" t="s">
        <v>196</v>
      </c>
      <c r="D102" s="120">
        <v>7</v>
      </c>
      <c r="E102" s="134"/>
      <c r="F102" s="122"/>
      <c r="G102" s="123">
        <v>89</v>
      </c>
      <c r="H102" s="124">
        <f>I102-G102</f>
      </c>
      <c r="I102" s="123">
        <v>92</v>
      </c>
      <c r="J102" s="123">
        <v>97</v>
      </c>
      <c r="K102" s="124">
        <f>L102-J102</f>
      </c>
      <c r="L102" s="123">
        <v>98</v>
      </c>
      <c r="M102" s="123">
        <v>101</v>
      </c>
      <c r="N102" s="124">
        <f>O102-M102</f>
      </c>
      <c r="O102" s="123">
        <v>102</v>
      </c>
      <c r="P102" s="135">
        <v>0.81</v>
      </c>
      <c r="Q102" s="126">
        <v>13</v>
      </c>
      <c r="R102" s="127"/>
      <c r="S102" s="128">
        <v>0</v>
      </c>
      <c r="T102" s="123">
        <v>0</v>
      </c>
      <c r="U102" s="123">
        <v>0</v>
      </c>
      <c r="V102" s="123">
        <v>0</v>
      </c>
      <c r="W102" s="123">
        <v>0</v>
      </c>
      <c r="X102" s="123">
        <v>0</v>
      </c>
      <c r="Y102" s="123">
        <v>0</v>
      </c>
      <c r="Z102" s="123">
        <v>0</v>
      </c>
      <c r="AA102" s="128">
        <v>112</v>
      </c>
      <c r="AB102" s="123">
        <v>481</v>
      </c>
      <c r="AC102" s="123">
        <v>4</v>
      </c>
      <c r="AD102" s="123">
        <v>30</v>
      </c>
      <c r="AE102" s="123">
        <v>18</v>
      </c>
      <c r="AF102" s="123">
        <v>14</v>
      </c>
      <c r="AG102" s="123">
        <v>95</v>
      </c>
      <c r="AH102" s="123">
        <v>1</v>
      </c>
      <c r="AI102" s="123">
        <v>5</v>
      </c>
      <c r="AJ102" s="128">
        <v>0</v>
      </c>
      <c r="AK102" s="123">
        <v>0</v>
      </c>
      <c r="AL102" s="130">
        <v>0</v>
      </c>
      <c r="AM102" s="123">
        <v>0</v>
      </c>
      <c r="AN102" s="131">
        <v>0</v>
      </c>
      <c r="AO102" s="132">
        <f>IFERROR($S102*$S$2+$T102*$T$2+IF($U$2=0,0,$U102/$U$2)+$V102*$V$2+$W102*$W$2+$X102*$X$2+$Y102*$Y$2+$AA102*$AA$2+IF($AB$2=0,0,$AB102/$AB$2)+$AC$2*$AC102+$AF102*$AF$2+IF($AG$2=0,0,$AG102/$AG$2)+$AH102*$AH$2+IF($AJ$2=0,0,$AJ102/$AJ$2)+$AK102*$AK$2+$AL102*$AL$2+$AM102*$AM$2+$AN102*$AN$2,0)</f>
      </c>
      <c r="AP102" s="133">
        <f>IFERROR($AO102/$Q102,"-")</f>
      </c>
      <c r="AQ102" s="5"/>
    </row>
    <row x14ac:dyDescent="0.25" r="103" customHeight="1" ht="17.25">
      <c r="A103" s="118" t="s">
        <v>298</v>
      </c>
      <c r="B103" s="119" t="s">
        <v>173</v>
      </c>
      <c r="C103" s="119" t="s">
        <v>51</v>
      </c>
      <c r="D103" s="120">
        <v>6</v>
      </c>
      <c r="E103" s="134" t="s">
        <v>299</v>
      </c>
      <c r="F103" s="122"/>
      <c r="G103" s="123">
        <v>147</v>
      </c>
      <c r="H103" s="124">
        <f>I103-G103</f>
      </c>
      <c r="I103" s="123">
        <v>144</v>
      </c>
      <c r="J103" s="123">
        <v>125</v>
      </c>
      <c r="K103" s="124">
        <f>L103-J103</f>
      </c>
      <c r="L103" s="123">
        <v>114</v>
      </c>
      <c r="M103" s="123">
        <v>118</v>
      </c>
      <c r="N103" s="124">
        <f>O103-M103</f>
      </c>
      <c r="O103" s="123">
        <v>108</v>
      </c>
      <c r="P103" s="135">
        <v>0.81</v>
      </c>
      <c r="Q103" s="126">
        <v>7</v>
      </c>
      <c r="R103" s="127"/>
      <c r="S103" s="128">
        <v>0</v>
      </c>
      <c r="T103" s="123">
        <v>0</v>
      </c>
      <c r="U103" s="123">
        <v>0</v>
      </c>
      <c r="V103" s="123">
        <v>0</v>
      </c>
      <c r="W103" s="123">
        <v>0</v>
      </c>
      <c r="X103" s="123">
        <v>0</v>
      </c>
      <c r="Y103" s="123">
        <v>0</v>
      </c>
      <c r="Z103" s="123">
        <v>0</v>
      </c>
      <c r="AA103" s="128">
        <v>1</v>
      </c>
      <c r="AB103" s="123">
        <v>1</v>
      </c>
      <c r="AC103" s="123">
        <v>0</v>
      </c>
      <c r="AD103" s="123">
        <v>0</v>
      </c>
      <c r="AE103" s="123">
        <v>55</v>
      </c>
      <c r="AF103" s="123">
        <v>40</v>
      </c>
      <c r="AG103" s="123">
        <v>438</v>
      </c>
      <c r="AH103" s="123">
        <v>0</v>
      </c>
      <c r="AI103" s="123">
        <v>25</v>
      </c>
      <c r="AJ103" s="128">
        <v>0</v>
      </c>
      <c r="AK103" s="123">
        <v>0</v>
      </c>
      <c r="AL103" s="130">
        <v>0</v>
      </c>
      <c r="AM103" s="123">
        <v>0</v>
      </c>
      <c r="AN103" s="131">
        <v>0</v>
      </c>
      <c r="AO103" s="132">
        <f>IFERROR($S103*$S$2+$T103*$T$2+IF($U$2=0,0,$U103/$U$2)+$V103*$V$2+$W103*$W$2+$X103*$X$2+$Y103*$Y$2+$AA103*$AA$2+IF($AB$2=0,0,$AB103/$AB$2)+$AC$2*$AC103+$AF103*$AF$2+IF($AG$2=0,0,$AG103/$AG$2)+$AH103*$AH$2+IF($AJ$2=0,0,$AJ103/$AJ$2)+$AK103*$AK$2+$AL103*$AL$2+$AM103*$AM$2+$AN103*$AN$2,0)</f>
      </c>
      <c r="AP103" s="133">
        <f>IFERROR($AO103/$Q103,"-")</f>
      </c>
      <c r="AQ103" s="5"/>
    </row>
    <row x14ac:dyDescent="0.25" r="104" customHeight="1" ht="17.25">
      <c r="A104" s="118" t="s">
        <v>300</v>
      </c>
      <c r="B104" s="119" t="s">
        <v>181</v>
      </c>
      <c r="C104" s="119" t="s">
        <v>29</v>
      </c>
      <c r="D104" s="120">
        <v>13</v>
      </c>
      <c r="E104" s="134"/>
      <c r="F104" s="122"/>
      <c r="G104" s="123">
        <v>74</v>
      </c>
      <c r="H104" s="124">
        <f>I104-G104</f>
      </c>
      <c r="I104" s="123">
        <v>75</v>
      </c>
      <c r="J104" s="123">
        <v>102</v>
      </c>
      <c r="K104" s="124">
        <f>L104-J104</f>
      </c>
      <c r="L104" s="123">
        <v>105</v>
      </c>
      <c r="M104" s="123">
        <v>112</v>
      </c>
      <c r="N104" s="124">
        <f>O104-M104</f>
      </c>
      <c r="O104" s="123">
        <v>113</v>
      </c>
      <c r="P104" s="135">
        <v>0.78</v>
      </c>
      <c r="Q104" s="126">
        <v>11</v>
      </c>
      <c r="R104" s="127"/>
      <c r="S104" s="128">
        <v>0</v>
      </c>
      <c r="T104" s="123">
        <v>0</v>
      </c>
      <c r="U104" s="123">
        <v>0</v>
      </c>
      <c r="V104" s="123">
        <v>0</v>
      </c>
      <c r="W104" s="123">
        <v>0</v>
      </c>
      <c r="X104" s="123">
        <v>0</v>
      </c>
      <c r="Y104" s="123">
        <v>0</v>
      </c>
      <c r="Z104" s="123">
        <v>0</v>
      </c>
      <c r="AA104" s="128">
        <v>46</v>
      </c>
      <c r="AB104" s="123">
        <v>242</v>
      </c>
      <c r="AC104" s="123">
        <v>2</v>
      </c>
      <c r="AD104" s="123">
        <v>11</v>
      </c>
      <c r="AE104" s="123">
        <v>2</v>
      </c>
      <c r="AF104" s="123">
        <v>2</v>
      </c>
      <c r="AG104" s="123">
        <v>21</v>
      </c>
      <c r="AH104" s="123">
        <v>0</v>
      </c>
      <c r="AI104" s="123">
        <v>1</v>
      </c>
      <c r="AJ104" s="128">
        <v>0</v>
      </c>
      <c r="AK104" s="123">
        <v>0</v>
      </c>
      <c r="AL104" s="130">
        <v>0</v>
      </c>
      <c r="AM104" s="123">
        <v>0</v>
      </c>
      <c r="AN104" s="131">
        <v>0</v>
      </c>
      <c r="AO104" s="132">
        <f>IFERROR($S104*$S$2+$T104*$T$2+IF($U$2=0,0,$U104/$U$2)+$V104*$V$2+$W104*$W$2+$X104*$X$2+$Y104*$Y$2+$AA104*$AA$2+IF($AB$2=0,0,$AB104/$AB$2)+$AC$2*$AC104+$AF104*$AF$2+IF($AG$2=0,0,$AG104/$AG$2)+$AH104*$AH$2+IF($AJ$2=0,0,$AJ104/$AJ$2)+$AK104*$AK$2+$AL104*$AL$2+$AM104*$AM$2+$AN104*$AN$2,0)</f>
      </c>
      <c r="AP104" s="133">
        <f>IFERROR($AO104/$Q104,"-")</f>
      </c>
      <c r="AQ104" s="5"/>
    </row>
    <row x14ac:dyDescent="0.25" r="105" customHeight="1" ht="17.25">
      <c r="A105" s="118" t="s">
        <v>301</v>
      </c>
      <c r="B105" s="119" t="s">
        <v>192</v>
      </c>
      <c r="C105" s="119" t="s">
        <v>65</v>
      </c>
      <c r="D105" s="120">
        <v>9</v>
      </c>
      <c r="E105" s="134"/>
      <c r="F105" s="122"/>
      <c r="G105" s="123">
        <v>142</v>
      </c>
      <c r="H105" s="124">
        <f>I105-G105</f>
      </c>
      <c r="I105" s="123">
        <v>153</v>
      </c>
      <c r="J105" s="123">
        <v>121</v>
      </c>
      <c r="K105" s="124">
        <f>L105-J105</f>
      </c>
      <c r="L105" s="123">
        <v>126</v>
      </c>
      <c r="M105" s="123">
        <v>134</v>
      </c>
      <c r="N105" s="124">
        <f>O105-M105</f>
      </c>
      <c r="O105" s="123">
        <v>134</v>
      </c>
      <c r="P105" s="135">
        <v>0.78</v>
      </c>
      <c r="Q105" s="126">
        <v>16</v>
      </c>
      <c r="R105" s="127"/>
      <c r="S105" s="128">
        <v>0</v>
      </c>
      <c r="T105" s="123">
        <v>0</v>
      </c>
      <c r="U105" s="123">
        <v>0</v>
      </c>
      <c r="V105" s="123">
        <v>0</v>
      </c>
      <c r="W105" s="123">
        <v>0</v>
      </c>
      <c r="X105" s="123">
        <v>0</v>
      </c>
      <c r="Y105" s="123">
        <v>0</v>
      </c>
      <c r="Z105" s="123">
        <v>0</v>
      </c>
      <c r="AA105" s="128">
        <v>0</v>
      </c>
      <c r="AB105" s="123">
        <v>0</v>
      </c>
      <c r="AC105" s="123">
        <v>0</v>
      </c>
      <c r="AD105" s="123">
        <v>0</v>
      </c>
      <c r="AE105" s="123">
        <v>77</v>
      </c>
      <c r="AF105" s="123">
        <v>45</v>
      </c>
      <c r="AG105" s="123">
        <v>623</v>
      </c>
      <c r="AH105" s="123">
        <v>7</v>
      </c>
      <c r="AI105" s="123">
        <v>29</v>
      </c>
      <c r="AJ105" s="128">
        <v>0</v>
      </c>
      <c r="AK105" s="123">
        <v>0</v>
      </c>
      <c r="AL105" s="130">
        <v>0</v>
      </c>
      <c r="AM105" s="123">
        <v>1</v>
      </c>
      <c r="AN105" s="131">
        <v>0</v>
      </c>
      <c r="AO105" s="132">
        <f>IFERROR($S105*$S$2+$T105*$T$2+IF($U$2=0,0,$U105/$U$2)+$V105*$V$2+$W105*$W$2+$X105*$X$2+$Y105*$Y$2+$AA105*$AA$2+IF($AB$2=0,0,$AB105/$AB$2)+$AC$2*$AC105+$AF105*$AF$2+IF($AG$2=0,0,$AG105/$AG$2)+$AH105*$AH$2+IF($AJ$2=0,0,$AJ105/$AJ$2)+$AK105*$AK$2+$AL105*$AL$2+$AM105*$AM$2+$AN105*$AN$2,0)</f>
      </c>
      <c r="AP105" s="133">
        <f>IFERROR($AO105/$Q105,"-")</f>
      </c>
      <c r="AQ105" s="5"/>
    </row>
    <row x14ac:dyDescent="0.25" r="106" customHeight="1" ht="17.25">
      <c r="A106" s="118" t="s">
        <v>302</v>
      </c>
      <c r="B106" s="119" t="s">
        <v>173</v>
      </c>
      <c r="C106" s="119" t="s">
        <v>182</v>
      </c>
      <c r="D106" s="120">
        <v>13</v>
      </c>
      <c r="E106" s="134"/>
      <c r="F106" s="122"/>
      <c r="G106" s="123">
        <v>121</v>
      </c>
      <c r="H106" s="124">
        <f>I106-G106</f>
      </c>
      <c r="I106" s="123">
        <v>120</v>
      </c>
      <c r="J106" s="123">
        <v>103</v>
      </c>
      <c r="K106" s="124">
        <f>L106-J106</f>
      </c>
      <c r="L106" s="123">
        <v>101</v>
      </c>
      <c r="M106" s="123">
        <v>92</v>
      </c>
      <c r="N106" s="124">
        <f>O106-M106</f>
      </c>
      <c r="O106" s="123">
        <v>87</v>
      </c>
      <c r="P106" s="135">
        <v>0.78</v>
      </c>
      <c r="Q106" s="126">
        <v>15</v>
      </c>
      <c r="R106" s="127"/>
      <c r="S106" s="128">
        <v>4</v>
      </c>
      <c r="T106" s="123">
        <v>0</v>
      </c>
      <c r="U106" s="123">
        <v>74</v>
      </c>
      <c r="V106" s="123">
        <v>1</v>
      </c>
      <c r="W106" s="123">
        <v>0</v>
      </c>
      <c r="X106" s="123">
        <v>0</v>
      </c>
      <c r="Y106" s="123">
        <v>0</v>
      </c>
      <c r="Z106" s="123">
        <v>4</v>
      </c>
      <c r="AA106" s="128">
        <v>4</v>
      </c>
      <c r="AB106" s="123">
        <v>10</v>
      </c>
      <c r="AC106" s="123">
        <v>1</v>
      </c>
      <c r="AD106" s="123">
        <v>3</v>
      </c>
      <c r="AE106" s="123">
        <v>101</v>
      </c>
      <c r="AF106" s="123">
        <v>72</v>
      </c>
      <c r="AG106" s="123">
        <v>840</v>
      </c>
      <c r="AH106" s="123">
        <v>3</v>
      </c>
      <c r="AI106" s="123">
        <v>46</v>
      </c>
      <c r="AJ106" s="128">
        <v>0</v>
      </c>
      <c r="AK106" s="123">
        <v>0</v>
      </c>
      <c r="AL106" s="130">
        <v>0</v>
      </c>
      <c r="AM106" s="123">
        <v>2</v>
      </c>
      <c r="AN106" s="131">
        <v>0</v>
      </c>
      <c r="AO106" s="132">
        <f>IFERROR($S106*$S$2+$T106*$T$2+IF($U$2=0,0,$U106/$U$2)+$V106*$V$2+$W106*$W$2+$X106*$X$2+$Y106*$Y$2+$AA106*$AA$2+IF($AB$2=0,0,$AB106/$AB$2)+$AC$2*$AC106+$AF106*$AF$2+IF($AG$2=0,0,$AG106/$AG$2)+$AH106*$AH$2+IF($AJ$2=0,0,$AJ106/$AJ$2)+$AK106*$AK$2+$AL106*$AL$2+$AM106*$AM$2+$AN106*$AN$2,0)</f>
      </c>
      <c r="AP106" s="133">
        <f>IFERROR($AO106/$Q106,"-")</f>
      </c>
      <c r="AQ106" s="5"/>
    </row>
    <row x14ac:dyDescent="0.25" r="107" customHeight="1" ht="17.25">
      <c r="A107" s="118" t="s">
        <v>303</v>
      </c>
      <c r="B107" s="119" t="s">
        <v>185</v>
      </c>
      <c r="C107" s="119" t="s">
        <v>268</v>
      </c>
      <c r="D107" s="120">
        <v>7</v>
      </c>
      <c r="E107" s="134"/>
      <c r="F107" s="122"/>
      <c r="G107" s="123">
        <v>111</v>
      </c>
      <c r="H107" s="124">
        <f>I107-G107</f>
      </c>
      <c r="I107" s="123">
        <v>109</v>
      </c>
      <c r="J107" s="123">
        <v>119</v>
      </c>
      <c r="K107" s="124">
        <f>L107-J107</f>
      </c>
      <c r="L107" s="123">
        <v>123</v>
      </c>
      <c r="M107" s="123">
        <v>120</v>
      </c>
      <c r="N107" s="124">
        <f>O107-M107</f>
      </c>
      <c r="O107" s="123">
        <v>123</v>
      </c>
      <c r="P107" s="135">
        <v>0.77</v>
      </c>
      <c r="Q107" s="126" t="s">
        <v>234</v>
      </c>
      <c r="R107" s="127"/>
      <c r="S107" s="128" t="s">
        <v>234</v>
      </c>
      <c r="T107" s="123" t="s">
        <v>234</v>
      </c>
      <c r="U107" s="123" t="s">
        <v>234</v>
      </c>
      <c r="V107" s="123" t="s">
        <v>234</v>
      </c>
      <c r="W107" s="123" t="s">
        <v>234</v>
      </c>
      <c r="X107" s="123" t="s">
        <v>234</v>
      </c>
      <c r="Y107" s="123" t="s">
        <v>234</v>
      </c>
      <c r="Z107" s="123" t="s">
        <v>234</v>
      </c>
      <c r="AA107" s="128" t="s">
        <v>234</v>
      </c>
      <c r="AB107" s="123" t="s">
        <v>234</v>
      </c>
      <c r="AC107" s="123" t="s">
        <v>234</v>
      </c>
      <c r="AD107" s="123" t="s">
        <v>234</v>
      </c>
      <c r="AE107" s="123" t="s">
        <v>234</v>
      </c>
      <c r="AF107" s="123" t="s">
        <v>234</v>
      </c>
      <c r="AG107" s="123" t="s">
        <v>234</v>
      </c>
      <c r="AH107" s="123" t="s">
        <v>234</v>
      </c>
      <c r="AI107" s="123" t="s">
        <v>234</v>
      </c>
      <c r="AJ107" s="128" t="s">
        <v>234</v>
      </c>
      <c r="AK107" s="123" t="s">
        <v>234</v>
      </c>
      <c r="AL107" s="130" t="s">
        <v>234</v>
      </c>
      <c r="AM107" s="123" t="s">
        <v>234</v>
      </c>
      <c r="AN107" s="131" t="s">
        <v>234</v>
      </c>
      <c r="AO107" s="132">
        <f>IFERROR($S107*$S$2+$T107*$T$2+IF($U$2=0,0,$U107/$U$2)+$V107*$V$2+$W107*$W$2+$X107*$X$2+$Y107*$Y$2+$AA107*$AA$2+IF($AB$2=0,0,$AB107/$AB$2)+$AC$2*$AC107+$AF107*$AF$2+IF($AG$2=0,0,$AG107/$AG$2)+$AH107*$AH$2+IF($AJ$2=0,0,$AJ107/$AJ$2)+$AK107*$AK$2+$AL107*$AL$2+$AM107*$AM$2+$AN107*$AN$2,0)</f>
      </c>
      <c r="AP107" s="133">
        <f>IFERROR($AO107/$Q107,"-")</f>
      </c>
      <c r="AQ107" s="5"/>
    </row>
    <row x14ac:dyDescent="0.25" r="108" customHeight="1" ht="17.25">
      <c r="A108" s="118" t="s">
        <v>304</v>
      </c>
      <c r="B108" s="119" t="s">
        <v>173</v>
      </c>
      <c r="C108" s="119" t="s">
        <v>55</v>
      </c>
      <c r="D108" s="120">
        <v>6</v>
      </c>
      <c r="E108" s="134"/>
      <c r="F108" s="122"/>
      <c r="G108" s="123">
        <v>102</v>
      </c>
      <c r="H108" s="124">
        <f>I108-G108</f>
      </c>
      <c r="I108" s="123">
        <v>106</v>
      </c>
      <c r="J108" s="123">
        <v>87</v>
      </c>
      <c r="K108" s="124">
        <f>L108-J108</f>
      </c>
      <c r="L108" s="123">
        <v>91</v>
      </c>
      <c r="M108" s="123">
        <v>81</v>
      </c>
      <c r="N108" s="124">
        <f>O108-M108</f>
      </c>
      <c r="O108" s="123">
        <v>86</v>
      </c>
      <c r="P108" s="135">
        <v>0.77</v>
      </c>
      <c r="Q108" s="126">
        <v>14</v>
      </c>
      <c r="R108" s="127"/>
      <c r="S108" s="128">
        <v>0</v>
      </c>
      <c r="T108" s="123">
        <v>0</v>
      </c>
      <c r="U108" s="123">
        <v>0</v>
      </c>
      <c r="V108" s="123">
        <v>0</v>
      </c>
      <c r="W108" s="123">
        <v>0</v>
      </c>
      <c r="X108" s="123">
        <v>0</v>
      </c>
      <c r="Y108" s="123">
        <v>0</v>
      </c>
      <c r="Z108" s="123">
        <v>0</v>
      </c>
      <c r="AA108" s="128">
        <v>0</v>
      </c>
      <c r="AB108" s="123">
        <v>0</v>
      </c>
      <c r="AC108" s="123">
        <v>0</v>
      </c>
      <c r="AD108" s="123">
        <v>0</v>
      </c>
      <c r="AE108" s="123">
        <v>92</v>
      </c>
      <c r="AF108" s="123">
        <v>65</v>
      </c>
      <c r="AG108" s="123">
        <v>984</v>
      </c>
      <c r="AH108" s="123">
        <v>5</v>
      </c>
      <c r="AI108" s="123">
        <v>49</v>
      </c>
      <c r="AJ108" s="128">
        <v>0</v>
      </c>
      <c r="AK108" s="123">
        <v>0</v>
      </c>
      <c r="AL108" s="130">
        <v>0</v>
      </c>
      <c r="AM108" s="123">
        <v>1</v>
      </c>
      <c r="AN108" s="131">
        <v>1</v>
      </c>
      <c r="AO108" s="132">
        <f>IFERROR($S108*$S$2+$T108*$T$2+IF($U$2=0,0,$U108/$U$2)+$V108*$V$2+$W108*$W$2+$X108*$X$2+$Y108*$Y$2+$AA108*$AA$2+IF($AB$2=0,0,$AB108/$AB$2)+$AC$2*$AC108+$AF108*$AF$2+IF($AG$2=0,0,$AG108/$AG$2)+$AH108*$AH$2+IF($AJ$2=0,0,$AJ108/$AJ$2)+$AK108*$AK$2+$AL108*$AL$2+$AM108*$AM$2+$AN108*$AN$2,0)</f>
      </c>
      <c r="AP108" s="133">
        <f>IFERROR($AO108/$Q108,"-")</f>
      </c>
      <c r="AQ108" s="5"/>
    </row>
    <row x14ac:dyDescent="0.25" r="109" customHeight="1" ht="17.25">
      <c r="A109" s="118" t="s">
        <v>305</v>
      </c>
      <c r="B109" s="119" t="s">
        <v>181</v>
      </c>
      <c r="C109" s="119" t="s">
        <v>39</v>
      </c>
      <c r="D109" s="120">
        <v>8</v>
      </c>
      <c r="E109" s="134"/>
      <c r="F109" s="122"/>
      <c r="G109" s="123">
        <v>100</v>
      </c>
      <c r="H109" s="124">
        <f>I109-G109</f>
      </c>
      <c r="I109" s="123">
        <v>100</v>
      </c>
      <c r="J109" s="123">
        <v>111</v>
      </c>
      <c r="K109" s="124">
        <f>L109-J109</f>
      </c>
      <c r="L109" s="123">
        <v>110</v>
      </c>
      <c r="M109" s="123">
        <v>98</v>
      </c>
      <c r="N109" s="124">
        <f>O109-M109</f>
      </c>
      <c r="O109" s="123">
        <v>100</v>
      </c>
      <c r="P109" s="135">
        <v>0.75</v>
      </c>
      <c r="Q109" s="126">
        <v>15</v>
      </c>
      <c r="R109" s="127"/>
      <c r="S109" s="128">
        <v>0</v>
      </c>
      <c r="T109" s="123">
        <v>0</v>
      </c>
      <c r="U109" s="123">
        <v>0</v>
      </c>
      <c r="V109" s="123">
        <v>0</v>
      </c>
      <c r="W109" s="123">
        <v>0</v>
      </c>
      <c r="X109" s="123">
        <v>0</v>
      </c>
      <c r="Y109" s="123">
        <v>0</v>
      </c>
      <c r="Z109" s="123">
        <v>0</v>
      </c>
      <c r="AA109" s="128">
        <v>239</v>
      </c>
      <c r="AB109" s="123">
        <v>955</v>
      </c>
      <c r="AC109" s="123">
        <v>10</v>
      </c>
      <c r="AD109" s="123">
        <v>59</v>
      </c>
      <c r="AE109" s="123">
        <v>31</v>
      </c>
      <c r="AF109" s="123">
        <v>25</v>
      </c>
      <c r="AG109" s="123">
        <v>137</v>
      </c>
      <c r="AH109" s="123">
        <v>0</v>
      </c>
      <c r="AI109" s="123">
        <v>5</v>
      </c>
      <c r="AJ109" s="128">
        <v>0</v>
      </c>
      <c r="AK109" s="123">
        <v>0</v>
      </c>
      <c r="AL109" s="130">
        <v>0</v>
      </c>
      <c r="AM109" s="123">
        <v>3</v>
      </c>
      <c r="AN109" s="131">
        <v>1</v>
      </c>
      <c r="AO109" s="132">
        <f>IFERROR($S109*$S$2+$T109*$T$2+IF($U$2=0,0,$U109/$U$2)+$V109*$V$2+$W109*$W$2+$X109*$X$2+$Y109*$Y$2+$AA109*$AA$2+IF($AB$2=0,0,$AB109/$AB$2)+$AC$2*$AC109+$AF109*$AF$2+IF($AG$2=0,0,$AG109/$AG$2)+$AH109*$AH$2+IF($AJ$2=0,0,$AJ109/$AJ$2)+$AK109*$AK$2+$AL109*$AL$2+$AM109*$AM$2+$AN109*$AN$2,0)</f>
      </c>
      <c r="AP109" s="133">
        <f>IFERROR($AO109/$Q109,"-")</f>
      </c>
      <c r="AQ109" s="5"/>
    </row>
    <row x14ac:dyDescent="0.25" r="110" customHeight="1" ht="17.25">
      <c r="A110" s="118" t="s">
        <v>306</v>
      </c>
      <c r="B110" s="119" t="s">
        <v>181</v>
      </c>
      <c r="C110" s="119" t="s">
        <v>55</v>
      </c>
      <c r="D110" s="120">
        <v>6</v>
      </c>
      <c r="E110" s="134" t="s">
        <v>176</v>
      </c>
      <c r="F110" s="122"/>
      <c r="G110" s="123">
        <v>105</v>
      </c>
      <c r="H110" s="124">
        <f>I110-G110</f>
      </c>
      <c r="I110" s="123">
        <v>94</v>
      </c>
      <c r="J110" s="123">
        <v>108</v>
      </c>
      <c r="K110" s="124">
        <f>L110-J110</f>
      </c>
      <c r="L110" s="123">
        <v>106</v>
      </c>
      <c r="M110" s="123">
        <v>97</v>
      </c>
      <c r="N110" s="124">
        <f>O110-M110</f>
      </c>
      <c r="O110" s="123">
        <v>95</v>
      </c>
      <c r="P110" s="135">
        <v>0.75</v>
      </c>
      <c r="Q110" s="126" t="s">
        <v>234</v>
      </c>
      <c r="R110" s="127"/>
      <c r="S110" s="128" t="s">
        <v>234</v>
      </c>
      <c r="T110" s="123" t="s">
        <v>234</v>
      </c>
      <c r="U110" s="123" t="s">
        <v>234</v>
      </c>
      <c r="V110" s="123" t="s">
        <v>234</v>
      </c>
      <c r="W110" s="123" t="s">
        <v>234</v>
      </c>
      <c r="X110" s="123" t="s">
        <v>234</v>
      </c>
      <c r="Y110" s="123" t="s">
        <v>234</v>
      </c>
      <c r="Z110" s="123" t="s">
        <v>234</v>
      </c>
      <c r="AA110" s="128" t="s">
        <v>234</v>
      </c>
      <c r="AB110" s="123" t="s">
        <v>234</v>
      </c>
      <c r="AC110" s="123" t="s">
        <v>234</v>
      </c>
      <c r="AD110" s="123" t="s">
        <v>234</v>
      </c>
      <c r="AE110" s="123" t="s">
        <v>234</v>
      </c>
      <c r="AF110" s="123" t="s">
        <v>234</v>
      </c>
      <c r="AG110" s="123" t="s">
        <v>234</v>
      </c>
      <c r="AH110" s="123" t="s">
        <v>234</v>
      </c>
      <c r="AI110" s="123" t="s">
        <v>234</v>
      </c>
      <c r="AJ110" s="128" t="s">
        <v>234</v>
      </c>
      <c r="AK110" s="123" t="s">
        <v>234</v>
      </c>
      <c r="AL110" s="130" t="s">
        <v>234</v>
      </c>
      <c r="AM110" s="123" t="s">
        <v>234</v>
      </c>
      <c r="AN110" s="131" t="s">
        <v>234</v>
      </c>
      <c r="AO110" s="132">
        <f>IFERROR($S110*$S$2+$T110*$T$2+IF($U$2=0,0,$U110/$U$2)+$V110*$V$2+$W110*$W$2+$X110*$X$2+$Y110*$Y$2+$AA110*$AA$2+IF($AB$2=0,0,$AB110/$AB$2)+$AC$2*$AC110+$AF110*$AF$2+IF($AG$2=0,0,$AG110/$AG$2)+$AH110*$AH$2+IF($AJ$2=0,0,$AJ110/$AJ$2)+$AK110*$AK$2+$AL110*$AL$2+$AM110*$AM$2+$AN110*$AN$2,0)</f>
      </c>
      <c r="AP110" s="133">
        <f>IFERROR($AO110/$Q110,"-")</f>
      </c>
      <c r="AQ110" s="5"/>
    </row>
    <row x14ac:dyDescent="0.25" r="111" customHeight="1" ht="17.25">
      <c r="A111" s="118" t="s">
        <v>307</v>
      </c>
      <c r="B111" s="119" t="s">
        <v>185</v>
      </c>
      <c r="C111" s="119" t="s">
        <v>190</v>
      </c>
      <c r="D111" s="120">
        <v>6</v>
      </c>
      <c r="E111" s="134"/>
      <c r="F111" s="122"/>
      <c r="G111" s="123">
        <v>107</v>
      </c>
      <c r="H111" s="124">
        <f>I111-G111</f>
      </c>
      <c r="I111" s="123">
        <v>108</v>
      </c>
      <c r="J111" s="123">
        <v>117</v>
      </c>
      <c r="K111" s="124">
        <f>L111-J111</f>
      </c>
      <c r="L111" s="123">
        <v>116</v>
      </c>
      <c r="M111" s="123">
        <v>116</v>
      </c>
      <c r="N111" s="124">
        <f>O111-M111</f>
      </c>
      <c r="O111" s="123">
        <v>118</v>
      </c>
      <c r="P111" s="135">
        <v>0.75</v>
      </c>
      <c r="Q111" s="126">
        <v>16</v>
      </c>
      <c r="R111" s="127"/>
      <c r="S111" s="128">
        <v>407</v>
      </c>
      <c r="T111" s="123">
        <v>219</v>
      </c>
      <c r="U111" s="123">
        <v>4581</v>
      </c>
      <c r="V111" s="123">
        <v>26</v>
      </c>
      <c r="W111" s="123">
        <v>11</v>
      </c>
      <c r="X111" s="123">
        <v>0</v>
      </c>
      <c r="Y111" s="123">
        <v>41</v>
      </c>
      <c r="Z111" s="123">
        <v>242</v>
      </c>
      <c r="AA111" s="128">
        <v>29</v>
      </c>
      <c r="AB111" s="123">
        <v>92</v>
      </c>
      <c r="AC111" s="123">
        <v>2</v>
      </c>
      <c r="AD111" s="123">
        <v>8</v>
      </c>
      <c r="AE111" s="123">
        <v>0</v>
      </c>
      <c r="AF111" s="123">
        <v>0</v>
      </c>
      <c r="AG111" s="123">
        <v>0</v>
      </c>
      <c r="AH111" s="123">
        <v>0</v>
      </c>
      <c r="AI111" s="123">
        <v>0</v>
      </c>
      <c r="AJ111" s="128">
        <v>0</v>
      </c>
      <c r="AK111" s="123">
        <v>0</v>
      </c>
      <c r="AL111" s="130">
        <v>1</v>
      </c>
      <c r="AM111" s="123">
        <v>6</v>
      </c>
      <c r="AN111" s="131">
        <v>3</v>
      </c>
      <c r="AO111" s="132">
        <f>IFERROR($S111*$S$2+$T111*$T$2+IF($U$2=0,0,$U111/$U$2)+$V111*$V$2+$W111*$W$2+$X111*$X$2+$Y111*$Y$2+$AA111*$AA$2+IF($AB$2=0,0,$AB111/$AB$2)+$AC$2*$AC111+$AF111*$AF$2+IF($AG$2=0,0,$AG111/$AG$2)+$AH111*$AH$2+IF($AJ$2=0,0,$AJ111/$AJ$2)+$AK111*$AK$2+$AL111*$AL$2+$AM111*$AM$2+$AN111*$AN$2,0)</f>
      </c>
      <c r="AP111" s="133">
        <f>IFERROR($AO111/$Q111,"-")</f>
      </c>
      <c r="AQ111" s="5"/>
    </row>
    <row x14ac:dyDescent="0.25" r="112" customHeight="1" ht="17.25">
      <c r="A112" s="118" t="s">
        <v>308</v>
      </c>
      <c r="B112" s="119" t="s">
        <v>173</v>
      </c>
      <c r="C112" s="119" t="s">
        <v>244</v>
      </c>
      <c r="D112" s="120">
        <v>14</v>
      </c>
      <c r="E112" s="134"/>
      <c r="F112" s="122"/>
      <c r="G112" s="123">
        <v>99</v>
      </c>
      <c r="H112" s="124">
        <f>I112-G112</f>
      </c>
      <c r="I112" s="123">
        <v>103</v>
      </c>
      <c r="J112" s="123">
        <v>88</v>
      </c>
      <c r="K112" s="124">
        <f>L112-J112</f>
      </c>
      <c r="L112" s="123">
        <v>87</v>
      </c>
      <c r="M112" s="123">
        <v>88</v>
      </c>
      <c r="N112" s="124">
        <f>O112-M112</f>
      </c>
      <c r="O112" s="123">
        <v>90</v>
      </c>
      <c r="P112" s="135">
        <v>0.74</v>
      </c>
      <c r="Q112" s="126" t="s">
        <v>234</v>
      </c>
      <c r="R112" s="127"/>
      <c r="S112" s="128" t="s">
        <v>234</v>
      </c>
      <c r="T112" s="123" t="s">
        <v>234</v>
      </c>
      <c r="U112" s="123" t="s">
        <v>234</v>
      </c>
      <c r="V112" s="123" t="s">
        <v>234</v>
      </c>
      <c r="W112" s="123" t="s">
        <v>234</v>
      </c>
      <c r="X112" s="123" t="s">
        <v>234</v>
      </c>
      <c r="Y112" s="123" t="s">
        <v>234</v>
      </c>
      <c r="Z112" s="123" t="s">
        <v>234</v>
      </c>
      <c r="AA112" s="128" t="s">
        <v>234</v>
      </c>
      <c r="AB112" s="123" t="s">
        <v>234</v>
      </c>
      <c r="AC112" s="123" t="s">
        <v>234</v>
      </c>
      <c r="AD112" s="123" t="s">
        <v>234</v>
      </c>
      <c r="AE112" s="123" t="s">
        <v>234</v>
      </c>
      <c r="AF112" s="123" t="s">
        <v>234</v>
      </c>
      <c r="AG112" s="123" t="s">
        <v>234</v>
      </c>
      <c r="AH112" s="123" t="s">
        <v>234</v>
      </c>
      <c r="AI112" s="123" t="s">
        <v>234</v>
      </c>
      <c r="AJ112" s="128" t="s">
        <v>234</v>
      </c>
      <c r="AK112" s="123" t="s">
        <v>234</v>
      </c>
      <c r="AL112" s="130" t="s">
        <v>234</v>
      </c>
      <c r="AM112" s="123" t="s">
        <v>234</v>
      </c>
      <c r="AN112" s="131" t="s">
        <v>234</v>
      </c>
      <c r="AO112" s="132">
        <f>IFERROR($S112*$S$2+$T112*$T$2+IF($U$2=0,0,$U112/$U$2)+$V112*$V$2+$W112*$W$2+$X112*$X$2+$Y112*$Y$2+$AA112*$AA$2+IF($AB$2=0,0,$AB112/$AB$2)+$AC$2*$AC112+$AF112*$AF$2+IF($AG$2=0,0,$AG112/$AG$2)+$AH112*$AH$2+IF($AJ$2=0,0,$AJ112/$AJ$2)+$AK112*$AK$2+$AL112*$AL$2+$AM112*$AM$2+$AN112*$AN$2,0)</f>
      </c>
      <c r="AP112" s="133">
        <f>IFERROR($AO112/$Q112,"-")</f>
      </c>
      <c r="AQ112" s="5"/>
    </row>
    <row x14ac:dyDescent="0.25" r="113" customHeight="1" ht="17.25">
      <c r="A113" s="118" t="s">
        <v>257</v>
      </c>
      <c r="B113" s="119" t="s">
        <v>181</v>
      </c>
      <c r="C113" s="119" t="s">
        <v>293</v>
      </c>
      <c r="D113" s="120">
        <v>10</v>
      </c>
      <c r="E113" s="134"/>
      <c r="F113" s="122"/>
      <c r="G113" s="123">
        <v>124</v>
      </c>
      <c r="H113" s="124">
        <f>I113-G113</f>
      </c>
      <c r="I113" s="123">
        <v>105</v>
      </c>
      <c r="J113" s="123">
        <v>122</v>
      </c>
      <c r="K113" s="124">
        <f>L113-J113</f>
      </c>
      <c r="L113" s="123">
        <v>117</v>
      </c>
      <c r="M113" s="123">
        <v>121</v>
      </c>
      <c r="N113" s="124">
        <f>O113-M113</f>
      </c>
      <c r="O113" s="123">
        <v>112</v>
      </c>
      <c r="P113" s="135">
        <v>0.74</v>
      </c>
      <c r="Q113" s="126">
        <v>12</v>
      </c>
      <c r="R113" s="127"/>
      <c r="S113" s="128">
        <v>0</v>
      </c>
      <c r="T113" s="123">
        <v>0</v>
      </c>
      <c r="U113" s="123">
        <v>0</v>
      </c>
      <c r="V113" s="123">
        <v>0</v>
      </c>
      <c r="W113" s="123">
        <v>0</v>
      </c>
      <c r="X113" s="123">
        <v>0</v>
      </c>
      <c r="Y113" s="123">
        <v>0</v>
      </c>
      <c r="Z113" s="123">
        <v>0</v>
      </c>
      <c r="AA113" s="128">
        <v>147</v>
      </c>
      <c r="AB113" s="123">
        <v>691</v>
      </c>
      <c r="AC113" s="123">
        <v>6</v>
      </c>
      <c r="AD113" s="123">
        <v>38</v>
      </c>
      <c r="AE113" s="123">
        <v>46</v>
      </c>
      <c r="AF113" s="123">
        <v>33</v>
      </c>
      <c r="AG113" s="123">
        <v>314</v>
      </c>
      <c r="AH113" s="123">
        <v>2</v>
      </c>
      <c r="AI113" s="123">
        <v>16</v>
      </c>
      <c r="AJ113" s="128">
        <v>0</v>
      </c>
      <c r="AK113" s="123">
        <v>0</v>
      </c>
      <c r="AL113" s="130">
        <v>0</v>
      </c>
      <c r="AM113" s="123">
        <v>2</v>
      </c>
      <c r="AN113" s="131">
        <v>1</v>
      </c>
      <c r="AO113" s="132">
        <f>IFERROR($S113*$S$2+$T113*$T$2+IF($U$2=0,0,$U113/$U$2)+$V113*$V$2+$W113*$W$2+$X113*$X$2+$Y113*$Y$2+$AA113*$AA$2+IF($AB$2=0,0,$AB113/$AB$2)+$AC$2*$AC113+$AF113*$AF$2+IF($AG$2=0,0,$AG113/$AG$2)+$AH113*$AH$2+IF($AJ$2=0,0,$AJ113/$AJ$2)+$AK113*$AK$2+$AL113*$AL$2+$AM113*$AM$2+$AN113*$AN$2,0)</f>
      </c>
      <c r="AP113" s="133">
        <f>IFERROR($AO113/$Q113,"-")</f>
      </c>
      <c r="AQ113" s="5"/>
    </row>
    <row x14ac:dyDescent="0.25" r="114" customHeight="1" ht="17.25">
      <c r="A114" s="118" t="s">
        <v>309</v>
      </c>
      <c r="B114" s="119" t="s">
        <v>185</v>
      </c>
      <c r="C114" s="119" t="s">
        <v>175</v>
      </c>
      <c r="D114" s="120">
        <v>7</v>
      </c>
      <c r="E114" s="134"/>
      <c r="F114" s="122"/>
      <c r="G114" s="123">
        <v>109</v>
      </c>
      <c r="H114" s="124">
        <f>I114-G114</f>
      </c>
      <c r="I114" s="123">
        <v>110</v>
      </c>
      <c r="J114" s="123">
        <v>120</v>
      </c>
      <c r="K114" s="124">
        <f>L114-J114</f>
      </c>
      <c r="L114" s="123">
        <v>121</v>
      </c>
      <c r="M114" s="123">
        <v>123</v>
      </c>
      <c r="N114" s="124">
        <f>O114-M114</f>
      </c>
      <c r="O114" s="123">
        <v>121</v>
      </c>
      <c r="P114" s="135">
        <v>0.73</v>
      </c>
      <c r="Q114" s="126">
        <v>16</v>
      </c>
      <c r="R114" s="127"/>
      <c r="S114" s="128">
        <v>349</v>
      </c>
      <c r="T114" s="123">
        <v>167</v>
      </c>
      <c r="U114" s="123">
        <v>4265</v>
      </c>
      <c r="V114" s="123">
        <v>35</v>
      </c>
      <c r="W114" s="123">
        <v>13</v>
      </c>
      <c r="X114" s="123">
        <v>1</v>
      </c>
      <c r="Y114" s="123">
        <v>39</v>
      </c>
      <c r="Z114" s="123">
        <v>212</v>
      </c>
      <c r="AA114" s="128">
        <v>32</v>
      </c>
      <c r="AB114" s="123">
        <v>156</v>
      </c>
      <c r="AC114" s="123">
        <v>1</v>
      </c>
      <c r="AD114" s="123">
        <v>16</v>
      </c>
      <c r="AE114" s="123">
        <v>0</v>
      </c>
      <c r="AF114" s="123">
        <v>0</v>
      </c>
      <c r="AG114" s="123">
        <v>0</v>
      </c>
      <c r="AH114" s="123">
        <v>0</v>
      </c>
      <c r="AI114" s="123">
        <v>0</v>
      </c>
      <c r="AJ114" s="128">
        <v>0</v>
      </c>
      <c r="AK114" s="123">
        <v>0</v>
      </c>
      <c r="AL114" s="130">
        <v>5</v>
      </c>
      <c r="AM114" s="123">
        <v>9</v>
      </c>
      <c r="AN114" s="131">
        <v>5</v>
      </c>
      <c r="AO114" s="132">
        <f>IFERROR($S114*$S$2+$T114*$T$2+IF($U$2=0,0,$U114/$U$2)+$V114*$V$2+$W114*$W$2+$X114*$X$2+$Y114*$Y$2+$AA114*$AA$2+IF($AB$2=0,0,$AB114/$AB$2)+$AC$2*$AC114+$AF114*$AF$2+IF($AG$2=0,0,$AG114/$AG$2)+$AH114*$AH$2+IF($AJ$2=0,0,$AJ114/$AJ$2)+$AK114*$AK$2+$AL114*$AL$2+$AM114*$AM$2+$AN114*$AN$2,0)</f>
      </c>
      <c r="AP114" s="133">
        <f>IFERROR($AO114/$Q114,"-")</f>
      </c>
      <c r="AQ114" s="5"/>
    </row>
    <row x14ac:dyDescent="0.25" r="115" customHeight="1" ht="17.25">
      <c r="A115" s="118" t="s">
        <v>310</v>
      </c>
      <c r="B115" s="119" t="s">
        <v>185</v>
      </c>
      <c r="C115" s="119" t="s">
        <v>182</v>
      </c>
      <c r="D115" s="120">
        <v>13</v>
      </c>
      <c r="E115" s="134"/>
      <c r="F115" s="122"/>
      <c r="G115" s="123">
        <v>128</v>
      </c>
      <c r="H115" s="124">
        <f>I115-G115</f>
      </c>
      <c r="I115" s="123">
        <v>128</v>
      </c>
      <c r="J115" s="123">
        <v>133</v>
      </c>
      <c r="K115" s="124">
        <f>L115-J115</f>
      </c>
      <c r="L115" s="123">
        <v>132</v>
      </c>
      <c r="M115" s="123">
        <v>130</v>
      </c>
      <c r="N115" s="124">
        <f>O115-M115</f>
      </c>
      <c r="O115" s="123">
        <v>132</v>
      </c>
      <c r="P115" s="135">
        <v>0.72</v>
      </c>
      <c r="Q115" s="126">
        <v>16</v>
      </c>
      <c r="R115" s="127"/>
      <c r="S115" s="128">
        <v>305</v>
      </c>
      <c r="T115" s="123">
        <v>181</v>
      </c>
      <c r="U115" s="123">
        <v>3563</v>
      </c>
      <c r="V115" s="123">
        <v>26</v>
      </c>
      <c r="W115" s="123">
        <v>8</v>
      </c>
      <c r="X115" s="123">
        <v>1</v>
      </c>
      <c r="Y115" s="123">
        <v>26</v>
      </c>
      <c r="Z115" s="123">
        <v>188</v>
      </c>
      <c r="AA115" s="128">
        <v>54</v>
      </c>
      <c r="AB115" s="123">
        <v>165</v>
      </c>
      <c r="AC115" s="123">
        <v>1</v>
      </c>
      <c r="AD115" s="123">
        <v>18</v>
      </c>
      <c r="AE115" s="123">
        <v>1</v>
      </c>
      <c r="AF115" s="123">
        <v>1</v>
      </c>
      <c r="AG115" s="123">
        <v>6</v>
      </c>
      <c r="AH115" s="123">
        <v>0</v>
      </c>
      <c r="AI115" s="123">
        <v>1</v>
      </c>
      <c r="AJ115" s="128">
        <v>0</v>
      </c>
      <c r="AK115" s="123">
        <v>0</v>
      </c>
      <c r="AL115" s="130">
        <v>1</v>
      </c>
      <c r="AM115" s="123">
        <v>8</v>
      </c>
      <c r="AN115" s="131">
        <v>4</v>
      </c>
      <c r="AO115" s="132">
        <f>IFERROR($S115*$S$2+$T115*$T$2+IF($U$2=0,0,$U115/$U$2)+$V115*$V$2+$W115*$W$2+$X115*$X$2+$Y115*$Y$2+$AA115*$AA$2+IF($AB$2=0,0,$AB115/$AB$2)+$AC$2*$AC115+$AF115*$AF$2+IF($AG$2=0,0,$AG115/$AG$2)+$AH115*$AH$2+IF($AJ$2=0,0,$AJ115/$AJ$2)+$AK115*$AK$2+$AL115*$AL$2+$AM115*$AM$2+$AN115*$AN$2,0)</f>
      </c>
      <c r="AP115" s="133">
        <f>IFERROR($AO115/$Q115,"-")</f>
      </c>
      <c r="AQ115" s="5"/>
    </row>
    <row x14ac:dyDescent="0.25" r="116" customHeight="1" ht="17.25">
      <c r="A116" s="118" t="s">
        <v>311</v>
      </c>
      <c r="B116" s="119" t="s">
        <v>181</v>
      </c>
      <c r="C116" s="119" t="s">
        <v>196</v>
      </c>
      <c r="D116" s="120">
        <v>7</v>
      </c>
      <c r="E116" s="134"/>
      <c r="F116" s="122"/>
      <c r="G116" s="123">
        <v>110</v>
      </c>
      <c r="H116" s="124">
        <f>I116-G116</f>
      </c>
      <c r="I116" s="123">
        <v>117</v>
      </c>
      <c r="J116" s="123">
        <v>112</v>
      </c>
      <c r="K116" s="124">
        <f>L116-J116</f>
      </c>
      <c r="L116" s="123">
        <v>115</v>
      </c>
      <c r="M116" s="123">
        <v>113</v>
      </c>
      <c r="N116" s="124">
        <f>O116-M116</f>
      </c>
      <c r="O116" s="123">
        <v>114</v>
      </c>
      <c r="P116" s="135">
        <v>0.72</v>
      </c>
      <c r="Q116" s="126">
        <v>16</v>
      </c>
      <c r="R116" s="127"/>
      <c r="S116" s="128">
        <v>0</v>
      </c>
      <c r="T116" s="123">
        <v>0</v>
      </c>
      <c r="U116" s="123">
        <v>0</v>
      </c>
      <c r="V116" s="123">
        <v>0</v>
      </c>
      <c r="W116" s="123">
        <v>0</v>
      </c>
      <c r="X116" s="123">
        <v>0</v>
      </c>
      <c r="Y116" s="123">
        <v>0</v>
      </c>
      <c r="Z116" s="123">
        <v>0</v>
      </c>
      <c r="AA116" s="128">
        <v>156</v>
      </c>
      <c r="AB116" s="123">
        <v>687</v>
      </c>
      <c r="AC116" s="123">
        <v>2</v>
      </c>
      <c r="AD116" s="123">
        <v>40</v>
      </c>
      <c r="AE116" s="123">
        <v>50</v>
      </c>
      <c r="AF116" s="123">
        <v>38</v>
      </c>
      <c r="AG116" s="123">
        <v>269</v>
      </c>
      <c r="AH116" s="123">
        <v>0</v>
      </c>
      <c r="AI116" s="123">
        <v>8</v>
      </c>
      <c r="AJ116" s="128">
        <v>0</v>
      </c>
      <c r="AK116" s="123">
        <v>0</v>
      </c>
      <c r="AL116" s="130">
        <v>0</v>
      </c>
      <c r="AM116" s="123">
        <v>1</v>
      </c>
      <c r="AN116" s="131">
        <v>1</v>
      </c>
      <c r="AO116" s="132">
        <f>IFERROR($S116*$S$2+$T116*$T$2+IF($U$2=0,0,$U116/$U$2)+$V116*$V$2+$W116*$W$2+$X116*$X$2+$Y116*$Y$2+$AA116*$AA$2+IF($AB$2=0,0,$AB116/$AB$2)+$AC$2*$AC116+$AF116*$AF$2+IF($AG$2=0,0,$AG116/$AG$2)+$AH116*$AH$2+IF($AJ$2=0,0,$AJ116/$AJ$2)+$AK116*$AK$2+$AL116*$AL$2+$AM116*$AM$2+$AN116*$AN$2,0)</f>
      </c>
      <c r="AP116" s="133">
        <f>IFERROR($AO116/$Q116,"-")</f>
      </c>
      <c r="AQ116" s="5"/>
    </row>
    <row x14ac:dyDescent="0.25" r="117" customHeight="1" ht="17.25">
      <c r="A117" s="118" t="s">
        <v>312</v>
      </c>
      <c r="B117" s="119" t="s">
        <v>173</v>
      </c>
      <c r="C117" s="119" t="s">
        <v>265</v>
      </c>
      <c r="D117" s="120">
        <v>14</v>
      </c>
      <c r="E117" s="134" t="s">
        <v>313</v>
      </c>
      <c r="F117" s="122"/>
      <c r="G117" s="123">
        <v>101</v>
      </c>
      <c r="H117" s="124">
        <f>I117-G117</f>
      </c>
      <c r="I117" s="123">
        <v>101</v>
      </c>
      <c r="J117" s="123">
        <v>84</v>
      </c>
      <c r="K117" s="124">
        <f>L117-J117</f>
      </c>
      <c r="L117" s="123">
        <v>83</v>
      </c>
      <c r="M117" s="123">
        <v>87</v>
      </c>
      <c r="N117" s="124">
        <f>O117-M117</f>
      </c>
      <c r="O117" s="123">
        <v>85</v>
      </c>
      <c r="P117" s="135">
        <v>0.7</v>
      </c>
      <c r="Q117" s="126">
        <v>11</v>
      </c>
      <c r="R117" s="127"/>
      <c r="S117" s="128">
        <v>0</v>
      </c>
      <c r="T117" s="123">
        <v>0</v>
      </c>
      <c r="U117" s="123">
        <v>0</v>
      </c>
      <c r="V117" s="123">
        <v>0</v>
      </c>
      <c r="W117" s="123">
        <v>0</v>
      </c>
      <c r="X117" s="123">
        <v>0</v>
      </c>
      <c r="Y117" s="123">
        <v>0</v>
      </c>
      <c r="Z117" s="123">
        <v>0</v>
      </c>
      <c r="AA117" s="128">
        <v>1</v>
      </c>
      <c r="AB117" s="123">
        <v>0</v>
      </c>
      <c r="AC117" s="123">
        <v>0</v>
      </c>
      <c r="AD117" s="123">
        <v>0</v>
      </c>
      <c r="AE117" s="123">
        <v>75</v>
      </c>
      <c r="AF117" s="123">
        <v>53</v>
      </c>
      <c r="AG117" s="123">
        <v>879</v>
      </c>
      <c r="AH117" s="123">
        <v>8</v>
      </c>
      <c r="AI117" s="123">
        <v>38</v>
      </c>
      <c r="AJ117" s="128">
        <v>14</v>
      </c>
      <c r="AK117" s="123">
        <v>0</v>
      </c>
      <c r="AL117" s="130">
        <v>0</v>
      </c>
      <c r="AM117" s="123">
        <v>0</v>
      </c>
      <c r="AN117" s="131">
        <v>0</v>
      </c>
      <c r="AO117" s="132">
        <f>IFERROR($S117*$S$2+$T117*$T$2+IF($U$2=0,0,$U117/$U$2)+$V117*$V$2+$W117*$W$2+$X117*$X$2+$Y117*$Y$2+$AA117*$AA$2+IF($AB$2=0,0,$AB117/$AB$2)+$AC$2*$AC117+$AF117*$AF$2+IF($AG$2=0,0,$AG117/$AG$2)+$AH117*$AH$2+IF($AJ$2=0,0,$AJ117/$AJ$2)+$AK117*$AK$2+$AL117*$AL$2+$AM117*$AM$2+$AN117*$AN$2,0)</f>
      </c>
      <c r="AP117" s="133">
        <f>IFERROR($AO117/$Q117,"-")</f>
      </c>
      <c r="AQ117" s="5"/>
    </row>
    <row x14ac:dyDescent="0.25" r="118" customHeight="1" ht="17.25">
      <c r="A118" s="118" t="s">
        <v>314</v>
      </c>
      <c r="B118" s="119" t="s">
        <v>181</v>
      </c>
      <c r="C118" s="119" t="s">
        <v>186</v>
      </c>
      <c r="D118" s="120">
        <v>8</v>
      </c>
      <c r="E118" s="134"/>
      <c r="F118" s="122"/>
      <c r="G118" s="123">
        <v>38</v>
      </c>
      <c r="H118" s="124">
        <f>I118-G118</f>
      </c>
      <c r="I118" s="123">
        <v>91</v>
      </c>
      <c r="J118" s="123">
        <v>47</v>
      </c>
      <c r="K118" s="124">
        <f>L118-J118</f>
      </c>
      <c r="L118" s="123">
        <v>103</v>
      </c>
      <c r="M118" s="123">
        <v>59</v>
      </c>
      <c r="N118" s="124">
        <f>O118-M118</f>
      </c>
      <c r="O118" s="123">
        <v>125</v>
      </c>
      <c r="P118" s="135">
        <v>0.69</v>
      </c>
      <c r="Q118" s="126">
        <v>16</v>
      </c>
      <c r="R118" s="127"/>
      <c r="S118" s="128">
        <v>0</v>
      </c>
      <c r="T118" s="123">
        <v>0</v>
      </c>
      <c r="U118" s="123">
        <v>0</v>
      </c>
      <c r="V118" s="123">
        <v>0</v>
      </c>
      <c r="W118" s="123">
        <v>0</v>
      </c>
      <c r="X118" s="123">
        <v>0</v>
      </c>
      <c r="Y118" s="123">
        <v>0</v>
      </c>
      <c r="Z118" s="123">
        <v>0</v>
      </c>
      <c r="AA118" s="128">
        <v>144</v>
      </c>
      <c r="AB118" s="123">
        <v>723</v>
      </c>
      <c r="AC118" s="123">
        <v>6</v>
      </c>
      <c r="AD118" s="123">
        <v>45</v>
      </c>
      <c r="AE118" s="123">
        <v>13</v>
      </c>
      <c r="AF118" s="123">
        <v>9</v>
      </c>
      <c r="AG118" s="123">
        <v>129</v>
      </c>
      <c r="AH118" s="123">
        <v>0</v>
      </c>
      <c r="AI118" s="123">
        <v>4</v>
      </c>
      <c r="AJ118" s="128">
        <v>0</v>
      </c>
      <c r="AK118" s="123">
        <v>0</v>
      </c>
      <c r="AL118" s="130">
        <v>0</v>
      </c>
      <c r="AM118" s="123">
        <v>1</v>
      </c>
      <c r="AN118" s="131">
        <v>1</v>
      </c>
      <c r="AO118" s="132">
        <f>IFERROR($S118*$S$2+$T118*$T$2+IF($U$2=0,0,$U118/$U$2)+$V118*$V$2+$W118*$W$2+$X118*$X$2+$Y118*$Y$2+$AA118*$AA$2+IF($AB$2=0,0,$AB118/$AB$2)+$AC$2*$AC118+$AF118*$AF$2+IF($AG$2=0,0,$AG118/$AG$2)+$AH118*$AH$2+IF($AJ$2=0,0,$AJ118/$AJ$2)+$AK118*$AK$2+$AL118*$AL$2+$AM118*$AM$2+$AN118*$AN$2,0)</f>
      </c>
      <c r="AP118" s="133">
        <f>IFERROR($AO118/$Q118,"-")</f>
      </c>
      <c r="AQ118" s="5"/>
    </row>
    <row x14ac:dyDescent="0.25" r="119" customHeight="1" ht="17.25">
      <c r="A119" s="118" t="s">
        <v>315</v>
      </c>
      <c r="B119" s="119" t="s">
        <v>192</v>
      </c>
      <c r="C119" s="119" t="s">
        <v>49</v>
      </c>
      <c r="D119" s="120">
        <v>14</v>
      </c>
      <c r="E119" s="134" t="s">
        <v>176</v>
      </c>
      <c r="F119" s="122"/>
      <c r="G119" s="123">
        <v>137</v>
      </c>
      <c r="H119" s="124">
        <f>I119-G119</f>
      </c>
      <c r="I119" s="123">
        <v>135</v>
      </c>
      <c r="J119" s="123">
        <v>131</v>
      </c>
      <c r="K119" s="124">
        <f>L119-J119</f>
      </c>
      <c r="L119" s="123">
        <v>134</v>
      </c>
      <c r="M119" s="123">
        <v>132</v>
      </c>
      <c r="N119" s="124">
        <f>O119-M119</f>
      </c>
      <c r="O119" s="123">
        <v>133</v>
      </c>
      <c r="P119" s="135">
        <v>0.69</v>
      </c>
      <c r="Q119" s="126">
        <v>14</v>
      </c>
      <c r="R119" s="127"/>
      <c r="S119" s="128">
        <v>0</v>
      </c>
      <c r="T119" s="123">
        <v>0</v>
      </c>
      <c r="U119" s="123">
        <v>0</v>
      </c>
      <c r="V119" s="123">
        <v>0</v>
      </c>
      <c r="W119" s="123">
        <v>0</v>
      </c>
      <c r="X119" s="123">
        <v>0</v>
      </c>
      <c r="Y119" s="123">
        <v>0</v>
      </c>
      <c r="Z119" s="123">
        <v>0</v>
      </c>
      <c r="AA119" s="128">
        <v>0</v>
      </c>
      <c r="AB119" s="123">
        <v>0</v>
      </c>
      <c r="AC119" s="123">
        <v>0</v>
      </c>
      <c r="AD119" s="123">
        <v>0</v>
      </c>
      <c r="AE119" s="123">
        <v>93</v>
      </c>
      <c r="AF119" s="123">
        <v>60</v>
      </c>
      <c r="AG119" s="123">
        <v>613</v>
      </c>
      <c r="AH119" s="123">
        <v>4</v>
      </c>
      <c r="AI119" s="123">
        <v>35</v>
      </c>
      <c r="AJ119" s="128">
        <v>0</v>
      </c>
      <c r="AK119" s="123">
        <v>0</v>
      </c>
      <c r="AL119" s="130">
        <v>0</v>
      </c>
      <c r="AM119" s="123">
        <v>0</v>
      </c>
      <c r="AN119" s="131">
        <v>0</v>
      </c>
      <c r="AO119" s="132">
        <f>IFERROR($S119*$S$2+$T119*$T$2+IF($U$2=0,0,$U119/$U$2)+$V119*$V$2+$W119*$W$2+$X119*$X$2+$Y119*$Y$2+$AA119*$AA$2+IF($AB$2=0,0,$AB119/$AB$2)+$AC$2*$AC119+$AF119*$AF$2+IF($AG$2=0,0,$AG119/$AG$2)+$AH119*$AH$2+IF($AJ$2=0,0,$AJ119/$AJ$2)+$AK119*$AK$2+$AL119*$AL$2+$AM119*$AM$2+$AN119*$AN$2,0)</f>
      </c>
      <c r="AP119" s="133">
        <f>IFERROR($AO119/$Q119,"-")</f>
      </c>
      <c r="AQ119" s="5"/>
    </row>
    <row x14ac:dyDescent="0.25" r="120" customHeight="1" ht="17.25">
      <c r="A120" s="118" t="s">
        <v>316</v>
      </c>
      <c r="B120" s="119" t="s">
        <v>173</v>
      </c>
      <c r="C120" s="119" t="s">
        <v>215</v>
      </c>
      <c r="D120" s="120">
        <v>7</v>
      </c>
      <c r="E120" s="134"/>
      <c r="F120" s="122"/>
      <c r="G120" s="123">
        <v>98</v>
      </c>
      <c r="H120" s="124">
        <f>I120-G120</f>
      </c>
      <c r="I120" s="123">
        <v>99</v>
      </c>
      <c r="J120" s="123">
        <v>100</v>
      </c>
      <c r="K120" s="124">
        <f>L120-J120</f>
      </c>
      <c r="L120" s="123">
        <v>99</v>
      </c>
      <c r="M120" s="123">
        <v>105</v>
      </c>
      <c r="N120" s="124">
        <f>O120-M120</f>
      </c>
      <c r="O120" s="123">
        <v>105</v>
      </c>
      <c r="P120" s="135">
        <v>0.68</v>
      </c>
      <c r="Q120" s="126">
        <v>16</v>
      </c>
      <c r="R120" s="127"/>
      <c r="S120" s="128">
        <v>0</v>
      </c>
      <c r="T120" s="123">
        <v>0</v>
      </c>
      <c r="U120" s="123">
        <v>0</v>
      </c>
      <c r="V120" s="123">
        <v>0</v>
      </c>
      <c r="W120" s="123">
        <v>0</v>
      </c>
      <c r="X120" s="123">
        <v>0</v>
      </c>
      <c r="Y120" s="123">
        <v>0</v>
      </c>
      <c r="Z120" s="123">
        <v>0</v>
      </c>
      <c r="AA120" s="128">
        <v>0</v>
      </c>
      <c r="AB120" s="123">
        <v>0</v>
      </c>
      <c r="AC120" s="123">
        <v>0</v>
      </c>
      <c r="AD120" s="123">
        <v>0</v>
      </c>
      <c r="AE120" s="123">
        <v>105</v>
      </c>
      <c r="AF120" s="123">
        <v>59</v>
      </c>
      <c r="AG120" s="123">
        <v>843</v>
      </c>
      <c r="AH120" s="123">
        <v>5</v>
      </c>
      <c r="AI120" s="123">
        <v>44</v>
      </c>
      <c r="AJ120" s="128">
        <v>0</v>
      </c>
      <c r="AK120" s="123">
        <v>0</v>
      </c>
      <c r="AL120" s="130">
        <v>0</v>
      </c>
      <c r="AM120" s="123">
        <v>0</v>
      </c>
      <c r="AN120" s="131">
        <v>0</v>
      </c>
      <c r="AO120" s="132">
        <f>IFERROR($S120*$S$2+$T120*$T$2+IF($U$2=0,0,$U120/$U$2)+$V120*$V$2+$W120*$W$2+$X120*$X$2+$Y120*$Y$2+$AA120*$AA$2+IF($AB$2=0,0,$AB120/$AB$2)+$AC$2*$AC120+$AF120*$AF$2+IF($AG$2=0,0,$AG120/$AG$2)+$AH120*$AH$2+IF($AJ$2=0,0,$AJ120/$AJ$2)+$AK120*$AK$2+$AL120*$AL$2+$AM120*$AM$2+$AN120*$AN$2,0)</f>
      </c>
      <c r="AP120" s="133">
        <f>IFERROR($AO120/$Q120,"-")</f>
      </c>
      <c r="AQ120" s="5"/>
    </row>
    <row x14ac:dyDescent="0.25" r="121" customHeight="1" ht="17.25">
      <c r="A121" s="118" t="s">
        <v>317</v>
      </c>
      <c r="B121" s="119" t="s">
        <v>173</v>
      </c>
      <c r="C121" s="119" t="s">
        <v>41</v>
      </c>
      <c r="D121" s="120">
        <v>7</v>
      </c>
      <c r="E121" s="134"/>
      <c r="F121" s="122"/>
      <c r="G121" s="123">
        <v>113</v>
      </c>
      <c r="H121" s="124">
        <f>I121-G121</f>
      </c>
      <c r="I121" s="123">
        <v>104</v>
      </c>
      <c r="J121" s="123">
        <v>96</v>
      </c>
      <c r="K121" s="124">
        <f>L121-J121</f>
      </c>
      <c r="L121" s="123">
        <v>96</v>
      </c>
      <c r="M121" s="123">
        <v>107</v>
      </c>
      <c r="N121" s="124">
        <f>O121-M121</f>
      </c>
      <c r="O121" s="123">
        <v>107</v>
      </c>
      <c r="P121" s="135">
        <v>0.67</v>
      </c>
      <c r="Q121" s="126">
        <v>15</v>
      </c>
      <c r="R121" s="127"/>
      <c r="S121" s="128">
        <v>0</v>
      </c>
      <c r="T121" s="123">
        <v>0</v>
      </c>
      <c r="U121" s="123">
        <v>0</v>
      </c>
      <c r="V121" s="123">
        <v>0</v>
      </c>
      <c r="W121" s="123">
        <v>0</v>
      </c>
      <c r="X121" s="123">
        <v>0</v>
      </c>
      <c r="Y121" s="123">
        <v>0</v>
      </c>
      <c r="Z121" s="123">
        <v>0</v>
      </c>
      <c r="AA121" s="128">
        <v>1</v>
      </c>
      <c r="AB121" s="123">
        <v>1</v>
      </c>
      <c r="AC121" s="123">
        <v>0</v>
      </c>
      <c r="AD121" s="123">
        <v>0</v>
      </c>
      <c r="AE121" s="123">
        <v>85</v>
      </c>
      <c r="AF121" s="123">
        <v>48</v>
      </c>
      <c r="AG121" s="123">
        <v>756</v>
      </c>
      <c r="AH121" s="123">
        <v>5</v>
      </c>
      <c r="AI121" s="123">
        <v>35</v>
      </c>
      <c r="AJ121" s="128">
        <v>0</v>
      </c>
      <c r="AK121" s="123">
        <v>0</v>
      </c>
      <c r="AL121" s="130">
        <v>0</v>
      </c>
      <c r="AM121" s="123">
        <v>0</v>
      </c>
      <c r="AN121" s="131">
        <v>0</v>
      </c>
      <c r="AO121" s="132">
        <f>IFERROR($S121*$S$2+$T121*$T$2+IF($U$2=0,0,$U121/$U$2)+$V121*$V$2+$W121*$W$2+$X121*$X$2+$Y121*$Y$2+$AA121*$AA$2+IF($AB$2=0,0,$AB121/$AB$2)+$AC$2*$AC121+$AF121*$AF$2+IF($AG$2=0,0,$AG121/$AG$2)+$AH121*$AH$2+IF($AJ$2=0,0,$AJ121/$AJ$2)+$AK121*$AK$2+$AL121*$AL$2+$AM121*$AM$2+$AN121*$AN$2,0)</f>
      </c>
      <c r="AP121" s="133">
        <f>IFERROR($AO121/$Q121,"-")</f>
      </c>
      <c r="AQ121" s="5"/>
    </row>
    <row x14ac:dyDescent="0.25" r="122" customHeight="1" ht="17.25">
      <c r="A122" s="118" t="s">
        <v>318</v>
      </c>
      <c r="B122" s="119" t="s">
        <v>181</v>
      </c>
      <c r="C122" s="119" t="s">
        <v>188</v>
      </c>
      <c r="D122" s="120">
        <v>14</v>
      </c>
      <c r="E122" s="134"/>
      <c r="F122" s="122"/>
      <c r="G122" s="123">
        <v>118</v>
      </c>
      <c r="H122" s="124">
        <f>I122-G122</f>
      </c>
      <c r="I122" s="123">
        <v>119</v>
      </c>
      <c r="J122" s="123">
        <v>127</v>
      </c>
      <c r="K122" s="124">
        <f>L122-J122</f>
      </c>
      <c r="L122" s="123">
        <v>130</v>
      </c>
      <c r="M122" s="123">
        <v>99</v>
      </c>
      <c r="N122" s="124">
        <f>O122-M122</f>
      </c>
      <c r="O122" s="123">
        <v>99</v>
      </c>
      <c r="P122" s="135">
        <v>0.63</v>
      </c>
      <c r="Q122" s="126">
        <v>16</v>
      </c>
      <c r="R122" s="127"/>
      <c r="S122" s="128">
        <v>0</v>
      </c>
      <c r="T122" s="123">
        <v>0</v>
      </c>
      <c r="U122" s="123">
        <v>0</v>
      </c>
      <c r="V122" s="123">
        <v>0</v>
      </c>
      <c r="W122" s="123">
        <v>0</v>
      </c>
      <c r="X122" s="123">
        <v>0</v>
      </c>
      <c r="Y122" s="123">
        <v>0</v>
      </c>
      <c r="Z122" s="123">
        <v>0</v>
      </c>
      <c r="AA122" s="128">
        <v>89</v>
      </c>
      <c r="AB122" s="123">
        <v>380</v>
      </c>
      <c r="AC122" s="123">
        <v>3</v>
      </c>
      <c r="AD122" s="123">
        <v>24</v>
      </c>
      <c r="AE122" s="123">
        <v>76</v>
      </c>
      <c r="AF122" s="123">
        <v>63</v>
      </c>
      <c r="AG122" s="123">
        <v>482</v>
      </c>
      <c r="AH122" s="123">
        <v>4</v>
      </c>
      <c r="AI122" s="123">
        <v>24</v>
      </c>
      <c r="AJ122" s="128">
        <v>370</v>
      </c>
      <c r="AK122" s="123">
        <v>0</v>
      </c>
      <c r="AL122" s="130">
        <v>1</v>
      </c>
      <c r="AM122" s="123">
        <v>0</v>
      </c>
      <c r="AN122" s="131">
        <v>0</v>
      </c>
      <c r="AO122" s="132">
        <f>IFERROR($S122*$S$2+$T122*$T$2+IF($U$2=0,0,$U122/$U$2)+$V122*$V$2+$W122*$W$2+$X122*$X$2+$Y122*$Y$2+$AA122*$AA$2+IF($AB$2=0,0,$AB122/$AB$2)+$AC$2*$AC122+$AF122*$AF$2+IF($AG$2=0,0,$AG122/$AG$2)+$AH122*$AH$2+IF($AJ$2=0,0,$AJ122/$AJ$2)+$AK122*$AK$2+$AL122*$AL$2+$AM122*$AM$2+$AN122*$AN$2,0)</f>
      </c>
      <c r="AP122" s="133">
        <f>IFERROR($AO122/$Q122,"-")</f>
      </c>
      <c r="AQ122" s="5"/>
    </row>
    <row x14ac:dyDescent="0.25" r="123" customHeight="1" ht="17.25">
      <c r="A123" s="118" t="s">
        <v>319</v>
      </c>
      <c r="B123" s="119" t="s">
        <v>173</v>
      </c>
      <c r="C123" s="119" t="s">
        <v>268</v>
      </c>
      <c r="D123" s="120">
        <v>7</v>
      </c>
      <c r="E123" s="134"/>
      <c r="F123" s="122"/>
      <c r="G123" s="123">
        <v>106</v>
      </c>
      <c r="H123" s="124">
        <f>I123-G123</f>
      </c>
      <c r="I123" s="123">
        <v>112</v>
      </c>
      <c r="J123" s="123">
        <v>98</v>
      </c>
      <c r="K123" s="124">
        <f>L123-J123</f>
      </c>
      <c r="L123" s="123">
        <v>100</v>
      </c>
      <c r="M123" s="123">
        <v>85</v>
      </c>
      <c r="N123" s="124">
        <f>O123-M123</f>
      </c>
      <c r="O123" s="123">
        <v>89</v>
      </c>
      <c r="P123" s="135">
        <v>0.62</v>
      </c>
      <c r="Q123" s="126">
        <v>14</v>
      </c>
      <c r="R123" s="127"/>
      <c r="S123" s="128">
        <v>0</v>
      </c>
      <c r="T123" s="123">
        <v>0</v>
      </c>
      <c r="U123" s="123">
        <v>0</v>
      </c>
      <c r="V123" s="123">
        <v>0</v>
      </c>
      <c r="W123" s="123">
        <v>0</v>
      </c>
      <c r="X123" s="123">
        <v>0</v>
      </c>
      <c r="Y123" s="123">
        <v>0</v>
      </c>
      <c r="Z123" s="123">
        <v>0</v>
      </c>
      <c r="AA123" s="128">
        <v>18</v>
      </c>
      <c r="AB123" s="123">
        <v>91</v>
      </c>
      <c r="AC123" s="123">
        <v>0</v>
      </c>
      <c r="AD123" s="123">
        <v>6</v>
      </c>
      <c r="AE123" s="123">
        <v>79</v>
      </c>
      <c r="AF123" s="123">
        <v>58</v>
      </c>
      <c r="AG123" s="123">
        <v>600</v>
      </c>
      <c r="AH123" s="123">
        <v>5</v>
      </c>
      <c r="AI123" s="123">
        <v>33</v>
      </c>
      <c r="AJ123" s="128">
        <v>0</v>
      </c>
      <c r="AK123" s="123">
        <v>0</v>
      </c>
      <c r="AL123" s="130">
        <v>0</v>
      </c>
      <c r="AM123" s="123">
        <v>0</v>
      </c>
      <c r="AN123" s="131">
        <v>0</v>
      </c>
      <c r="AO123" s="132">
        <f>IFERROR($S123*$S$2+$T123*$T$2+IF($U$2=0,0,$U123/$U$2)+$V123*$V$2+$W123*$W$2+$X123*$X$2+$Y123*$Y$2+$AA123*$AA$2+IF($AB$2=0,0,$AB123/$AB$2)+$AC$2*$AC123+$AF123*$AF$2+IF($AG$2=0,0,$AG123/$AG$2)+$AH123*$AH$2+IF($AJ$2=0,0,$AJ123/$AJ$2)+$AK123*$AK$2+$AL123*$AL$2+$AM123*$AM$2+$AN123*$AN$2,0)</f>
      </c>
      <c r="AP123" s="133">
        <f>IFERROR($AO123/$Q123,"-")</f>
      </c>
      <c r="AQ123" s="5"/>
    </row>
    <row x14ac:dyDescent="0.25" r="124" customHeight="1" ht="17.25">
      <c r="A124" s="118" t="s">
        <v>320</v>
      </c>
      <c r="B124" s="119" t="s">
        <v>192</v>
      </c>
      <c r="C124" s="119" t="s">
        <v>49</v>
      </c>
      <c r="D124" s="120">
        <v>14</v>
      </c>
      <c r="E124" s="134"/>
      <c r="F124" s="122"/>
      <c r="G124" s="123">
        <v>122</v>
      </c>
      <c r="H124" s="124">
        <f>I124-G124</f>
      </c>
      <c r="I124" s="123">
        <v>122</v>
      </c>
      <c r="J124" s="123">
        <v>113</v>
      </c>
      <c r="K124" s="124">
        <f>L124-J124</f>
      </c>
      <c r="L124" s="123">
        <v>122</v>
      </c>
      <c r="M124" s="123">
        <v>114</v>
      </c>
      <c r="N124" s="124">
        <f>O124-M124</f>
      </c>
      <c r="O124" s="123">
        <v>119</v>
      </c>
      <c r="P124" s="135">
        <v>0.61</v>
      </c>
      <c r="Q124" s="126">
        <v>15</v>
      </c>
      <c r="R124" s="127"/>
      <c r="S124" s="128">
        <v>0</v>
      </c>
      <c r="T124" s="123">
        <v>0</v>
      </c>
      <c r="U124" s="123">
        <v>0</v>
      </c>
      <c r="V124" s="123">
        <v>0</v>
      </c>
      <c r="W124" s="123">
        <v>0</v>
      </c>
      <c r="X124" s="123">
        <v>0</v>
      </c>
      <c r="Y124" s="123">
        <v>0</v>
      </c>
      <c r="Z124" s="123">
        <v>0</v>
      </c>
      <c r="AA124" s="128">
        <v>2</v>
      </c>
      <c r="AB124" s="123">
        <v>4</v>
      </c>
      <c r="AC124" s="123">
        <v>1</v>
      </c>
      <c r="AD124" s="123">
        <v>1</v>
      </c>
      <c r="AE124" s="123">
        <v>65</v>
      </c>
      <c r="AF124" s="123">
        <v>41</v>
      </c>
      <c r="AG124" s="123">
        <v>448</v>
      </c>
      <c r="AH124" s="123">
        <v>8</v>
      </c>
      <c r="AI124" s="123">
        <v>25</v>
      </c>
      <c r="AJ124" s="128">
        <v>0</v>
      </c>
      <c r="AK124" s="123">
        <v>0</v>
      </c>
      <c r="AL124" s="130">
        <v>0</v>
      </c>
      <c r="AM124" s="123">
        <v>0</v>
      </c>
      <c r="AN124" s="131">
        <v>0</v>
      </c>
      <c r="AO124" s="132">
        <f>IFERROR($S124*$S$2+$T124*$T$2+IF($U$2=0,0,$U124/$U$2)+$V124*$V$2+$W124*$W$2+$X124*$X$2+$Y124*$Y$2+$AA124*$AA$2+IF($AB$2=0,0,$AB124/$AB$2)+$AC$2*$AC124+$AF124*$AF$2+IF($AG$2=0,0,$AG124/$AG$2)+$AH124*$AH$2+IF($AJ$2=0,0,$AJ124/$AJ$2)+$AK124*$AK$2+$AL124*$AL$2+$AM124*$AM$2+$AN124*$AN$2,0)</f>
      </c>
      <c r="AP124" s="133">
        <f>IFERROR($AO124/$Q124,"-")</f>
      </c>
      <c r="AQ124" s="5"/>
    </row>
    <row x14ac:dyDescent="0.25" r="125" customHeight="1" ht="17.25">
      <c r="A125" s="118" t="s">
        <v>321</v>
      </c>
      <c r="B125" s="119" t="s">
        <v>173</v>
      </c>
      <c r="C125" s="119" t="s">
        <v>203</v>
      </c>
      <c r="D125" s="120">
        <v>9</v>
      </c>
      <c r="E125" s="134" t="s">
        <v>176</v>
      </c>
      <c r="F125" s="122"/>
      <c r="G125" s="123">
        <v>123</v>
      </c>
      <c r="H125" s="124">
        <f>I125-G125</f>
      </c>
      <c r="I125" s="123">
        <v>121</v>
      </c>
      <c r="J125" s="123">
        <v>104</v>
      </c>
      <c r="K125" s="124">
        <f>L125-J125</f>
      </c>
      <c r="L125" s="123">
        <v>94</v>
      </c>
      <c r="M125" s="123">
        <v>102</v>
      </c>
      <c r="N125" s="124">
        <f>O125-M125</f>
      </c>
      <c r="O125" s="123">
        <v>97</v>
      </c>
      <c r="P125" s="135">
        <v>0.6</v>
      </c>
      <c r="Q125" s="126">
        <v>15</v>
      </c>
      <c r="R125" s="127"/>
      <c r="S125" s="128">
        <v>0</v>
      </c>
      <c r="T125" s="123">
        <v>0</v>
      </c>
      <c r="U125" s="123">
        <v>0</v>
      </c>
      <c r="V125" s="123">
        <v>0</v>
      </c>
      <c r="W125" s="123">
        <v>0</v>
      </c>
      <c r="X125" s="123">
        <v>0</v>
      </c>
      <c r="Y125" s="123">
        <v>0</v>
      </c>
      <c r="Z125" s="123">
        <v>0</v>
      </c>
      <c r="AA125" s="128">
        <v>41</v>
      </c>
      <c r="AB125" s="123">
        <v>200</v>
      </c>
      <c r="AC125" s="123">
        <v>2</v>
      </c>
      <c r="AD125" s="123">
        <v>10</v>
      </c>
      <c r="AE125" s="123">
        <v>97</v>
      </c>
      <c r="AF125" s="123">
        <v>77</v>
      </c>
      <c r="AG125" s="123">
        <v>851</v>
      </c>
      <c r="AH125" s="123">
        <v>3</v>
      </c>
      <c r="AI125" s="123">
        <v>39</v>
      </c>
      <c r="AJ125" s="128">
        <v>0</v>
      </c>
      <c r="AK125" s="123">
        <v>0</v>
      </c>
      <c r="AL125" s="130">
        <v>0</v>
      </c>
      <c r="AM125" s="123">
        <v>1</v>
      </c>
      <c r="AN125" s="131">
        <v>0</v>
      </c>
      <c r="AO125" s="132">
        <f>IFERROR($S125*$S$2+$T125*$T$2+IF($U$2=0,0,$U125/$U$2)+$V125*$V$2+$W125*$W$2+$X125*$X$2+$Y125*$Y$2+$AA125*$AA$2+IF($AB$2=0,0,$AB125/$AB$2)+$AC$2*$AC125+$AF125*$AF$2+IF($AG$2=0,0,$AG125/$AG$2)+$AH125*$AH$2+IF($AJ$2=0,0,$AJ125/$AJ$2)+$AK125*$AK$2+$AL125*$AL$2+$AM125*$AM$2+$AN125*$AN$2,0)</f>
      </c>
      <c r="AP125" s="133">
        <f>IFERROR($AO125/$Q125,"-")</f>
      </c>
      <c r="AQ125" s="5"/>
    </row>
    <row x14ac:dyDescent="0.25" r="126" customHeight="1" ht="17.25">
      <c r="A126" s="118" t="s">
        <v>322</v>
      </c>
      <c r="B126" s="119" t="s">
        <v>173</v>
      </c>
      <c r="C126" s="119" t="s">
        <v>265</v>
      </c>
      <c r="D126" s="120">
        <v>14</v>
      </c>
      <c r="E126" s="134"/>
      <c r="F126" s="122"/>
      <c r="G126" s="123">
        <v>139</v>
      </c>
      <c r="H126" s="124">
        <f>I126-G126</f>
      </c>
      <c r="I126" s="123">
        <v>134</v>
      </c>
      <c r="J126" s="123">
        <v>114</v>
      </c>
      <c r="K126" s="124">
        <f>L126-J126</f>
      </c>
      <c r="L126" s="123">
        <v>118</v>
      </c>
      <c r="M126" s="123">
        <v>115</v>
      </c>
      <c r="N126" s="124">
        <f>O126-M126</f>
      </c>
      <c r="O126" s="123">
        <v>124</v>
      </c>
      <c r="P126" s="135">
        <v>0.59</v>
      </c>
      <c r="Q126" s="126" t="s">
        <v>234</v>
      </c>
      <c r="R126" s="127"/>
      <c r="S126" s="128" t="s">
        <v>234</v>
      </c>
      <c r="T126" s="123" t="s">
        <v>234</v>
      </c>
      <c r="U126" s="123" t="s">
        <v>234</v>
      </c>
      <c r="V126" s="123" t="s">
        <v>234</v>
      </c>
      <c r="W126" s="123" t="s">
        <v>234</v>
      </c>
      <c r="X126" s="123" t="s">
        <v>234</v>
      </c>
      <c r="Y126" s="123" t="s">
        <v>234</v>
      </c>
      <c r="Z126" s="123" t="s">
        <v>234</v>
      </c>
      <c r="AA126" s="128" t="s">
        <v>234</v>
      </c>
      <c r="AB126" s="123" t="s">
        <v>234</v>
      </c>
      <c r="AC126" s="123" t="s">
        <v>234</v>
      </c>
      <c r="AD126" s="123" t="s">
        <v>234</v>
      </c>
      <c r="AE126" s="123" t="s">
        <v>234</v>
      </c>
      <c r="AF126" s="123" t="s">
        <v>234</v>
      </c>
      <c r="AG126" s="123" t="s">
        <v>234</v>
      </c>
      <c r="AH126" s="123" t="s">
        <v>234</v>
      </c>
      <c r="AI126" s="123" t="s">
        <v>234</v>
      </c>
      <c r="AJ126" s="128" t="s">
        <v>234</v>
      </c>
      <c r="AK126" s="123" t="s">
        <v>234</v>
      </c>
      <c r="AL126" s="130" t="s">
        <v>234</v>
      </c>
      <c r="AM126" s="123" t="s">
        <v>234</v>
      </c>
      <c r="AN126" s="131" t="s">
        <v>234</v>
      </c>
      <c r="AO126" s="132">
        <f>IFERROR($S126*$S$2+$T126*$T$2+IF($U$2=0,0,$U126/$U$2)+$V126*$V$2+$W126*$W$2+$X126*$X$2+$Y126*$Y$2+$AA126*$AA$2+IF($AB$2=0,0,$AB126/$AB$2)+$AC$2*$AC126+$AF126*$AF$2+IF($AG$2=0,0,$AG126/$AG$2)+$AH126*$AH$2+IF($AJ$2=0,0,$AJ126/$AJ$2)+$AK126*$AK$2+$AL126*$AL$2+$AM126*$AM$2+$AN126*$AN$2,0)</f>
      </c>
      <c r="AP126" s="133">
        <f>IFERROR($AO126/$Q126,"-")</f>
      </c>
      <c r="AQ126" s="5"/>
    </row>
    <row x14ac:dyDescent="0.25" r="127" customHeight="1" ht="17.25">
      <c r="A127" s="118" t="s">
        <v>323</v>
      </c>
      <c r="B127" s="119" t="s">
        <v>181</v>
      </c>
      <c r="C127" s="119" t="s">
        <v>268</v>
      </c>
      <c r="D127" s="120">
        <v>7</v>
      </c>
      <c r="E127" s="134" t="s">
        <v>230</v>
      </c>
      <c r="F127" s="122"/>
      <c r="G127" s="123">
        <v>300</v>
      </c>
      <c r="H127" s="124">
        <f>I127-G127</f>
      </c>
      <c r="I127" s="123">
        <v>300</v>
      </c>
      <c r="J127" s="123">
        <v>500</v>
      </c>
      <c r="K127" s="124">
        <f>L127-J127</f>
      </c>
      <c r="L127" s="123">
        <v>500</v>
      </c>
      <c r="M127" s="123">
        <v>500</v>
      </c>
      <c r="N127" s="124">
        <f>O127-M127</f>
      </c>
      <c r="O127" s="123">
        <v>500</v>
      </c>
      <c r="P127" s="135">
        <v>0.58</v>
      </c>
      <c r="Q127" s="126" t="s">
        <v>234</v>
      </c>
      <c r="R127" s="127"/>
      <c r="S127" s="128" t="s">
        <v>234</v>
      </c>
      <c r="T127" s="123" t="s">
        <v>234</v>
      </c>
      <c r="U127" s="123" t="s">
        <v>234</v>
      </c>
      <c r="V127" s="123" t="s">
        <v>234</v>
      </c>
      <c r="W127" s="123" t="s">
        <v>234</v>
      </c>
      <c r="X127" s="123" t="s">
        <v>234</v>
      </c>
      <c r="Y127" s="123" t="s">
        <v>234</v>
      </c>
      <c r="Z127" s="123" t="s">
        <v>234</v>
      </c>
      <c r="AA127" s="128" t="s">
        <v>234</v>
      </c>
      <c r="AB127" s="123" t="s">
        <v>234</v>
      </c>
      <c r="AC127" s="123" t="s">
        <v>234</v>
      </c>
      <c r="AD127" s="123" t="s">
        <v>234</v>
      </c>
      <c r="AE127" s="123" t="s">
        <v>234</v>
      </c>
      <c r="AF127" s="123" t="s">
        <v>234</v>
      </c>
      <c r="AG127" s="123" t="s">
        <v>234</v>
      </c>
      <c r="AH127" s="123" t="s">
        <v>234</v>
      </c>
      <c r="AI127" s="123" t="s">
        <v>234</v>
      </c>
      <c r="AJ127" s="128" t="s">
        <v>234</v>
      </c>
      <c r="AK127" s="123" t="s">
        <v>234</v>
      </c>
      <c r="AL127" s="130" t="s">
        <v>234</v>
      </c>
      <c r="AM127" s="123" t="s">
        <v>234</v>
      </c>
      <c r="AN127" s="131" t="s">
        <v>234</v>
      </c>
      <c r="AO127" s="132">
        <f>IFERROR($S127*$S$2+$T127*$T$2+IF($U$2=0,0,$U127/$U$2)+$V127*$V$2+$W127*$W$2+$X127*$X$2+$Y127*$Y$2+$AA127*$AA$2+IF($AB$2=0,0,$AB127/$AB$2)+$AC$2*$AC127+$AF127*$AF$2+IF($AG$2=0,0,$AG127/$AG$2)+$AH127*$AH$2+IF($AJ$2=0,0,$AJ127/$AJ$2)+$AK127*$AK$2+$AL127*$AL$2+$AM127*$AM$2+$AN127*$AN$2,0)</f>
      </c>
      <c r="AP127" s="133">
        <f>IFERROR($AO127/$Q127,"-")</f>
      </c>
      <c r="AQ127" s="5"/>
    </row>
    <row x14ac:dyDescent="0.25" r="128" customHeight="1" ht="17.25">
      <c r="A128" s="118" t="s">
        <v>286</v>
      </c>
      <c r="B128" s="119" t="s">
        <v>181</v>
      </c>
      <c r="C128" s="119" t="s">
        <v>223</v>
      </c>
      <c r="D128" s="120">
        <v>9</v>
      </c>
      <c r="E128" s="134"/>
      <c r="F128" s="122"/>
      <c r="G128" s="123">
        <v>92</v>
      </c>
      <c r="H128" s="124">
        <f>I128-G128</f>
      </c>
      <c r="I128" s="123">
        <v>89</v>
      </c>
      <c r="J128" s="123">
        <v>109</v>
      </c>
      <c r="K128" s="124">
        <f>L128-J128</f>
      </c>
      <c r="L128" s="123">
        <v>112</v>
      </c>
      <c r="M128" s="123">
        <v>108</v>
      </c>
      <c r="N128" s="124">
        <f>O128-M128</f>
      </c>
      <c r="O128" s="123">
        <v>109</v>
      </c>
      <c r="P128" s="135">
        <v>0.57</v>
      </c>
      <c r="Q128" s="126">
        <v>14</v>
      </c>
      <c r="R128" s="127"/>
      <c r="S128" s="128">
        <v>0</v>
      </c>
      <c r="T128" s="123">
        <v>0</v>
      </c>
      <c r="U128" s="123">
        <v>0</v>
      </c>
      <c r="V128" s="123">
        <v>0</v>
      </c>
      <c r="W128" s="123">
        <v>0</v>
      </c>
      <c r="X128" s="123">
        <v>0</v>
      </c>
      <c r="Y128" s="123">
        <v>0</v>
      </c>
      <c r="Z128" s="123">
        <v>0</v>
      </c>
      <c r="AA128" s="128">
        <v>119</v>
      </c>
      <c r="AB128" s="123">
        <v>505</v>
      </c>
      <c r="AC128" s="123">
        <v>2</v>
      </c>
      <c r="AD128" s="123">
        <v>29</v>
      </c>
      <c r="AE128" s="123">
        <v>35</v>
      </c>
      <c r="AF128" s="123">
        <v>31</v>
      </c>
      <c r="AG128" s="123">
        <v>236</v>
      </c>
      <c r="AH128" s="123">
        <v>1</v>
      </c>
      <c r="AI128" s="123">
        <v>11</v>
      </c>
      <c r="AJ128" s="128">
        <v>20</v>
      </c>
      <c r="AK128" s="123">
        <v>0</v>
      </c>
      <c r="AL128" s="130">
        <v>2</v>
      </c>
      <c r="AM128" s="123">
        <v>0</v>
      </c>
      <c r="AN128" s="131">
        <v>0</v>
      </c>
      <c r="AO128" s="132">
        <f>IFERROR($S128*$S$2+$T128*$T$2+IF($U$2=0,0,$U128/$U$2)+$V128*$V$2+$W128*$W$2+$X128*$X$2+$Y128*$Y$2+$AA128*$AA$2+IF($AB$2=0,0,$AB128/$AB$2)+$AC$2*$AC128+$AF128*$AF$2+IF($AG$2=0,0,$AG128/$AG$2)+$AH128*$AH$2+IF($AJ$2=0,0,$AJ128/$AJ$2)+$AK128*$AK$2+$AL128*$AL$2+$AM128*$AM$2+$AN128*$AN$2,0)</f>
      </c>
      <c r="AP128" s="133">
        <f>IFERROR($AO128/$Q128,"-")</f>
      </c>
      <c r="AQ128" s="5"/>
    </row>
    <row x14ac:dyDescent="0.25" r="129" customHeight="1" ht="17.25">
      <c r="A129" s="118" t="s">
        <v>324</v>
      </c>
      <c r="B129" s="119" t="s">
        <v>173</v>
      </c>
      <c r="C129" s="119" t="s">
        <v>268</v>
      </c>
      <c r="D129" s="120">
        <v>7</v>
      </c>
      <c r="E129" s="134" t="s">
        <v>176</v>
      </c>
      <c r="F129" s="122"/>
      <c r="G129" s="123">
        <v>115</v>
      </c>
      <c r="H129" s="124">
        <f>I129-G129</f>
      </c>
      <c r="I129" s="123">
        <v>115</v>
      </c>
      <c r="J129" s="123">
        <v>105</v>
      </c>
      <c r="K129" s="124">
        <f>L129-J129</f>
      </c>
      <c r="L129" s="123">
        <v>108</v>
      </c>
      <c r="M129" s="123">
        <v>109</v>
      </c>
      <c r="N129" s="124">
        <f>O129-M129</f>
      </c>
      <c r="O129" s="123">
        <v>111</v>
      </c>
      <c r="P129" s="135">
        <v>0.57</v>
      </c>
      <c r="Q129" s="126">
        <v>16</v>
      </c>
      <c r="R129" s="127"/>
      <c r="S129" s="128">
        <v>0</v>
      </c>
      <c r="T129" s="123">
        <v>0</v>
      </c>
      <c r="U129" s="123">
        <v>0</v>
      </c>
      <c r="V129" s="123">
        <v>0</v>
      </c>
      <c r="W129" s="123">
        <v>0</v>
      </c>
      <c r="X129" s="123">
        <v>0</v>
      </c>
      <c r="Y129" s="123">
        <v>0</v>
      </c>
      <c r="Z129" s="123">
        <v>0</v>
      </c>
      <c r="AA129" s="128">
        <v>0</v>
      </c>
      <c r="AB129" s="123">
        <v>0</v>
      </c>
      <c r="AC129" s="123">
        <v>0</v>
      </c>
      <c r="AD129" s="123">
        <v>0</v>
      </c>
      <c r="AE129" s="123">
        <v>115</v>
      </c>
      <c r="AF129" s="123">
        <v>76</v>
      </c>
      <c r="AG129" s="123">
        <v>978</v>
      </c>
      <c r="AH129" s="123">
        <v>9</v>
      </c>
      <c r="AI129" s="123">
        <v>52</v>
      </c>
      <c r="AJ129" s="128">
        <v>0</v>
      </c>
      <c r="AK129" s="123">
        <v>0</v>
      </c>
      <c r="AL129" s="130">
        <v>0</v>
      </c>
      <c r="AM129" s="123">
        <v>0</v>
      </c>
      <c r="AN129" s="131">
        <v>0</v>
      </c>
      <c r="AO129" s="132">
        <f>IFERROR($S129*$S$2+$T129*$T$2+IF($U$2=0,0,$U129/$U$2)+$V129*$V$2+$W129*$W$2+$X129*$X$2+$Y129*$Y$2+$AA129*$AA$2+IF($AB$2=0,0,$AB129/$AB$2)+$AC$2*$AC129+$AF129*$AF$2+IF($AG$2=0,0,$AG129/$AG$2)+$AH129*$AH$2+IF($AJ$2=0,0,$AJ129/$AJ$2)+$AK129*$AK$2+$AL129*$AL$2+$AM129*$AM$2+$AN129*$AN$2,0)</f>
      </c>
      <c r="AP129" s="133">
        <f>IFERROR($AO129/$Q129,"-")</f>
      </c>
      <c r="AQ129" s="5"/>
    </row>
    <row x14ac:dyDescent="0.25" r="130" customHeight="1" ht="17.25">
      <c r="A130" s="118" t="s">
        <v>325</v>
      </c>
      <c r="B130" s="119" t="s">
        <v>192</v>
      </c>
      <c r="C130" s="119" t="s">
        <v>53</v>
      </c>
      <c r="D130" s="120">
        <v>10</v>
      </c>
      <c r="E130" s="134" t="s">
        <v>176</v>
      </c>
      <c r="F130" s="122"/>
      <c r="G130" s="123">
        <v>130</v>
      </c>
      <c r="H130" s="124">
        <f>I130-G130</f>
      </c>
      <c r="I130" s="123">
        <v>130</v>
      </c>
      <c r="J130" s="123">
        <v>130</v>
      </c>
      <c r="K130" s="124">
        <f>L130-J130</f>
      </c>
      <c r="L130" s="123">
        <v>128</v>
      </c>
      <c r="M130" s="123">
        <v>128</v>
      </c>
      <c r="N130" s="124">
        <f>O130-M130</f>
      </c>
      <c r="O130" s="123">
        <v>127</v>
      </c>
      <c r="P130" s="135">
        <v>0.55</v>
      </c>
      <c r="Q130" s="126">
        <v>16</v>
      </c>
      <c r="R130" s="127"/>
      <c r="S130" s="128">
        <v>0</v>
      </c>
      <c r="T130" s="123">
        <v>0</v>
      </c>
      <c r="U130" s="123">
        <v>0</v>
      </c>
      <c r="V130" s="123">
        <v>0</v>
      </c>
      <c r="W130" s="123">
        <v>0</v>
      </c>
      <c r="X130" s="123">
        <v>0</v>
      </c>
      <c r="Y130" s="123">
        <v>0</v>
      </c>
      <c r="Z130" s="123">
        <v>0</v>
      </c>
      <c r="AA130" s="128">
        <v>6</v>
      </c>
      <c r="AB130" s="123">
        <v>26</v>
      </c>
      <c r="AC130" s="123">
        <v>1</v>
      </c>
      <c r="AD130" s="123">
        <v>1</v>
      </c>
      <c r="AE130" s="123">
        <v>109</v>
      </c>
      <c r="AF130" s="123">
        <v>63</v>
      </c>
      <c r="AG130" s="123">
        <v>654</v>
      </c>
      <c r="AH130" s="123">
        <v>1</v>
      </c>
      <c r="AI130" s="123">
        <v>32</v>
      </c>
      <c r="AJ130" s="128">
        <v>0</v>
      </c>
      <c r="AK130" s="123">
        <v>0</v>
      </c>
      <c r="AL130" s="130">
        <v>0</v>
      </c>
      <c r="AM130" s="123">
        <v>1</v>
      </c>
      <c r="AN130" s="131">
        <v>1</v>
      </c>
      <c r="AO130" s="132">
        <f>IFERROR($S130*$S$2+$T130*$T$2+IF($U$2=0,0,$U130/$U$2)+$V130*$V$2+$W130*$W$2+$X130*$X$2+$Y130*$Y$2+$AA130*$AA$2+IF($AB$2=0,0,$AB130/$AB$2)+$AC$2*$AC130+$AF130*$AF$2+IF($AG$2=0,0,$AG130/$AG$2)+$AH130*$AH$2+IF($AJ$2=0,0,$AJ130/$AJ$2)+$AK130*$AK$2+$AL130*$AL$2+$AM130*$AM$2+$AN130*$AN$2,0)</f>
      </c>
      <c r="AP130" s="133">
        <f>IFERROR($AO130/$Q130,"-")</f>
      </c>
      <c r="AQ130" s="5"/>
    </row>
    <row x14ac:dyDescent="0.25" r="131" customHeight="1" ht="17.25">
      <c r="A131" s="118" t="s">
        <v>326</v>
      </c>
      <c r="B131" s="119" t="s">
        <v>181</v>
      </c>
      <c r="C131" s="119" t="s">
        <v>215</v>
      </c>
      <c r="D131" s="120">
        <v>7</v>
      </c>
      <c r="E131" s="134"/>
      <c r="F131" s="122"/>
      <c r="G131" s="123">
        <v>112</v>
      </c>
      <c r="H131" s="124">
        <f>I131-G131</f>
      </c>
      <c r="I131" s="123">
        <v>111</v>
      </c>
      <c r="J131" s="123">
        <v>118</v>
      </c>
      <c r="K131" s="124">
        <f>L131-J131</f>
      </c>
      <c r="L131" s="123">
        <v>124</v>
      </c>
      <c r="M131" s="123">
        <v>119</v>
      </c>
      <c r="N131" s="124">
        <f>O131-M131</f>
      </c>
      <c r="O131" s="123">
        <v>117</v>
      </c>
      <c r="P131" s="135">
        <v>0.54</v>
      </c>
      <c r="Q131" s="126">
        <v>16</v>
      </c>
      <c r="R131" s="127"/>
      <c r="S131" s="128">
        <v>0</v>
      </c>
      <c r="T131" s="123">
        <v>0</v>
      </c>
      <c r="U131" s="123">
        <v>0</v>
      </c>
      <c r="V131" s="123">
        <v>0</v>
      </c>
      <c r="W131" s="123">
        <v>0</v>
      </c>
      <c r="X131" s="123">
        <v>0</v>
      </c>
      <c r="Y131" s="123">
        <v>0</v>
      </c>
      <c r="Z131" s="123">
        <v>0</v>
      </c>
      <c r="AA131" s="128">
        <v>101</v>
      </c>
      <c r="AB131" s="123">
        <v>435</v>
      </c>
      <c r="AC131" s="123">
        <v>4</v>
      </c>
      <c r="AD131" s="123">
        <v>23</v>
      </c>
      <c r="AE131" s="123">
        <v>40</v>
      </c>
      <c r="AF131" s="123">
        <v>28</v>
      </c>
      <c r="AG131" s="123">
        <v>193</v>
      </c>
      <c r="AH131" s="123">
        <v>1</v>
      </c>
      <c r="AI131" s="123">
        <v>9</v>
      </c>
      <c r="AJ131" s="128">
        <v>766</v>
      </c>
      <c r="AK131" s="123">
        <v>0</v>
      </c>
      <c r="AL131" s="130">
        <v>0</v>
      </c>
      <c r="AM131" s="123">
        <v>0</v>
      </c>
      <c r="AN131" s="131">
        <v>0</v>
      </c>
      <c r="AO131" s="132">
        <f>IFERROR($S131*$S$2+$T131*$T$2+IF($U$2=0,0,$U131/$U$2)+$V131*$V$2+$W131*$W$2+$X131*$X$2+$Y131*$Y$2+$AA131*$AA$2+IF($AB$2=0,0,$AB131/$AB$2)+$AC$2*$AC131+$AF131*$AF$2+IF($AG$2=0,0,$AG131/$AG$2)+$AH131*$AH$2+IF($AJ$2=0,0,$AJ131/$AJ$2)+$AK131*$AK$2+$AL131*$AL$2+$AM131*$AM$2+$AN131*$AN$2,0)</f>
      </c>
      <c r="AP131" s="133">
        <f>IFERROR($AO131/$Q131,"-")</f>
      </c>
      <c r="AQ131" s="5"/>
    </row>
    <row x14ac:dyDescent="0.25" r="132" customHeight="1" ht="17.25">
      <c r="A132" s="118" t="s">
        <v>327</v>
      </c>
      <c r="B132" s="119" t="s">
        <v>185</v>
      </c>
      <c r="C132" s="119" t="s">
        <v>293</v>
      </c>
      <c r="D132" s="120">
        <v>10</v>
      </c>
      <c r="E132" s="134"/>
      <c r="F132" s="122"/>
      <c r="G132" s="123">
        <v>300</v>
      </c>
      <c r="H132" s="124">
        <f>I132-G132</f>
      </c>
      <c r="I132" s="123">
        <v>300</v>
      </c>
      <c r="J132" s="123">
        <v>255</v>
      </c>
      <c r="K132" s="124">
        <f>L132-J132</f>
      </c>
      <c r="L132" s="123">
        <v>244</v>
      </c>
      <c r="M132" s="123">
        <v>258</v>
      </c>
      <c r="N132" s="124">
        <f>O132-M132</f>
      </c>
      <c r="O132" s="123">
        <v>248</v>
      </c>
      <c r="P132" s="135">
        <v>0.54</v>
      </c>
      <c r="Q132" s="126">
        <v>16</v>
      </c>
      <c r="R132" s="127"/>
      <c r="S132" s="128">
        <v>382</v>
      </c>
      <c r="T132" s="123">
        <v>162</v>
      </c>
      <c r="U132" s="123">
        <v>4823</v>
      </c>
      <c r="V132" s="123">
        <v>33</v>
      </c>
      <c r="W132" s="123">
        <v>7</v>
      </c>
      <c r="X132" s="123">
        <v>0</v>
      </c>
      <c r="Y132" s="123">
        <v>49</v>
      </c>
      <c r="Z132" s="123">
        <v>221</v>
      </c>
      <c r="AA132" s="128">
        <v>90</v>
      </c>
      <c r="AB132" s="123">
        <v>444</v>
      </c>
      <c r="AC132" s="123">
        <v>3</v>
      </c>
      <c r="AD132" s="123">
        <v>31</v>
      </c>
      <c r="AE132" s="123">
        <v>0</v>
      </c>
      <c r="AF132" s="123">
        <v>0</v>
      </c>
      <c r="AG132" s="123">
        <v>0</v>
      </c>
      <c r="AH132" s="123">
        <v>0</v>
      </c>
      <c r="AI132" s="123">
        <v>0</v>
      </c>
      <c r="AJ132" s="128">
        <v>0</v>
      </c>
      <c r="AK132" s="123">
        <v>0</v>
      </c>
      <c r="AL132" s="130">
        <v>1</v>
      </c>
      <c r="AM132" s="123">
        <v>8</v>
      </c>
      <c r="AN132" s="131">
        <v>3</v>
      </c>
      <c r="AO132" s="132">
        <f>IFERROR($S132*$S$2+$T132*$T$2+IF($U$2=0,0,$U132/$U$2)+$V132*$V$2+$W132*$W$2+$X132*$X$2+$Y132*$Y$2+$AA132*$AA$2+IF($AB$2=0,0,$AB132/$AB$2)+$AC$2*$AC132+$AF132*$AF$2+IF($AG$2=0,0,$AG132/$AG$2)+$AH132*$AH$2+IF($AJ$2=0,0,$AJ132/$AJ$2)+$AK132*$AK$2+$AL132*$AL$2+$AM132*$AM$2+$AN132*$AN$2,0)</f>
      </c>
      <c r="AP132" s="133">
        <f>IFERROR($AO132/$Q132,"-")</f>
      </c>
      <c r="AQ132" s="5"/>
    </row>
    <row x14ac:dyDescent="0.25" r="133" customHeight="1" ht="17.25">
      <c r="A133" s="118" t="s">
        <v>328</v>
      </c>
      <c r="B133" s="119" t="s">
        <v>173</v>
      </c>
      <c r="C133" s="119" t="s">
        <v>37</v>
      </c>
      <c r="D133" s="120">
        <v>12</v>
      </c>
      <c r="E133" s="134"/>
      <c r="F133" s="122"/>
      <c r="G133" s="123">
        <v>135</v>
      </c>
      <c r="H133" s="124">
        <f>I133-G133</f>
      </c>
      <c r="I133" s="123">
        <v>126</v>
      </c>
      <c r="J133" s="123">
        <v>132</v>
      </c>
      <c r="K133" s="124">
        <f>L133-J133</f>
      </c>
      <c r="L133" s="123">
        <v>131</v>
      </c>
      <c r="M133" s="123">
        <v>137</v>
      </c>
      <c r="N133" s="124">
        <f>O133-M133</f>
      </c>
      <c r="O133" s="123">
        <v>135</v>
      </c>
      <c r="P133" s="135">
        <v>0.53</v>
      </c>
      <c r="Q133" s="126">
        <v>16</v>
      </c>
      <c r="R133" s="127"/>
      <c r="S133" s="128">
        <v>0</v>
      </c>
      <c r="T133" s="123">
        <v>0</v>
      </c>
      <c r="U133" s="123">
        <v>0</v>
      </c>
      <c r="V133" s="123">
        <v>0</v>
      </c>
      <c r="W133" s="123">
        <v>0</v>
      </c>
      <c r="X133" s="123">
        <v>0</v>
      </c>
      <c r="Y133" s="123">
        <v>0</v>
      </c>
      <c r="Z133" s="123">
        <v>0</v>
      </c>
      <c r="AA133" s="128">
        <v>4</v>
      </c>
      <c r="AB133" s="123">
        <v>31</v>
      </c>
      <c r="AC133" s="123">
        <v>0</v>
      </c>
      <c r="AD133" s="123">
        <v>2</v>
      </c>
      <c r="AE133" s="123">
        <v>62</v>
      </c>
      <c r="AF133" s="123">
        <v>41</v>
      </c>
      <c r="AG133" s="123">
        <v>560</v>
      </c>
      <c r="AH133" s="123">
        <v>4</v>
      </c>
      <c r="AI133" s="123">
        <v>23</v>
      </c>
      <c r="AJ133" s="128">
        <v>360</v>
      </c>
      <c r="AK133" s="123">
        <v>1</v>
      </c>
      <c r="AL133" s="130">
        <v>1</v>
      </c>
      <c r="AM133" s="123">
        <v>1</v>
      </c>
      <c r="AN133" s="131">
        <v>2</v>
      </c>
      <c r="AO133" s="132">
        <f>IFERROR($S133*$S$2+$T133*$T$2+IF($U$2=0,0,$U133/$U$2)+$V133*$V$2+$W133*$W$2+$X133*$X$2+$Y133*$Y$2+$AA133*$AA$2+IF($AB$2=0,0,$AB133/$AB$2)+$AC$2*$AC133+$AF133*$AF$2+IF($AG$2=0,0,$AG133/$AG$2)+$AH133*$AH$2+IF($AJ$2=0,0,$AJ133/$AJ$2)+$AK133*$AK$2+$AL133*$AL$2+$AM133*$AM$2+$AN133*$AN$2,0)</f>
      </c>
      <c r="AP133" s="133">
        <f>IFERROR($AO133/$Q133,"-")</f>
      </c>
      <c r="AQ133" s="5"/>
    </row>
    <row x14ac:dyDescent="0.25" r="134" customHeight="1" ht="17.25">
      <c r="A134" s="118" t="s">
        <v>329</v>
      </c>
      <c r="B134" s="119" t="s">
        <v>192</v>
      </c>
      <c r="C134" s="119" t="s">
        <v>182</v>
      </c>
      <c r="D134" s="120">
        <v>13</v>
      </c>
      <c r="E134" s="134"/>
      <c r="F134" s="122"/>
      <c r="G134" s="123">
        <v>134</v>
      </c>
      <c r="H134" s="124">
        <f>I134-G134</f>
      </c>
      <c r="I134" s="123">
        <v>132</v>
      </c>
      <c r="J134" s="123">
        <v>150</v>
      </c>
      <c r="K134" s="124">
        <f>L134-J134</f>
      </c>
      <c r="L134" s="123">
        <v>156</v>
      </c>
      <c r="M134" s="123">
        <v>148</v>
      </c>
      <c r="N134" s="124">
        <f>O134-M134</f>
      </c>
      <c r="O134" s="123">
        <v>153</v>
      </c>
      <c r="P134" s="135">
        <v>0.52</v>
      </c>
      <c r="Q134" s="126">
        <v>13</v>
      </c>
      <c r="R134" s="127"/>
      <c r="S134" s="128">
        <v>0</v>
      </c>
      <c r="T134" s="123">
        <v>0</v>
      </c>
      <c r="U134" s="123">
        <v>0</v>
      </c>
      <c r="V134" s="123">
        <v>0</v>
      </c>
      <c r="W134" s="123">
        <v>0</v>
      </c>
      <c r="X134" s="123">
        <v>0</v>
      </c>
      <c r="Y134" s="123">
        <v>0</v>
      </c>
      <c r="Z134" s="123">
        <v>0</v>
      </c>
      <c r="AA134" s="128">
        <v>0</v>
      </c>
      <c r="AB134" s="123">
        <v>0</v>
      </c>
      <c r="AC134" s="123">
        <v>0</v>
      </c>
      <c r="AD134" s="123">
        <v>0</v>
      </c>
      <c r="AE134" s="123">
        <v>70</v>
      </c>
      <c r="AF134" s="123">
        <v>46</v>
      </c>
      <c r="AG134" s="123">
        <v>435</v>
      </c>
      <c r="AH134" s="123">
        <v>4</v>
      </c>
      <c r="AI134" s="123">
        <v>27</v>
      </c>
      <c r="AJ134" s="128">
        <v>0</v>
      </c>
      <c r="AK134" s="123">
        <v>0</v>
      </c>
      <c r="AL134" s="130">
        <v>0</v>
      </c>
      <c r="AM134" s="123">
        <v>0</v>
      </c>
      <c r="AN134" s="131">
        <v>0</v>
      </c>
      <c r="AO134" s="132">
        <f>IFERROR($S134*$S$2+$T134*$T$2+IF($U$2=0,0,$U134/$U$2)+$V134*$V$2+$W134*$W$2+$X134*$X$2+$Y134*$Y$2+$AA134*$AA$2+IF($AB$2=0,0,$AB134/$AB$2)+$AC$2*$AC134+$AF134*$AF$2+IF($AG$2=0,0,$AG134/$AG$2)+$AH134*$AH$2+IF($AJ$2=0,0,$AJ134/$AJ$2)+$AK134*$AK$2+$AL134*$AL$2+$AM134*$AM$2+$AN134*$AN$2,0)</f>
      </c>
      <c r="AP134" s="133">
        <f>IFERROR($AO134/$Q134,"-")</f>
      </c>
      <c r="AQ134" s="5"/>
    </row>
    <row x14ac:dyDescent="0.25" r="135" customHeight="1" ht="17.25">
      <c r="A135" s="118" t="s">
        <v>330</v>
      </c>
      <c r="B135" s="119" t="s">
        <v>185</v>
      </c>
      <c r="C135" s="119" t="s">
        <v>203</v>
      </c>
      <c r="D135" s="120">
        <v>9</v>
      </c>
      <c r="E135" s="134"/>
      <c r="F135" s="122"/>
      <c r="G135" s="123">
        <v>126</v>
      </c>
      <c r="H135" s="124">
        <f>I135-G135</f>
      </c>
      <c r="I135" s="123">
        <v>129</v>
      </c>
      <c r="J135" s="123">
        <v>137</v>
      </c>
      <c r="K135" s="124">
        <f>L135-J135</f>
      </c>
      <c r="L135" s="123">
        <v>138</v>
      </c>
      <c r="M135" s="123">
        <v>141</v>
      </c>
      <c r="N135" s="124">
        <f>O135-M135</f>
      </c>
      <c r="O135" s="123">
        <v>141</v>
      </c>
      <c r="P135" s="135">
        <v>0.52</v>
      </c>
      <c r="Q135" s="126">
        <v>9</v>
      </c>
      <c r="R135" s="127"/>
      <c r="S135" s="128">
        <v>183</v>
      </c>
      <c r="T135" s="123">
        <v>84</v>
      </c>
      <c r="U135" s="123">
        <v>2091</v>
      </c>
      <c r="V135" s="123">
        <v>13</v>
      </c>
      <c r="W135" s="123">
        <v>8</v>
      </c>
      <c r="X135" s="123">
        <v>0</v>
      </c>
      <c r="Y135" s="123">
        <v>14</v>
      </c>
      <c r="Z135" s="123">
        <v>106</v>
      </c>
      <c r="AA135" s="128">
        <v>30</v>
      </c>
      <c r="AB135" s="123">
        <v>151</v>
      </c>
      <c r="AC135" s="123">
        <v>2</v>
      </c>
      <c r="AD135" s="123">
        <v>12</v>
      </c>
      <c r="AE135" s="123">
        <v>1</v>
      </c>
      <c r="AF135" s="123">
        <v>1</v>
      </c>
      <c r="AG135" s="123">
        <v>0</v>
      </c>
      <c r="AH135" s="123">
        <v>0</v>
      </c>
      <c r="AI135" s="123">
        <v>0</v>
      </c>
      <c r="AJ135" s="128">
        <v>0</v>
      </c>
      <c r="AK135" s="123">
        <v>0</v>
      </c>
      <c r="AL135" s="130">
        <v>3</v>
      </c>
      <c r="AM135" s="123">
        <v>2</v>
      </c>
      <c r="AN135" s="131">
        <v>0</v>
      </c>
      <c r="AO135" s="132">
        <f>IFERROR($S135*$S$2+$T135*$T$2+IF($U$2=0,0,$U135/$U$2)+$V135*$V$2+$W135*$W$2+$X135*$X$2+$Y135*$Y$2+$AA135*$AA$2+IF($AB$2=0,0,$AB135/$AB$2)+$AC$2*$AC135+$AF135*$AF$2+IF($AG$2=0,0,$AG135/$AG$2)+$AH135*$AH$2+IF($AJ$2=0,0,$AJ135/$AJ$2)+$AK135*$AK$2+$AL135*$AL$2+$AM135*$AM$2+$AN135*$AN$2,0)</f>
      </c>
      <c r="AP135" s="133">
        <f>IFERROR($AO135/$Q135,"-")</f>
      </c>
      <c r="AQ135" s="5"/>
    </row>
    <row x14ac:dyDescent="0.25" r="136" customHeight="1" ht="17.25">
      <c r="A136" s="118" t="s">
        <v>331</v>
      </c>
      <c r="B136" s="119" t="s">
        <v>173</v>
      </c>
      <c r="C136" s="119" t="s">
        <v>188</v>
      </c>
      <c r="D136" s="120">
        <v>14</v>
      </c>
      <c r="E136" s="134"/>
      <c r="F136" s="122"/>
      <c r="G136" s="123">
        <v>116</v>
      </c>
      <c r="H136" s="124">
        <f>I136-G136</f>
      </c>
      <c r="I136" s="123">
        <v>133</v>
      </c>
      <c r="J136" s="123">
        <v>110</v>
      </c>
      <c r="K136" s="124">
        <f>L136-J136</f>
      </c>
      <c r="L136" s="123">
        <v>119</v>
      </c>
      <c r="M136" s="123">
        <v>111</v>
      </c>
      <c r="N136" s="124">
        <f>O136-M136</f>
      </c>
      <c r="O136" s="123">
        <v>116</v>
      </c>
      <c r="P136" s="135">
        <v>0.5</v>
      </c>
      <c r="Q136" s="126">
        <v>13</v>
      </c>
      <c r="R136" s="127"/>
      <c r="S136" s="128">
        <v>0</v>
      </c>
      <c r="T136" s="123">
        <v>0</v>
      </c>
      <c r="U136" s="123">
        <v>0</v>
      </c>
      <c r="V136" s="123">
        <v>0</v>
      </c>
      <c r="W136" s="123">
        <v>0</v>
      </c>
      <c r="X136" s="123">
        <v>0</v>
      </c>
      <c r="Y136" s="123">
        <v>0</v>
      </c>
      <c r="Z136" s="123">
        <v>0</v>
      </c>
      <c r="AA136" s="128">
        <v>3</v>
      </c>
      <c r="AB136" s="123">
        <v>26</v>
      </c>
      <c r="AC136" s="123">
        <v>0</v>
      </c>
      <c r="AD136" s="123">
        <v>1</v>
      </c>
      <c r="AE136" s="123">
        <v>61</v>
      </c>
      <c r="AF136" s="123">
        <v>40</v>
      </c>
      <c r="AG136" s="123">
        <v>503</v>
      </c>
      <c r="AH136" s="123">
        <v>1</v>
      </c>
      <c r="AI136" s="123">
        <v>22</v>
      </c>
      <c r="AJ136" s="128">
        <v>0</v>
      </c>
      <c r="AK136" s="123">
        <v>0</v>
      </c>
      <c r="AL136" s="130">
        <v>0</v>
      </c>
      <c r="AM136" s="123">
        <v>0</v>
      </c>
      <c r="AN136" s="131">
        <v>0</v>
      </c>
      <c r="AO136" s="132">
        <f>IFERROR($S136*$S$2+$T136*$T$2+IF($U$2=0,0,$U136/$U$2)+$V136*$V$2+$W136*$W$2+$X136*$X$2+$Y136*$Y$2+$AA136*$AA$2+IF($AB$2=0,0,$AB136/$AB$2)+$AC$2*$AC136+$AF136*$AF$2+IF($AG$2=0,0,$AG136/$AG$2)+$AH136*$AH$2+IF($AJ$2=0,0,$AJ136/$AJ$2)+$AK136*$AK$2+$AL136*$AL$2+$AM136*$AM$2+$AN136*$AN$2,0)</f>
      </c>
      <c r="AP136" s="133">
        <f>IFERROR($AO136/$Q136,"-")</f>
      </c>
      <c r="AQ136" s="5"/>
    </row>
    <row x14ac:dyDescent="0.25" r="137" customHeight="1" ht="17.25">
      <c r="A137" s="118" t="s">
        <v>332</v>
      </c>
      <c r="B137" s="119" t="s">
        <v>185</v>
      </c>
      <c r="C137" s="119" t="s">
        <v>63</v>
      </c>
      <c r="D137" s="120">
        <v>6</v>
      </c>
      <c r="E137" s="134" t="s">
        <v>176</v>
      </c>
      <c r="F137" s="122"/>
      <c r="G137" s="123">
        <v>132</v>
      </c>
      <c r="H137" s="124">
        <f>I137-G137</f>
      </c>
      <c r="I137" s="123">
        <v>127</v>
      </c>
      <c r="J137" s="123">
        <v>156</v>
      </c>
      <c r="K137" s="124">
        <f>L137-J137</f>
      </c>
      <c r="L137" s="123">
        <v>160</v>
      </c>
      <c r="M137" s="123">
        <v>159</v>
      </c>
      <c r="N137" s="124">
        <f>O137-M137</f>
      </c>
      <c r="O137" s="123">
        <v>163</v>
      </c>
      <c r="P137" s="135">
        <v>0.49</v>
      </c>
      <c r="Q137" s="126" t="s">
        <v>234</v>
      </c>
      <c r="R137" s="127"/>
      <c r="S137" s="128" t="s">
        <v>234</v>
      </c>
      <c r="T137" s="123" t="s">
        <v>234</v>
      </c>
      <c r="U137" s="123" t="s">
        <v>234</v>
      </c>
      <c r="V137" s="123" t="s">
        <v>234</v>
      </c>
      <c r="W137" s="123" t="s">
        <v>234</v>
      </c>
      <c r="X137" s="123" t="s">
        <v>234</v>
      </c>
      <c r="Y137" s="123" t="s">
        <v>234</v>
      </c>
      <c r="Z137" s="123" t="s">
        <v>234</v>
      </c>
      <c r="AA137" s="128" t="s">
        <v>234</v>
      </c>
      <c r="AB137" s="123" t="s">
        <v>234</v>
      </c>
      <c r="AC137" s="123" t="s">
        <v>234</v>
      </c>
      <c r="AD137" s="123" t="s">
        <v>234</v>
      </c>
      <c r="AE137" s="123" t="s">
        <v>234</v>
      </c>
      <c r="AF137" s="123" t="s">
        <v>234</v>
      </c>
      <c r="AG137" s="123" t="s">
        <v>234</v>
      </c>
      <c r="AH137" s="123" t="s">
        <v>234</v>
      </c>
      <c r="AI137" s="123" t="s">
        <v>234</v>
      </c>
      <c r="AJ137" s="128" t="s">
        <v>234</v>
      </c>
      <c r="AK137" s="123" t="s">
        <v>234</v>
      </c>
      <c r="AL137" s="130" t="s">
        <v>234</v>
      </c>
      <c r="AM137" s="123" t="s">
        <v>234</v>
      </c>
      <c r="AN137" s="131" t="s">
        <v>234</v>
      </c>
      <c r="AO137" s="132">
        <f>IFERROR($S137*$S$2+$T137*$T$2+IF($U$2=0,0,$U137/$U$2)+$V137*$V$2+$W137*$W$2+$X137*$X$2+$Y137*$Y$2+$AA137*$AA$2+IF($AB$2=0,0,$AB137/$AB$2)+$AC$2*$AC137+$AF137*$AF$2+IF($AG$2=0,0,$AG137/$AG$2)+$AH137*$AH$2+IF($AJ$2=0,0,$AJ137/$AJ$2)+$AK137*$AK$2+$AL137*$AL$2+$AM137*$AM$2+$AN137*$AN$2,0)</f>
      </c>
      <c r="AP137" s="133">
        <f>IFERROR($AO137/$Q137,"-")</f>
      </c>
      <c r="AQ137" s="5"/>
    </row>
    <row x14ac:dyDescent="0.25" r="138" customHeight="1" ht="17.25">
      <c r="A138" s="118" t="s">
        <v>333</v>
      </c>
      <c r="B138" s="119" t="s">
        <v>185</v>
      </c>
      <c r="C138" s="119" t="s">
        <v>220</v>
      </c>
      <c r="D138" s="120">
        <v>10</v>
      </c>
      <c r="E138" s="134"/>
      <c r="F138" s="122"/>
      <c r="G138" s="123">
        <v>138</v>
      </c>
      <c r="H138" s="124">
        <f>I138-G138</f>
      </c>
      <c r="I138" s="123">
        <v>142</v>
      </c>
      <c r="J138" s="123">
        <v>140</v>
      </c>
      <c r="K138" s="124">
        <f>L138-J138</f>
      </c>
      <c r="L138" s="123">
        <v>143</v>
      </c>
      <c r="M138" s="123">
        <v>147</v>
      </c>
      <c r="N138" s="124">
        <f>O138-M138</f>
      </c>
      <c r="O138" s="123">
        <v>149</v>
      </c>
      <c r="P138" s="135">
        <v>0.49</v>
      </c>
      <c r="Q138" s="126" t="s">
        <v>234</v>
      </c>
      <c r="R138" s="127"/>
      <c r="S138" s="128" t="s">
        <v>234</v>
      </c>
      <c r="T138" s="123" t="s">
        <v>234</v>
      </c>
      <c r="U138" s="123" t="s">
        <v>234</v>
      </c>
      <c r="V138" s="123" t="s">
        <v>234</v>
      </c>
      <c r="W138" s="123" t="s">
        <v>234</v>
      </c>
      <c r="X138" s="123" t="s">
        <v>234</v>
      </c>
      <c r="Y138" s="123" t="s">
        <v>234</v>
      </c>
      <c r="Z138" s="123" t="s">
        <v>234</v>
      </c>
      <c r="AA138" s="128" t="s">
        <v>234</v>
      </c>
      <c r="AB138" s="123" t="s">
        <v>234</v>
      </c>
      <c r="AC138" s="123" t="s">
        <v>234</v>
      </c>
      <c r="AD138" s="123" t="s">
        <v>234</v>
      </c>
      <c r="AE138" s="123" t="s">
        <v>234</v>
      </c>
      <c r="AF138" s="123" t="s">
        <v>234</v>
      </c>
      <c r="AG138" s="123" t="s">
        <v>234</v>
      </c>
      <c r="AH138" s="123" t="s">
        <v>234</v>
      </c>
      <c r="AI138" s="123" t="s">
        <v>234</v>
      </c>
      <c r="AJ138" s="128" t="s">
        <v>234</v>
      </c>
      <c r="AK138" s="123" t="s">
        <v>234</v>
      </c>
      <c r="AL138" s="130" t="s">
        <v>234</v>
      </c>
      <c r="AM138" s="123" t="s">
        <v>234</v>
      </c>
      <c r="AN138" s="131" t="s">
        <v>234</v>
      </c>
      <c r="AO138" s="132">
        <f>IFERROR($S138*$S$2+$T138*$T$2+IF($U$2=0,0,$U138/$U$2)+$V138*$V$2+$W138*$W$2+$X138*$X$2+$Y138*$Y$2+$AA138*$AA$2+IF($AB$2=0,0,$AB138/$AB$2)+$AC$2*$AC138+$AF138*$AF$2+IF($AG$2=0,0,$AG138/$AG$2)+$AH138*$AH$2+IF($AJ$2=0,0,$AJ138/$AJ$2)+$AK138*$AK$2+$AL138*$AL$2+$AM138*$AM$2+$AN138*$AN$2,0)</f>
      </c>
      <c r="AP138" s="133">
        <f>IFERROR($AO138/$Q138,"-")</f>
      </c>
      <c r="AQ138" s="5"/>
    </row>
    <row x14ac:dyDescent="0.25" r="139" customHeight="1" ht="17.25">
      <c r="A139" s="118" t="s">
        <v>334</v>
      </c>
      <c r="B139" s="119" t="s">
        <v>173</v>
      </c>
      <c r="C139" s="119" t="s">
        <v>220</v>
      </c>
      <c r="D139" s="120">
        <v>10</v>
      </c>
      <c r="E139" s="134"/>
      <c r="F139" s="122"/>
      <c r="G139" s="123">
        <v>129</v>
      </c>
      <c r="H139" s="124">
        <f>I139-G139</f>
      </c>
      <c r="I139" s="123">
        <v>123</v>
      </c>
      <c r="J139" s="123">
        <v>126</v>
      </c>
      <c r="K139" s="124">
        <f>L139-J139</f>
      </c>
      <c r="L139" s="123">
        <v>127</v>
      </c>
      <c r="M139" s="123">
        <v>122</v>
      </c>
      <c r="N139" s="124">
        <f>O139-M139</f>
      </c>
      <c r="O139" s="123">
        <v>122</v>
      </c>
      <c r="P139" s="135">
        <v>0.49</v>
      </c>
      <c r="Q139" s="126">
        <v>16</v>
      </c>
      <c r="R139" s="127"/>
      <c r="S139" s="128">
        <v>0</v>
      </c>
      <c r="T139" s="123">
        <v>0</v>
      </c>
      <c r="U139" s="123">
        <v>0</v>
      </c>
      <c r="V139" s="123">
        <v>0</v>
      </c>
      <c r="W139" s="123">
        <v>0</v>
      </c>
      <c r="X139" s="123">
        <v>0</v>
      </c>
      <c r="Y139" s="123">
        <v>0</v>
      </c>
      <c r="Z139" s="123">
        <v>0</v>
      </c>
      <c r="AA139" s="128">
        <v>4</v>
      </c>
      <c r="AB139" s="123">
        <v>20</v>
      </c>
      <c r="AC139" s="123">
        <v>0</v>
      </c>
      <c r="AD139" s="123">
        <v>1</v>
      </c>
      <c r="AE139" s="123">
        <v>98</v>
      </c>
      <c r="AF139" s="123">
        <v>61</v>
      </c>
      <c r="AG139" s="123">
        <v>631</v>
      </c>
      <c r="AH139" s="123">
        <v>4</v>
      </c>
      <c r="AI139" s="123">
        <v>33</v>
      </c>
      <c r="AJ139" s="128">
        <v>5</v>
      </c>
      <c r="AK139" s="123">
        <v>0</v>
      </c>
      <c r="AL139" s="130">
        <v>1</v>
      </c>
      <c r="AM139" s="123">
        <v>1</v>
      </c>
      <c r="AN139" s="131">
        <v>0</v>
      </c>
      <c r="AO139" s="132">
        <f>IFERROR($S139*$S$2+$T139*$T$2+IF($U$2=0,0,$U139/$U$2)+$V139*$V$2+$W139*$W$2+$X139*$X$2+$Y139*$Y$2+$AA139*$AA$2+IF($AB$2=0,0,$AB139/$AB$2)+$AC$2*$AC139+$AF139*$AF$2+IF($AG$2=0,0,$AG139/$AG$2)+$AH139*$AH$2+IF($AJ$2=0,0,$AJ139/$AJ$2)+$AK139*$AK$2+$AL139*$AL$2+$AM139*$AM$2+$AN139*$AN$2,0)</f>
      </c>
      <c r="AP139" s="133">
        <f>IFERROR($AO139/$Q139,"-")</f>
      </c>
      <c r="AQ139" s="5"/>
    </row>
    <row x14ac:dyDescent="0.25" r="140" customHeight="1" ht="17.25">
      <c r="A140" s="118" t="s">
        <v>335</v>
      </c>
      <c r="B140" s="119" t="s">
        <v>173</v>
      </c>
      <c r="C140" s="119" t="s">
        <v>186</v>
      </c>
      <c r="D140" s="120">
        <v>8</v>
      </c>
      <c r="E140" s="134"/>
      <c r="F140" s="122"/>
      <c r="G140" s="123">
        <v>125</v>
      </c>
      <c r="H140" s="124">
        <f>I140-G140</f>
      </c>
      <c r="I140" s="123">
        <v>125</v>
      </c>
      <c r="J140" s="123">
        <v>116</v>
      </c>
      <c r="K140" s="124">
        <f>L140-J140</f>
      </c>
      <c r="L140" s="123">
        <v>113</v>
      </c>
      <c r="M140" s="123">
        <v>127</v>
      </c>
      <c r="N140" s="124">
        <f>O140-M140</f>
      </c>
      <c r="O140" s="123">
        <v>126</v>
      </c>
      <c r="P140" s="135">
        <v>0.49</v>
      </c>
      <c r="Q140" s="126">
        <v>16</v>
      </c>
      <c r="R140" s="127"/>
      <c r="S140" s="128">
        <v>0</v>
      </c>
      <c r="T140" s="123">
        <v>0</v>
      </c>
      <c r="U140" s="123">
        <v>0</v>
      </c>
      <c r="V140" s="123">
        <v>0</v>
      </c>
      <c r="W140" s="123">
        <v>0</v>
      </c>
      <c r="X140" s="123">
        <v>0</v>
      </c>
      <c r="Y140" s="123">
        <v>0</v>
      </c>
      <c r="Z140" s="123">
        <v>0</v>
      </c>
      <c r="AA140" s="128">
        <v>1</v>
      </c>
      <c r="AB140" s="123">
        <v>1</v>
      </c>
      <c r="AC140" s="123">
        <v>0</v>
      </c>
      <c r="AD140" s="123">
        <v>0</v>
      </c>
      <c r="AE140" s="123">
        <v>100</v>
      </c>
      <c r="AF140" s="123">
        <v>58</v>
      </c>
      <c r="AG140" s="123">
        <v>769</v>
      </c>
      <c r="AH140" s="123">
        <v>8</v>
      </c>
      <c r="AI140" s="123">
        <v>35</v>
      </c>
      <c r="AJ140" s="128">
        <v>30</v>
      </c>
      <c r="AK140" s="123">
        <v>0</v>
      </c>
      <c r="AL140" s="130">
        <v>0</v>
      </c>
      <c r="AM140" s="123">
        <v>0</v>
      </c>
      <c r="AN140" s="131">
        <v>0</v>
      </c>
      <c r="AO140" s="132">
        <f>IFERROR($S140*$S$2+$T140*$T$2+IF($U$2=0,0,$U140/$U$2)+$V140*$V$2+$W140*$W$2+$X140*$X$2+$Y140*$Y$2+$AA140*$AA$2+IF($AB$2=0,0,$AB140/$AB$2)+$AC$2*$AC140+$AF140*$AF$2+IF($AG$2=0,0,$AG140/$AG$2)+$AH140*$AH$2+IF($AJ$2=0,0,$AJ140/$AJ$2)+$AK140*$AK$2+$AL140*$AL$2+$AM140*$AM$2+$AN140*$AN$2,0)</f>
      </c>
      <c r="AP140" s="133">
        <f>IFERROR($AO140/$Q140,"-")</f>
      </c>
      <c r="AQ140" s="5"/>
    </row>
    <row x14ac:dyDescent="0.25" r="141" customHeight="1" ht="17.25">
      <c r="A141" s="118" t="s">
        <v>336</v>
      </c>
      <c r="B141" s="119" t="s">
        <v>173</v>
      </c>
      <c r="C141" s="119" t="s">
        <v>51</v>
      </c>
      <c r="D141" s="120">
        <v>6</v>
      </c>
      <c r="E141" s="134"/>
      <c r="F141" s="122"/>
      <c r="G141" s="123">
        <v>131</v>
      </c>
      <c r="H141" s="124">
        <f>I141-G141</f>
      </c>
      <c r="I141" s="123">
        <v>157</v>
      </c>
      <c r="J141" s="123">
        <v>115</v>
      </c>
      <c r="K141" s="124">
        <f>L141-J141</f>
      </c>
      <c r="L141" s="123">
        <v>186</v>
      </c>
      <c r="M141" s="123">
        <v>117</v>
      </c>
      <c r="N141" s="124">
        <f>O141-M141</f>
      </c>
      <c r="O141" s="123">
        <v>186</v>
      </c>
      <c r="P141" s="135">
        <v>0.48</v>
      </c>
      <c r="Q141" s="126">
        <v>11</v>
      </c>
      <c r="R141" s="127"/>
      <c r="S141" s="128">
        <v>0</v>
      </c>
      <c r="T141" s="123">
        <v>0</v>
      </c>
      <c r="U141" s="123">
        <v>0</v>
      </c>
      <c r="V141" s="123">
        <v>0</v>
      </c>
      <c r="W141" s="123">
        <v>0</v>
      </c>
      <c r="X141" s="123">
        <v>0</v>
      </c>
      <c r="Y141" s="123">
        <v>0</v>
      </c>
      <c r="Z141" s="123">
        <v>0</v>
      </c>
      <c r="AA141" s="128">
        <v>0</v>
      </c>
      <c r="AB141" s="123">
        <v>0</v>
      </c>
      <c r="AC141" s="123">
        <v>0</v>
      </c>
      <c r="AD141" s="123">
        <v>0</v>
      </c>
      <c r="AE141" s="123">
        <v>27</v>
      </c>
      <c r="AF141" s="123">
        <v>21</v>
      </c>
      <c r="AG141" s="123">
        <v>213</v>
      </c>
      <c r="AH141" s="123">
        <v>0</v>
      </c>
      <c r="AI141" s="123">
        <v>10</v>
      </c>
      <c r="AJ141" s="128">
        <v>216</v>
      </c>
      <c r="AK141" s="123">
        <v>0</v>
      </c>
      <c r="AL141" s="130">
        <v>0</v>
      </c>
      <c r="AM141" s="123">
        <v>0</v>
      </c>
      <c r="AN141" s="131">
        <v>0</v>
      </c>
      <c r="AO141" s="132">
        <f>IFERROR($S141*$S$2+$T141*$T$2+IF($U$2=0,0,$U141/$U$2)+$V141*$V$2+$W141*$W$2+$X141*$X$2+$Y141*$Y$2+$AA141*$AA$2+IF($AB$2=0,0,$AB141/$AB$2)+$AC$2*$AC141+$AF141*$AF$2+IF($AG$2=0,0,$AG141/$AG$2)+$AH141*$AH$2+IF($AJ$2=0,0,$AJ141/$AJ$2)+$AK141*$AK$2+$AL141*$AL$2+$AM141*$AM$2+$AN141*$AN$2,0)</f>
      </c>
      <c r="AP141" s="133">
        <f>IFERROR($AO141/$Q141,"-")</f>
      </c>
      <c r="AQ141" s="5"/>
    </row>
    <row x14ac:dyDescent="0.25" r="142" customHeight="1" ht="17.25">
      <c r="A142" s="118" t="s">
        <v>337</v>
      </c>
      <c r="B142" s="119" t="s">
        <v>192</v>
      </c>
      <c r="C142" s="119" t="s">
        <v>51</v>
      </c>
      <c r="D142" s="120">
        <v>6</v>
      </c>
      <c r="E142" s="134" t="s">
        <v>176</v>
      </c>
      <c r="F142" s="122"/>
      <c r="G142" s="123">
        <v>211</v>
      </c>
      <c r="H142" s="124">
        <f>I142-G142</f>
      </c>
      <c r="I142" s="123">
        <v>169</v>
      </c>
      <c r="J142" s="123">
        <v>166</v>
      </c>
      <c r="K142" s="124">
        <f>L142-J142</f>
      </c>
      <c r="L142" s="123">
        <v>161</v>
      </c>
      <c r="M142" s="123">
        <v>171</v>
      </c>
      <c r="N142" s="124">
        <f>O142-M142</f>
      </c>
      <c r="O142" s="123">
        <v>161</v>
      </c>
      <c r="P142" s="135">
        <v>0.46</v>
      </c>
      <c r="Q142" s="126">
        <v>15</v>
      </c>
      <c r="R142" s="127"/>
      <c r="S142" s="128">
        <v>0</v>
      </c>
      <c r="T142" s="123">
        <v>0</v>
      </c>
      <c r="U142" s="123">
        <v>0</v>
      </c>
      <c r="V142" s="123">
        <v>0</v>
      </c>
      <c r="W142" s="123">
        <v>0</v>
      </c>
      <c r="X142" s="123">
        <v>0</v>
      </c>
      <c r="Y142" s="123">
        <v>0</v>
      </c>
      <c r="Z142" s="123">
        <v>0</v>
      </c>
      <c r="AA142" s="128">
        <v>0</v>
      </c>
      <c r="AB142" s="123">
        <v>0</v>
      </c>
      <c r="AC142" s="123">
        <v>0</v>
      </c>
      <c r="AD142" s="123">
        <v>0</v>
      </c>
      <c r="AE142" s="123">
        <v>16</v>
      </c>
      <c r="AF142" s="123">
        <v>15</v>
      </c>
      <c r="AG142" s="123">
        <v>171</v>
      </c>
      <c r="AH142" s="123">
        <v>1</v>
      </c>
      <c r="AI142" s="123">
        <v>9</v>
      </c>
      <c r="AJ142" s="128">
        <v>0</v>
      </c>
      <c r="AK142" s="123">
        <v>0</v>
      </c>
      <c r="AL142" s="130">
        <v>0</v>
      </c>
      <c r="AM142" s="123">
        <v>0</v>
      </c>
      <c r="AN142" s="131">
        <v>0</v>
      </c>
      <c r="AO142" s="132">
        <f>IFERROR($S142*$S$2+$T142*$T$2+IF($U$2=0,0,$U142/$U$2)+$V142*$V$2+$W142*$W$2+$X142*$X$2+$Y142*$Y$2+$AA142*$AA$2+IF($AB$2=0,0,$AB142/$AB$2)+$AC$2*$AC142+$AF142*$AF$2+IF($AG$2=0,0,$AG142/$AG$2)+$AH142*$AH$2+IF($AJ$2=0,0,$AJ142/$AJ$2)+$AK142*$AK$2+$AL142*$AL$2+$AM142*$AM$2+$AN142*$AN$2,0)</f>
      </c>
      <c r="AP142" s="133">
        <f>IFERROR($AO142/$Q142,"-")</f>
      </c>
      <c r="AQ142" s="5"/>
    </row>
    <row x14ac:dyDescent="0.25" r="143" customHeight="1" ht="17.25">
      <c r="A143" s="118" t="s">
        <v>338</v>
      </c>
      <c r="B143" s="119" t="s">
        <v>181</v>
      </c>
      <c r="C143" s="119" t="s">
        <v>293</v>
      </c>
      <c r="D143" s="120">
        <v>10</v>
      </c>
      <c r="E143" s="134"/>
      <c r="F143" s="122"/>
      <c r="G143" s="123">
        <v>114</v>
      </c>
      <c r="H143" s="124">
        <f>I143-G143</f>
      </c>
      <c r="I143" s="123">
        <v>114</v>
      </c>
      <c r="J143" s="123">
        <v>124</v>
      </c>
      <c r="K143" s="124">
        <f>L143-J143</f>
      </c>
      <c r="L143" s="123">
        <v>125</v>
      </c>
      <c r="M143" s="123">
        <v>131</v>
      </c>
      <c r="N143" s="124">
        <f>O143-M143</f>
      </c>
      <c r="O143" s="123">
        <v>130</v>
      </c>
      <c r="P143" s="135">
        <v>0.43</v>
      </c>
      <c r="Q143" s="126">
        <v>11</v>
      </c>
      <c r="R143" s="127"/>
      <c r="S143" s="128">
        <v>0</v>
      </c>
      <c r="T143" s="123">
        <v>0</v>
      </c>
      <c r="U143" s="123">
        <v>0</v>
      </c>
      <c r="V143" s="123">
        <v>0</v>
      </c>
      <c r="W143" s="123">
        <v>0</v>
      </c>
      <c r="X143" s="123">
        <v>0</v>
      </c>
      <c r="Y143" s="123">
        <v>0</v>
      </c>
      <c r="Z143" s="123">
        <v>0</v>
      </c>
      <c r="AA143" s="128">
        <v>118</v>
      </c>
      <c r="AB143" s="123">
        <v>502</v>
      </c>
      <c r="AC143" s="123">
        <v>1</v>
      </c>
      <c r="AD143" s="123">
        <v>19</v>
      </c>
      <c r="AE143" s="123">
        <v>14</v>
      </c>
      <c r="AF143" s="123">
        <v>7</v>
      </c>
      <c r="AG143" s="123">
        <v>28</v>
      </c>
      <c r="AH143" s="123">
        <v>0</v>
      </c>
      <c r="AI143" s="123">
        <v>1</v>
      </c>
      <c r="AJ143" s="128">
        <v>0</v>
      </c>
      <c r="AK143" s="123">
        <v>0</v>
      </c>
      <c r="AL143" s="130">
        <v>0</v>
      </c>
      <c r="AM143" s="123">
        <v>0</v>
      </c>
      <c r="AN143" s="131">
        <v>0</v>
      </c>
      <c r="AO143" s="132">
        <f>IFERROR($S143*$S$2+$T143*$T$2+IF($U$2=0,0,$U143/$U$2)+$V143*$V$2+$W143*$W$2+$X143*$X$2+$Y143*$Y$2+$AA143*$AA$2+IF($AB$2=0,0,$AB143/$AB$2)+$AC$2*$AC143+$AF143*$AF$2+IF($AG$2=0,0,$AG143/$AG$2)+$AH143*$AH$2+IF($AJ$2=0,0,$AJ143/$AJ$2)+$AK143*$AK$2+$AL143*$AL$2+$AM143*$AM$2+$AN143*$AN$2,0)</f>
      </c>
      <c r="AP143" s="133">
        <f>IFERROR($AO143/$Q143,"-")</f>
      </c>
      <c r="AQ143" s="5"/>
    </row>
    <row x14ac:dyDescent="0.25" r="144" customHeight="1" ht="17.25">
      <c r="A144" s="118" t="s">
        <v>339</v>
      </c>
      <c r="B144" s="119" t="s">
        <v>173</v>
      </c>
      <c r="C144" s="119" t="s">
        <v>265</v>
      </c>
      <c r="D144" s="120">
        <v>14</v>
      </c>
      <c r="E144" s="134"/>
      <c r="F144" s="122"/>
      <c r="G144" s="123">
        <v>154</v>
      </c>
      <c r="H144" s="124">
        <f>I144-G144</f>
      </c>
      <c r="I144" s="123">
        <v>151</v>
      </c>
      <c r="J144" s="123">
        <v>123</v>
      </c>
      <c r="K144" s="124">
        <f>L144-J144</f>
      </c>
      <c r="L144" s="123">
        <v>120</v>
      </c>
      <c r="M144" s="123">
        <v>125</v>
      </c>
      <c r="N144" s="124">
        <f>O144-M144</f>
      </c>
      <c r="O144" s="123">
        <v>120</v>
      </c>
      <c r="P144" s="135">
        <v>0.43</v>
      </c>
      <c r="Q144" s="126">
        <v>14</v>
      </c>
      <c r="R144" s="127"/>
      <c r="S144" s="128">
        <v>0</v>
      </c>
      <c r="T144" s="123">
        <v>0</v>
      </c>
      <c r="U144" s="123">
        <v>0</v>
      </c>
      <c r="V144" s="123">
        <v>0</v>
      </c>
      <c r="W144" s="123">
        <v>0</v>
      </c>
      <c r="X144" s="123">
        <v>0</v>
      </c>
      <c r="Y144" s="123">
        <v>0</v>
      </c>
      <c r="Z144" s="123">
        <v>0</v>
      </c>
      <c r="AA144" s="128">
        <v>0</v>
      </c>
      <c r="AB144" s="123">
        <v>0</v>
      </c>
      <c r="AC144" s="123">
        <v>0</v>
      </c>
      <c r="AD144" s="123">
        <v>0</v>
      </c>
      <c r="AE144" s="123">
        <v>103</v>
      </c>
      <c r="AF144" s="123">
        <v>63</v>
      </c>
      <c r="AG144" s="123">
        <v>793</v>
      </c>
      <c r="AH144" s="123">
        <v>4</v>
      </c>
      <c r="AI144" s="123">
        <v>45</v>
      </c>
      <c r="AJ144" s="128">
        <v>0</v>
      </c>
      <c r="AK144" s="123">
        <v>0</v>
      </c>
      <c r="AL144" s="130">
        <v>0</v>
      </c>
      <c r="AM144" s="123">
        <v>1</v>
      </c>
      <c r="AN144" s="131">
        <v>0</v>
      </c>
      <c r="AO144" s="132">
        <f>IFERROR($S144*$S$2+$T144*$T$2+IF($U$2=0,0,$U144/$U$2)+$V144*$V$2+$W144*$W$2+$X144*$X$2+$Y144*$Y$2+$AA144*$AA$2+IF($AB$2=0,0,$AB144/$AB$2)+$AC$2*$AC144+$AF144*$AF$2+IF($AG$2=0,0,$AG144/$AG$2)+$AH144*$AH$2+IF($AJ$2=0,0,$AJ144/$AJ$2)+$AK144*$AK$2+$AL144*$AL$2+$AM144*$AM$2+$AN144*$AN$2,0)</f>
      </c>
      <c r="AP144" s="133">
        <f>IFERROR($AO144/$Q144,"-")</f>
      </c>
      <c r="AQ144" s="5"/>
    </row>
    <row x14ac:dyDescent="0.25" r="145" customHeight="1" ht="17.25">
      <c r="A145" s="118" t="s">
        <v>340</v>
      </c>
      <c r="B145" s="119" t="s">
        <v>173</v>
      </c>
      <c r="C145" s="119" t="s">
        <v>196</v>
      </c>
      <c r="D145" s="120">
        <v>7</v>
      </c>
      <c r="E145" s="134"/>
      <c r="F145" s="122"/>
      <c r="G145" s="123">
        <v>157</v>
      </c>
      <c r="H145" s="124">
        <f>I145-G145</f>
      </c>
      <c r="I145" s="123">
        <v>152</v>
      </c>
      <c r="J145" s="123">
        <v>142</v>
      </c>
      <c r="K145" s="124">
        <f>L145-J145</f>
      </c>
      <c r="L145" s="123">
        <v>146</v>
      </c>
      <c r="M145" s="123">
        <v>140</v>
      </c>
      <c r="N145" s="124">
        <f>O145-M145</f>
      </c>
      <c r="O145" s="123">
        <v>139</v>
      </c>
      <c r="P145" s="135">
        <v>0.41</v>
      </c>
      <c r="Q145" s="126">
        <v>15</v>
      </c>
      <c r="R145" s="127"/>
      <c r="S145" s="128">
        <v>1</v>
      </c>
      <c r="T145" s="123">
        <v>0</v>
      </c>
      <c r="U145" s="123">
        <v>20</v>
      </c>
      <c r="V145" s="123">
        <v>1</v>
      </c>
      <c r="W145" s="123">
        <v>0</v>
      </c>
      <c r="X145" s="123">
        <v>0</v>
      </c>
      <c r="Y145" s="123">
        <v>0</v>
      </c>
      <c r="Z145" s="123">
        <v>1</v>
      </c>
      <c r="AA145" s="128">
        <v>0</v>
      </c>
      <c r="AB145" s="123">
        <v>0</v>
      </c>
      <c r="AC145" s="123">
        <v>0</v>
      </c>
      <c r="AD145" s="123">
        <v>0</v>
      </c>
      <c r="AE145" s="123">
        <v>107</v>
      </c>
      <c r="AF145" s="123">
        <v>82</v>
      </c>
      <c r="AG145" s="123">
        <v>967</v>
      </c>
      <c r="AH145" s="123">
        <v>4</v>
      </c>
      <c r="AI145" s="123">
        <v>53</v>
      </c>
      <c r="AJ145" s="128">
        <v>0</v>
      </c>
      <c r="AK145" s="123">
        <v>0</v>
      </c>
      <c r="AL145" s="130">
        <v>0</v>
      </c>
      <c r="AM145" s="123">
        <v>0</v>
      </c>
      <c r="AN145" s="131">
        <v>0</v>
      </c>
      <c r="AO145" s="132">
        <f>IFERROR($S145*$S$2+$T145*$T$2+IF($U$2=0,0,$U145/$U$2)+$V145*$V$2+$W145*$W$2+$X145*$X$2+$Y145*$Y$2+$AA145*$AA$2+IF($AB$2=0,0,$AB145/$AB$2)+$AC$2*$AC145+$AF145*$AF$2+IF($AG$2=0,0,$AG145/$AG$2)+$AH145*$AH$2+IF($AJ$2=0,0,$AJ145/$AJ$2)+$AK145*$AK$2+$AL145*$AL$2+$AM145*$AM$2+$AN145*$AN$2,0)</f>
      </c>
      <c r="AP145" s="133">
        <f>IFERROR($AO145/$Q145,"-")</f>
      </c>
      <c r="AQ145" s="5"/>
    </row>
    <row x14ac:dyDescent="0.25" r="146" customHeight="1" ht="17.25">
      <c r="A146" s="118" t="s">
        <v>341</v>
      </c>
      <c r="B146" s="119" t="s">
        <v>173</v>
      </c>
      <c r="C146" s="119" t="s">
        <v>39</v>
      </c>
      <c r="D146" s="120">
        <v>8</v>
      </c>
      <c r="E146" s="134"/>
      <c r="F146" s="122"/>
      <c r="G146" s="123">
        <v>161</v>
      </c>
      <c r="H146" s="124">
        <f>I146-G146</f>
      </c>
      <c r="I146" s="123">
        <v>166</v>
      </c>
      <c r="J146" s="123">
        <v>134</v>
      </c>
      <c r="K146" s="124">
        <f>L146-J146</f>
      </c>
      <c r="L146" s="123">
        <v>135</v>
      </c>
      <c r="M146" s="123">
        <v>145</v>
      </c>
      <c r="N146" s="124">
        <f>O146-M146</f>
      </c>
      <c r="O146" s="123">
        <v>147</v>
      </c>
      <c r="P146" s="135">
        <v>0.41</v>
      </c>
      <c r="Q146" s="126">
        <v>13</v>
      </c>
      <c r="R146" s="127"/>
      <c r="S146" s="128">
        <v>0</v>
      </c>
      <c r="T146" s="123">
        <v>0</v>
      </c>
      <c r="U146" s="123">
        <v>0</v>
      </c>
      <c r="V146" s="123">
        <v>0</v>
      </c>
      <c r="W146" s="123">
        <v>0</v>
      </c>
      <c r="X146" s="123">
        <v>0</v>
      </c>
      <c r="Y146" s="123">
        <v>0</v>
      </c>
      <c r="Z146" s="123">
        <v>0</v>
      </c>
      <c r="AA146" s="128">
        <v>9</v>
      </c>
      <c r="AB146" s="123">
        <v>49</v>
      </c>
      <c r="AC146" s="123">
        <v>0</v>
      </c>
      <c r="AD146" s="123">
        <v>3</v>
      </c>
      <c r="AE146" s="123">
        <v>43</v>
      </c>
      <c r="AF146" s="123">
        <v>26</v>
      </c>
      <c r="AG146" s="123">
        <v>452</v>
      </c>
      <c r="AH146" s="123">
        <v>2</v>
      </c>
      <c r="AI146" s="123">
        <v>13</v>
      </c>
      <c r="AJ146" s="128">
        <v>141</v>
      </c>
      <c r="AK146" s="123">
        <v>0</v>
      </c>
      <c r="AL146" s="130">
        <v>0</v>
      </c>
      <c r="AM146" s="123">
        <v>2</v>
      </c>
      <c r="AN146" s="131">
        <v>2</v>
      </c>
      <c r="AO146" s="132">
        <f>IFERROR($S146*$S$2+$T146*$T$2+IF($U$2=0,0,$U146/$U$2)+$V146*$V$2+$W146*$W$2+$X146*$X$2+$Y146*$Y$2+$AA146*$AA$2+IF($AB$2=0,0,$AB146/$AB$2)+$AC$2*$AC146+$AF146*$AF$2+IF($AG$2=0,0,$AG146/$AG$2)+$AH146*$AH$2+IF($AJ$2=0,0,$AJ146/$AJ$2)+$AK146*$AK$2+$AL146*$AL$2+$AM146*$AM$2+$AN146*$AN$2,0)</f>
      </c>
      <c r="AP146" s="133">
        <f>IFERROR($AO146/$Q146,"-")</f>
      </c>
      <c r="AQ146" s="5"/>
    </row>
    <row x14ac:dyDescent="0.25" r="147" customHeight="1" ht="17.25">
      <c r="A147" s="118" t="s">
        <v>342</v>
      </c>
      <c r="B147" s="119" t="s">
        <v>173</v>
      </c>
      <c r="C147" s="119" t="s">
        <v>188</v>
      </c>
      <c r="D147" s="120">
        <v>14</v>
      </c>
      <c r="E147" s="134" t="s">
        <v>230</v>
      </c>
      <c r="F147" s="122"/>
      <c r="G147" s="123">
        <v>208</v>
      </c>
      <c r="H147" s="124">
        <f>I147-G147</f>
      </c>
      <c r="I147" s="123">
        <v>171</v>
      </c>
      <c r="J147" s="123">
        <v>173</v>
      </c>
      <c r="K147" s="124">
        <f>L147-J147</f>
      </c>
      <c r="L147" s="123">
        <v>136</v>
      </c>
      <c r="M147" s="123">
        <v>177</v>
      </c>
      <c r="N147" s="124">
        <f>O147-M147</f>
      </c>
      <c r="O147" s="123">
        <v>138</v>
      </c>
      <c r="P147" s="135">
        <v>0.39</v>
      </c>
      <c r="Q147" s="126">
        <v>15</v>
      </c>
      <c r="R147" s="127"/>
      <c r="S147" s="128">
        <v>0</v>
      </c>
      <c r="T147" s="123">
        <v>0</v>
      </c>
      <c r="U147" s="123">
        <v>0</v>
      </c>
      <c r="V147" s="123">
        <v>0</v>
      </c>
      <c r="W147" s="123">
        <v>0</v>
      </c>
      <c r="X147" s="123">
        <v>0</v>
      </c>
      <c r="Y147" s="123">
        <v>0</v>
      </c>
      <c r="Z147" s="123">
        <v>0</v>
      </c>
      <c r="AA147" s="128">
        <v>0</v>
      </c>
      <c r="AB147" s="123">
        <v>0</v>
      </c>
      <c r="AC147" s="123">
        <v>0</v>
      </c>
      <c r="AD147" s="123">
        <v>0</v>
      </c>
      <c r="AE147" s="123">
        <v>93</v>
      </c>
      <c r="AF147" s="123">
        <v>56</v>
      </c>
      <c r="AG147" s="123">
        <v>762</v>
      </c>
      <c r="AH147" s="123">
        <v>5</v>
      </c>
      <c r="AI147" s="123">
        <v>42</v>
      </c>
      <c r="AJ147" s="128">
        <v>0</v>
      </c>
      <c r="AK147" s="123">
        <v>0</v>
      </c>
      <c r="AL147" s="130">
        <v>1</v>
      </c>
      <c r="AM147" s="123">
        <v>0</v>
      </c>
      <c r="AN147" s="131">
        <v>0</v>
      </c>
      <c r="AO147" s="132">
        <f>IFERROR($S147*$S$2+$T147*$T$2+IF($U$2=0,0,$U147/$U$2)+$V147*$V$2+$W147*$W$2+$X147*$X$2+$Y147*$Y$2+$AA147*$AA$2+IF($AB$2=0,0,$AB147/$AB$2)+$AC$2*$AC147+$AF147*$AF$2+IF($AG$2=0,0,$AG147/$AG$2)+$AH147*$AH$2+IF($AJ$2=0,0,$AJ147/$AJ$2)+$AK147*$AK$2+$AL147*$AL$2+$AM147*$AM$2+$AN147*$AN$2,0)</f>
      </c>
      <c r="AP147" s="133">
        <f>IFERROR($AO147/$Q147,"-")</f>
      </c>
      <c r="AQ147" s="5"/>
    </row>
    <row x14ac:dyDescent="0.25" r="148" customHeight="1" ht="17.25">
      <c r="A148" s="118" t="s">
        <v>343</v>
      </c>
      <c r="B148" s="119" t="s">
        <v>181</v>
      </c>
      <c r="C148" s="119" t="s">
        <v>43</v>
      </c>
      <c r="D148" s="120">
        <v>11</v>
      </c>
      <c r="E148" s="134"/>
      <c r="F148" s="122"/>
      <c r="G148" s="123">
        <v>95</v>
      </c>
      <c r="H148" s="124">
        <f>I148-G148</f>
      </c>
      <c r="I148" s="123">
        <v>213</v>
      </c>
      <c r="J148" s="123">
        <v>128</v>
      </c>
      <c r="K148" s="124">
        <f>L148-J148</f>
      </c>
      <c r="L148" s="123">
        <v>139</v>
      </c>
      <c r="M148" s="123">
        <v>139</v>
      </c>
      <c r="N148" s="124">
        <f>O148-M148</f>
      </c>
      <c r="O148" s="123">
        <v>151</v>
      </c>
      <c r="P148" s="135">
        <v>0.39</v>
      </c>
      <c r="Q148" s="126">
        <v>9</v>
      </c>
      <c r="R148" s="127"/>
      <c r="S148" s="128">
        <v>0</v>
      </c>
      <c r="T148" s="123">
        <v>0</v>
      </c>
      <c r="U148" s="123">
        <v>0</v>
      </c>
      <c r="V148" s="123">
        <v>0</v>
      </c>
      <c r="W148" s="123">
        <v>0</v>
      </c>
      <c r="X148" s="123">
        <v>0</v>
      </c>
      <c r="Y148" s="123">
        <v>0</v>
      </c>
      <c r="Z148" s="123">
        <v>0</v>
      </c>
      <c r="AA148" s="128">
        <v>79</v>
      </c>
      <c r="AB148" s="123">
        <v>449</v>
      </c>
      <c r="AC148" s="123">
        <v>1</v>
      </c>
      <c r="AD148" s="123">
        <v>19</v>
      </c>
      <c r="AE148" s="123">
        <v>9</v>
      </c>
      <c r="AF148" s="123">
        <v>7</v>
      </c>
      <c r="AG148" s="123">
        <v>114</v>
      </c>
      <c r="AH148" s="123">
        <v>1</v>
      </c>
      <c r="AI148" s="123">
        <v>5</v>
      </c>
      <c r="AJ148" s="128">
        <v>0</v>
      </c>
      <c r="AK148" s="123">
        <v>0</v>
      </c>
      <c r="AL148" s="130">
        <v>0</v>
      </c>
      <c r="AM148" s="123">
        <v>0</v>
      </c>
      <c r="AN148" s="131">
        <v>0</v>
      </c>
      <c r="AO148" s="132">
        <f>IFERROR($S148*$S$2+$T148*$T$2+IF($U$2=0,0,$U148/$U$2)+$V148*$V$2+$W148*$W$2+$X148*$X$2+$Y148*$Y$2+$AA148*$AA$2+IF($AB$2=0,0,$AB148/$AB$2)+$AC$2*$AC148+$AF148*$AF$2+IF($AG$2=0,0,$AG148/$AG$2)+$AH148*$AH$2+IF($AJ$2=0,0,$AJ148/$AJ$2)+$AK148*$AK$2+$AL148*$AL$2+$AM148*$AM$2+$AN148*$AN$2,0)</f>
      </c>
      <c r="AP148" s="133">
        <f>IFERROR($AO148/$Q148,"-")</f>
      </c>
      <c r="AQ148" s="5"/>
    </row>
    <row x14ac:dyDescent="0.25" r="149" customHeight="1" ht="17.25">
      <c r="A149" s="118" t="s">
        <v>344</v>
      </c>
      <c r="B149" s="119" t="s">
        <v>173</v>
      </c>
      <c r="C149" s="119" t="s">
        <v>49</v>
      </c>
      <c r="D149" s="120">
        <v>14</v>
      </c>
      <c r="E149" s="5"/>
      <c r="F149" s="122"/>
      <c r="G149" s="123">
        <v>179</v>
      </c>
      <c r="H149" s="124">
        <f>I149-G149</f>
      </c>
      <c r="I149" s="123">
        <v>180</v>
      </c>
      <c r="J149" s="123">
        <v>143</v>
      </c>
      <c r="K149" s="124">
        <f>L149-J149</f>
      </c>
      <c r="L149" s="123">
        <v>151</v>
      </c>
      <c r="M149" s="123">
        <v>151</v>
      </c>
      <c r="N149" s="124">
        <f>O149-M149</f>
      </c>
      <c r="O149" s="123">
        <v>158</v>
      </c>
      <c r="P149" s="135">
        <v>0.39</v>
      </c>
      <c r="Q149" s="126">
        <v>16</v>
      </c>
      <c r="R149" s="127"/>
      <c r="S149" s="128">
        <v>0</v>
      </c>
      <c r="T149" s="123">
        <v>0</v>
      </c>
      <c r="U149" s="123">
        <v>0</v>
      </c>
      <c r="V149" s="123">
        <v>0</v>
      </c>
      <c r="W149" s="123">
        <v>0</v>
      </c>
      <c r="X149" s="123">
        <v>0</v>
      </c>
      <c r="Y149" s="123">
        <v>0</v>
      </c>
      <c r="Z149" s="123">
        <v>0</v>
      </c>
      <c r="AA149" s="128">
        <v>0</v>
      </c>
      <c r="AB149" s="123">
        <v>0</v>
      </c>
      <c r="AC149" s="123">
        <v>0</v>
      </c>
      <c r="AD149" s="123">
        <v>0</v>
      </c>
      <c r="AE149" s="123">
        <v>82</v>
      </c>
      <c r="AF149" s="123">
        <v>48</v>
      </c>
      <c r="AG149" s="123">
        <v>896</v>
      </c>
      <c r="AH149" s="123">
        <v>8</v>
      </c>
      <c r="AI149" s="123">
        <v>37</v>
      </c>
      <c r="AJ149" s="128">
        <v>0</v>
      </c>
      <c r="AK149" s="123">
        <v>0</v>
      </c>
      <c r="AL149" s="130">
        <v>0</v>
      </c>
      <c r="AM149" s="123">
        <v>0</v>
      </c>
      <c r="AN149" s="131">
        <v>0</v>
      </c>
      <c r="AO149" s="132">
        <f>IFERROR($S149*$S$2+$T149*$T$2+IF($U$2=0,0,$U149/$U$2)+$V149*$V$2+$W149*$W$2+$X149*$X$2+$Y149*$Y$2+$AA149*$AA$2+IF($AB$2=0,0,$AB149/$AB$2)+$AC$2*$AC149+$AF149*$AF$2+IF($AG$2=0,0,$AG149/$AG$2)+$AH149*$AH$2+IF($AJ$2=0,0,$AJ149/$AJ$2)+$AK149*$AK$2+$AL149*$AL$2+$AM149*$AM$2+$AN149*$AN$2,0)</f>
      </c>
      <c r="AP149" s="133">
        <f>IFERROR($AO149/$Q149,"-")</f>
      </c>
      <c r="AQ149" s="5"/>
    </row>
    <row x14ac:dyDescent="0.25" r="150" customHeight="1" ht="17.25">
      <c r="A150" s="118" t="s">
        <v>345</v>
      </c>
      <c r="B150" s="119" t="s">
        <v>173</v>
      </c>
      <c r="C150" s="119" t="s">
        <v>55</v>
      </c>
      <c r="D150" s="120">
        <v>6</v>
      </c>
      <c r="E150" s="134" t="s">
        <v>176</v>
      </c>
      <c r="F150" s="122"/>
      <c r="G150" s="123">
        <v>181</v>
      </c>
      <c r="H150" s="124">
        <f>I150-G150</f>
      </c>
      <c r="I150" s="123">
        <v>183</v>
      </c>
      <c r="J150" s="123">
        <v>174</v>
      </c>
      <c r="K150" s="124">
        <f>L150-J150</f>
      </c>
      <c r="L150" s="123">
        <v>171</v>
      </c>
      <c r="M150" s="123">
        <v>163</v>
      </c>
      <c r="N150" s="124">
        <f>O150-M150</f>
      </c>
      <c r="O150" s="123">
        <v>165</v>
      </c>
      <c r="P150" s="135">
        <v>0.39</v>
      </c>
      <c r="Q150" s="126">
        <v>12</v>
      </c>
      <c r="R150" s="127"/>
      <c r="S150" s="128">
        <v>1</v>
      </c>
      <c r="T150" s="123">
        <v>0</v>
      </c>
      <c r="U150" s="123">
        <v>43</v>
      </c>
      <c r="V150" s="123">
        <v>1</v>
      </c>
      <c r="W150" s="123">
        <v>0</v>
      </c>
      <c r="X150" s="123">
        <v>0</v>
      </c>
      <c r="Y150" s="123">
        <v>0</v>
      </c>
      <c r="Z150" s="123">
        <v>1</v>
      </c>
      <c r="AA150" s="128">
        <v>1</v>
      </c>
      <c r="AB150" s="123">
        <v>14</v>
      </c>
      <c r="AC150" s="123">
        <v>0</v>
      </c>
      <c r="AD150" s="123">
        <v>1</v>
      </c>
      <c r="AE150" s="123">
        <v>89</v>
      </c>
      <c r="AF150" s="123">
        <v>59</v>
      </c>
      <c r="AG150" s="123">
        <v>699</v>
      </c>
      <c r="AH150" s="123">
        <v>6</v>
      </c>
      <c r="AI150" s="123">
        <v>32</v>
      </c>
      <c r="AJ150" s="128">
        <v>8</v>
      </c>
      <c r="AK150" s="123">
        <v>0</v>
      </c>
      <c r="AL150" s="130">
        <v>0</v>
      </c>
      <c r="AM150" s="123">
        <v>0</v>
      </c>
      <c r="AN150" s="131">
        <v>0</v>
      </c>
      <c r="AO150" s="132">
        <f>IFERROR($S150*$S$2+$T150*$T$2+IF($U$2=0,0,$U150/$U$2)+$V150*$V$2+$W150*$W$2+$X150*$X$2+$Y150*$Y$2+$AA150*$AA$2+IF($AB$2=0,0,$AB150/$AB$2)+$AC$2*$AC150+$AF150*$AF$2+IF($AG$2=0,0,$AG150/$AG$2)+$AH150*$AH$2+IF($AJ$2=0,0,$AJ150/$AJ$2)+$AK150*$AK$2+$AL150*$AL$2+$AM150*$AM$2+$AN150*$AN$2,0)</f>
      </c>
      <c r="AP150" s="133">
        <f>IFERROR($AO150/$Q150,"-")</f>
      </c>
      <c r="AQ150" s="5"/>
    </row>
    <row x14ac:dyDescent="0.25" r="151" customHeight="1" ht="17.25">
      <c r="A151" s="118" t="s">
        <v>346</v>
      </c>
      <c r="B151" s="119" t="s">
        <v>185</v>
      </c>
      <c r="C151" s="119" t="s">
        <v>238</v>
      </c>
      <c r="D151" s="120">
        <v>7</v>
      </c>
      <c r="E151" s="134"/>
      <c r="F151" s="122"/>
      <c r="G151" s="123">
        <v>141</v>
      </c>
      <c r="H151" s="124">
        <f>I151-G151</f>
      </c>
      <c r="I151" s="123">
        <v>140</v>
      </c>
      <c r="J151" s="123">
        <v>138</v>
      </c>
      <c r="K151" s="124">
        <f>L151-J151</f>
      </c>
      <c r="L151" s="123">
        <v>140</v>
      </c>
      <c r="M151" s="123">
        <v>142</v>
      </c>
      <c r="N151" s="124">
        <f>O151-M151</f>
      </c>
      <c r="O151" s="123">
        <v>143</v>
      </c>
      <c r="P151" s="135">
        <v>0.39</v>
      </c>
      <c r="Q151" s="126">
        <v>15</v>
      </c>
      <c r="R151" s="127"/>
      <c r="S151" s="128">
        <v>399</v>
      </c>
      <c r="T151" s="123">
        <v>209</v>
      </c>
      <c r="U151" s="123">
        <v>3803</v>
      </c>
      <c r="V151" s="123">
        <v>33</v>
      </c>
      <c r="W151" s="123">
        <v>10</v>
      </c>
      <c r="X151" s="123">
        <v>1</v>
      </c>
      <c r="Y151" s="123">
        <v>13</v>
      </c>
      <c r="Z151" s="123">
        <v>193</v>
      </c>
      <c r="AA151" s="128">
        <v>25</v>
      </c>
      <c r="AB151" s="123">
        <v>11</v>
      </c>
      <c r="AC151" s="123">
        <v>0</v>
      </c>
      <c r="AD151" s="123">
        <v>3</v>
      </c>
      <c r="AE151" s="123">
        <v>0</v>
      </c>
      <c r="AF151" s="123">
        <v>0</v>
      </c>
      <c r="AG151" s="123">
        <v>0</v>
      </c>
      <c r="AH151" s="123">
        <v>0</v>
      </c>
      <c r="AI151" s="123">
        <v>0</v>
      </c>
      <c r="AJ151" s="128">
        <v>0</v>
      </c>
      <c r="AK151" s="123">
        <v>0</v>
      </c>
      <c r="AL151" s="130">
        <v>2</v>
      </c>
      <c r="AM151" s="123">
        <v>5</v>
      </c>
      <c r="AN151" s="131">
        <v>1</v>
      </c>
      <c r="AO151" s="132">
        <f>IFERROR($S151*$S$2+$T151*$T$2+IF($U$2=0,0,$U151/$U$2)+$V151*$V$2+$W151*$W$2+$X151*$X$2+$Y151*$Y$2+$AA151*$AA$2+IF($AB$2=0,0,$AB151/$AB$2)+$AC$2*$AC151+$AF151*$AF$2+IF($AG$2=0,0,$AG151/$AG$2)+$AH151*$AH$2+IF($AJ$2=0,0,$AJ151/$AJ$2)+$AK151*$AK$2+$AL151*$AL$2+$AM151*$AM$2+$AN151*$AN$2,0)</f>
      </c>
      <c r="AP151" s="133">
        <f>IFERROR($AO151/$Q151,"-")</f>
      </c>
      <c r="AQ151" s="5"/>
    </row>
    <row x14ac:dyDescent="0.25" r="152" customHeight="1" ht="17.25">
      <c r="A152" s="118" t="s">
        <v>347</v>
      </c>
      <c r="B152" s="119" t="s">
        <v>181</v>
      </c>
      <c r="C152" s="119" t="s">
        <v>51</v>
      </c>
      <c r="D152" s="120">
        <v>6</v>
      </c>
      <c r="E152" s="134"/>
      <c r="F152" s="122"/>
      <c r="G152" s="123">
        <v>167</v>
      </c>
      <c r="H152" s="124">
        <f>I152-G152</f>
      </c>
      <c r="I152" s="123">
        <v>163</v>
      </c>
      <c r="J152" s="123">
        <v>152</v>
      </c>
      <c r="K152" s="124">
        <f>L152-J152</f>
      </c>
      <c r="L152" s="123">
        <v>133</v>
      </c>
      <c r="M152" s="123">
        <v>157</v>
      </c>
      <c r="N152" s="124">
        <f>O152-M152</f>
      </c>
      <c r="O152" s="123">
        <v>136</v>
      </c>
      <c r="P152" s="135">
        <v>0.38</v>
      </c>
      <c r="Q152" s="126">
        <v>15</v>
      </c>
      <c r="R152" s="127"/>
      <c r="S152" s="128">
        <v>0</v>
      </c>
      <c r="T152" s="123">
        <v>0</v>
      </c>
      <c r="U152" s="123">
        <v>0</v>
      </c>
      <c r="V152" s="123">
        <v>0</v>
      </c>
      <c r="W152" s="123">
        <v>0</v>
      </c>
      <c r="X152" s="123">
        <v>0</v>
      </c>
      <c r="Y152" s="123">
        <v>0</v>
      </c>
      <c r="Z152" s="123">
        <v>0</v>
      </c>
      <c r="AA152" s="128">
        <v>146</v>
      </c>
      <c r="AB152" s="123">
        <v>656</v>
      </c>
      <c r="AC152" s="123">
        <v>4</v>
      </c>
      <c r="AD152" s="123">
        <v>36</v>
      </c>
      <c r="AE152" s="123">
        <v>26</v>
      </c>
      <c r="AF152" s="123">
        <v>23</v>
      </c>
      <c r="AG152" s="123">
        <v>176</v>
      </c>
      <c r="AH152" s="123">
        <v>1</v>
      </c>
      <c r="AI152" s="123">
        <v>8</v>
      </c>
      <c r="AJ152" s="128">
        <v>0</v>
      </c>
      <c r="AK152" s="123">
        <v>0</v>
      </c>
      <c r="AL152" s="130">
        <v>0</v>
      </c>
      <c r="AM152" s="123">
        <v>1</v>
      </c>
      <c r="AN152" s="131">
        <v>0</v>
      </c>
      <c r="AO152" s="132">
        <f>IFERROR($S152*$S$2+$T152*$T$2+IF($U$2=0,0,$U152/$U$2)+$V152*$V$2+$W152*$W$2+$X152*$X$2+$Y152*$Y$2+$AA152*$AA$2+IF($AB$2=0,0,$AB152/$AB$2)+$AC$2*$AC152+$AF152*$AF$2+IF($AG$2=0,0,$AG152/$AG$2)+$AH152*$AH$2+IF($AJ$2=0,0,$AJ152/$AJ$2)+$AK152*$AK$2+$AL152*$AL$2+$AM152*$AM$2+$AN152*$AN$2,0)</f>
      </c>
      <c r="AP152" s="133">
        <f>IFERROR($AO152/$Q152,"-")</f>
      </c>
      <c r="AQ152" s="5"/>
    </row>
    <row x14ac:dyDescent="0.25" r="153" customHeight="1" ht="17.25">
      <c r="A153" s="118" t="s">
        <v>348</v>
      </c>
      <c r="B153" s="119" t="s">
        <v>185</v>
      </c>
      <c r="C153" s="119" t="s">
        <v>53</v>
      </c>
      <c r="D153" s="120">
        <v>10</v>
      </c>
      <c r="E153" s="134"/>
      <c r="F153" s="122"/>
      <c r="G153" s="123">
        <v>145</v>
      </c>
      <c r="H153" s="124">
        <f>I153-G153</f>
      </c>
      <c r="I153" s="123">
        <v>146</v>
      </c>
      <c r="J153" s="123">
        <v>159</v>
      </c>
      <c r="K153" s="124">
        <f>L153-J153</f>
      </c>
      <c r="L153" s="123">
        <v>154</v>
      </c>
      <c r="M153" s="123">
        <v>160</v>
      </c>
      <c r="N153" s="124">
        <f>O153-M153</f>
      </c>
      <c r="O153" s="123">
        <v>155</v>
      </c>
      <c r="P153" s="135">
        <v>0.38</v>
      </c>
      <c r="Q153" s="126">
        <v>14</v>
      </c>
      <c r="R153" s="127"/>
      <c r="S153" s="128">
        <v>280</v>
      </c>
      <c r="T153" s="123">
        <v>168</v>
      </c>
      <c r="U153" s="123">
        <v>2943</v>
      </c>
      <c r="V153" s="123">
        <v>11</v>
      </c>
      <c r="W153" s="123">
        <v>10</v>
      </c>
      <c r="X153" s="123">
        <v>0</v>
      </c>
      <c r="Y153" s="123">
        <v>45</v>
      </c>
      <c r="Z153" s="123">
        <v>158</v>
      </c>
      <c r="AA153" s="128">
        <v>65</v>
      </c>
      <c r="AB153" s="123">
        <v>423</v>
      </c>
      <c r="AC153" s="123">
        <v>1</v>
      </c>
      <c r="AD153" s="123">
        <v>17</v>
      </c>
      <c r="AE153" s="123">
        <v>0</v>
      </c>
      <c r="AF153" s="123">
        <v>0</v>
      </c>
      <c r="AG153" s="123">
        <v>0</v>
      </c>
      <c r="AH153" s="123">
        <v>0</v>
      </c>
      <c r="AI153" s="123">
        <v>0</v>
      </c>
      <c r="AJ153" s="128">
        <v>0</v>
      </c>
      <c r="AK153" s="123">
        <v>0</v>
      </c>
      <c r="AL153" s="130">
        <v>1</v>
      </c>
      <c r="AM153" s="123">
        <v>11</v>
      </c>
      <c r="AN153" s="131">
        <v>6</v>
      </c>
      <c r="AO153" s="132">
        <f>IFERROR($S153*$S$2+$T153*$T$2+IF($U$2=0,0,$U153/$U$2)+$V153*$V$2+$W153*$W$2+$X153*$X$2+$Y153*$Y$2+$AA153*$AA$2+IF($AB$2=0,0,$AB153/$AB$2)+$AC$2*$AC153+$AF153*$AF$2+IF($AG$2=0,0,$AG153/$AG$2)+$AH153*$AH$2+IF($AJ$2=0,0,$AJ153/$AJ$2)+$AK153*$AK$2+$AL153*$AL$2+$AM153*$AM$2+$AN153*$AN$2,0)</f>
      </c>
      <c r="AP153" s="133">
        <f>IFERROR($AO153/$Q153,"-")</f>
      </c>
      <c r="AQ153" s="5"/>
    </row>
    <row x14ac:dyDescent="0.25" r="154" customHeight="1" ht="17.25">
      <c r="A154" s="118" t="s">
        <v>349</v>
      </c>
      <c r="B154" s="119" t="s">
        <v>181</v>
      </c>
      <c r="C154" s="119" t="s">
        <v>175</v>
      </c>
      <c r="D154" s="120">
        <v>7</v>
      </c>
      <c r="E154" s="134" t="s">
        <v>176</v>
      </c>
      <c r="F154" s="122"/>
      <c r="G154" s="123">
        <v>120</v>
      </c>
      <c r="H154" s="124">
        <f>I154-G154</f>
      </c>
      <c r="I154" s="123">
        <v>118</v>
      </c>
      <c r="J154" s="123">
        <v>136</v>
      </c>
      <c r="K154" s="124">
        <f>L154-J154</f>
      </c>
      <c r="L154" s="123">
        <v>137</v>
      </c>
      <c r="M154" s="123">
        <v>146</v>
      </c>
      <c r="N154" s="124">
        <f>O154-M154</f>
      </c>
      <c r="O154" s="123">
        <v>146</v>
      </c>
      <c r="P154" s="135">
        <v>0.38</v>
      </c>
      <c r="Q154" s="126">
        <v>13</v>
      </c>
      <c r="R154" s="127"/>
      <c r="S154" s="128">
        <v>0</v>
      </c>
      <c r="T154" s="123">
        <v>0</v>
      </c>
      <c r="U154" s="123">
        <v>0</v>
      </c>
      <c r="V154" s="123">
        <v>0</v>
      </c>
      <c r="W154" s="123">
        <v>0</v>
      </c>
      <c r="X154" s="123">
        <v>0</v>
      </c>
      <c r="Y154" s="123">
        <v>0</v>
      </c>
      <c r="Z154" s="123">
        <v>0</v>
      </c>
      <c r="AA154" s="128">
        <v>96</v>
      </c>
      <c r="AB154" s="123">
        <v>434</v>
      </c>
      <c r="AC154" s="123">
        <v>2</v>
      </c>
      <c r="AD154" s="123">
        <v>24</v>
      </c>
      <c r="AE154" s="123">
        <v>15</v>
      </c>
      <c r="AF154" s="123">
        <v>13</v>
      </c>
      <c r="AG154" s="123">
        <v>125</v>
      </c>
      <c r="AH154" s="123">
        <v>1</v>
      </c>
      <c r="AI154" s="123">
        <v>5</v>
      </c>
      <c r="AJ154" s="128">
        <v>0</v>
      </c>
      <c r="AK154" s="123">
        <v>0</v>
      </c>
      <c r="AL154" s="130">
        <v>0</v>
      </c>
      <c r="AM154" s="123">
        <v>0</v>
      </c>
      <c r="AN154" s="131">
        <v>0</v>
      </c>
      <c r="AO154" s="132">
        <f>IFERROR($S154*$S$2+$T154*$T$2+IF($U$2=0,0,$U154/$U$2)+$V154*$V$2+$W154*$W$2+$X154*$X$2+$Y154*$Y$2+$AA154*$AA$2+IF($AB$2=0,0,$AB154/$AB$2)+$AC$2*$AC154+$AF154*$AF$2+IF($AG$2=0,0,$AG154/$AG$2)+$AH154*$AH$2+IF($AJ$2=0,0,$AJ154/$AJ$2)+$AK154*$AK$2+$AL154*$AL$2+$AM154*$AM$2+$AN154*$AN$2,0)</f>
      </c>
      <c r="AP154" s="133">
        <f>IFERROR($AO154/$Q154,"-")</f>
      </c>
      <c r="AQ154" s="5"/>
    </row>
    <row x14ac:dyDescent="0.25" r="155" customHeight="1" ht="17.25">
      <c r="A155" s="118" t="s">
        <v>350</v>
      </c>
      <c r="B155" s="119" t="s">
        <v>181</v>
      </c>
      <c r="C155" s="119" t="s">
        <v>203</v>
      </c>
      <c r="D155" s="120">
        <v>9</v>
      </c>
      <c r="E155" s="134"/>
      <c r="F155" s="122"/>
      <c r="G155" s="123">
        <v>144</v>
      </c>
      <c r="H155" s="124">
        <f>I155-G155</f>
      </c>
      <c r="I155" s="123">
        <v>138</v>
      </c>
      <c r="J155" s="123">
        <v>149</v>
      </c>
      <c r="K155" s="124">
        <f>L155-J155</f>
      </c>
      <c r="L155" s="123">
        <v>147</v>
      </c>
      <c r="M155" s="123">
        <v>126</v>
      </c>
      <c r="N155" s="124">
        <f>O155-M155</f>
      </c>
      <c r="O155" s="123">
        <v>128</v>
      </c>
      <c r="P155" s="135">
        <v>0.34</v>
      </c>
      <c r="Q155" s="126">
        <v>16</v>
      </c>
      <c r="R155" s="127"/>
      <c r="S155" s="128">
        <v>0</v>
      </c>
      <c r="T155" s="123">
        <v>0</v>
      </c>
      <c r="U155" s="123">
        <v>0</v>
      </c>
      <c r="V155" s="123">
        <v>0</v>
      </c>
      <c r="W155" s="123">
        <v>0</v>
      </c>
      <c r="X155" s="123">
        <v>0</v>
      </c>
      <c r="Y155" s="123">
        <v>0</v>
      </c>
      <c r="Z155" s="123">
        <v>0</v>
      </c>
      <c r="AA155" s="128">
        <v>85</v>
      </c>
      <c r="AB155" s="123">
        <v>365</v>
      </c>
      <c r="AC155" s="123">
        <v>1</v>
      </c>
      <c r="AD155" s="123">
        <v>25</v>
      </c>
      <c r="AE155" s="123">
        <v>110</v>
      </c>
      <c r="AF155" s="123">
        <v>80</v>
      </c>
      <c r="AG155" s="123">
        <v>589</v>
      </c>
      <c r="AH155" s="123">
        <v>2</v>
      </c>
      <c r="AI155" s="123">
        <v>32</v>
      </c>
      <c r="AJ155" s="128">
        <v>0</v>
      </c>
      <c r="AK155" s="123">
        <v>0</v>
      </c>
      <c r="AL155" s="130">
        <v>0</v>
      </c>
      <c r="AM155" s="123">
        <v>3</v>
      </c>
      <c r="AN155" s="131">
        <v>1</v>
      </c>
      <c r="AO155" s="132">
        <f>IFERROR($S155*$S$2+$T155*$T$2+IF($U$2=0,0,$U155/$U$2)+$V155*$V$2+$W155*$W$2+$X155*$X$2+$Y155*$Y$2+$AA155*$AA$2+IF($AB$2=0,0,$AB155/$AB$2)+$AC$2*$AC155+$AF155*$AF$2+IF($AG$2=0,0,$AG155/$AG$2)+$AH155*$AH$2+IF($AJ$2=0,0,$AJ155/$AJ$2)+$AK155*$AK$2+$AL155*$AL$2+$AM155*$AM$2+$AN155*$AN$2,0)</f>
      </c>
      <c r="AP155" s="133">
        <f>IFERROR($AO155/$Q155,"-")</f>
      </c>
      <c r="AQ155" s="5"/>
    </row>
    <row x14ac:dyDescent="0.25" r="156" customHeight="1" ht="17.25">
      <c r="A156" s="118" t="s">
        <v>351</v>
      </c>
      <c r="B156" s="119" t="s">
        <v>185</v>
      </c>
      <c r="C156" s="119" t="s">
        <v>265</v>
      </c>
      <c r="D156" s="120">
        <v>14</v>
      </c>
      <c r="E156" s="134"/>
      <c r="F156" s="122"/>
      <c r="G156" s="123">
        <v>150</v>
      </c>
      <c r="H156" s="124">
        <f>I156-G156</f>
      </c>
      <c r="I156" s="123">
        <v>150</v>
      </c>
      <c r="J156" s="123">
        <v>129</v>
      </c>
      <c r="K156" s="124">
        <f>L156-J156</f>
      </c>
      <c r="L156" s="123">
        <v>129</v>
      </c>
      <c r="M156" s="123">
        <v>129</v>
      </c>
      <c r="N156" s="124">
        <f>O156-M156</f>
      </c>
      <c r="O156" s="123">
        <v>131</v>
      </c>
      <c r="P156" s="135">
        <v>0.33</v>
      </c>
      <c r="Q156" s="126">
        <v>10</v>
      </c>
      <c r="R156" s="127"/>
      <c r="S156" s="128">
        <v>186</v>
      </c>
      <c r="T156" s="123">
        <v>104</v>
      </c>
      <c r="U156" s="123">
        <v>1814</v>
      </c>
      <c r="V156" s="123">
        <v>11</v>
      </c>
      <c r="W156" s="123">
        <v>5</v>
      </c>
      <c r="X156" s="123">
        <v>1</v>
      </c>
      <c r="Y156" s="123">
        <v>20</v>
      </c>
      <c r="Z156" s="123">
        <v>100</v>
      </c>
      <c r="AA156" s="128">
        <v>36</v>
      </c>
      <c r="AB156" s="123">
        <v>109</v>
      </c>
      <c r="AC156" s="123">
        <v>3</v>
      </c>
      <c r="AD156" s="123">
        <v>13</v>
      </c>
      <c r="AE156" s="123">
        <v>0</v>
      </c>
      <c r="AF156" s="123">
        <v>0</v>
      </c>
      <c r="AG156" s="123">
        <v>0</v>
      </c>
      <c r="AH156" s="123">
        <v>0</v>
      </c>
      <c r="AI156" s="123">
        <v>0</v>
      </c>
      <c r="AJ156" s="128">
        <v>0</v>
      </c>
      <c r="AK156" s="123">
        <v>0</v>
      </c>
      <c r="AL156" s="130">
        <v>1</v>
      </c>
      <c r="AM156" s="123">
        <v>1</v>
      </c>
      <c r="AN156" s="131">
        <v>1</v>
      </c>
      <c r="AO156" s="132">
        <f>IFERROR($S156*$S$2+$T156*$T$2+IF($U$2=0,0,$U156/$U$2)+$V156*$V$2+$W156*$W$2+$X156*$X$2+$Y156*$Y$2+$AA156*$AA$2+IF($AB$2=0,0,$AB156/$AB$2)+$AC$2*$AC156+$AF156*$AF$2+IF($AG$2=0,0,$AG156/$AG$2)+$AH156*$AH$2+IF($AJ$2=0,0,$AJ156/$AJ$2)+$AK156*$AK$2+$AL156*$AL$2+$AM156*$AM$2+$AN156*$AN$2,0)</f>
      </c>
      <c r="AP156" s="133">
        <f>IFERROR($AO156/$Q156,"-")</f>
      </c>
      <c r="AQ156" s="5"/>
    </row>
    <row x14ac:dyDescent="0.25" r="157" customHeight="1" ht="17.25">
      <c r="A157" s="118" t="s">
        <v>352</v>
      </c>
      <c r="B157" s="119" t="s">
        <v>173</v>
      </c>
      <c r="C157" s="119" t="s">
        <v>53</v>
      </c>
      <c r="D157" s="120">
        <v>10</v>
      </c>
      <c r="E157" s="134"/>
      <c r="F157" s="122"/>
      <c r="G157" s="123">
        <v>163</v>
      </c>
      <c r="H157" s="124">
        <f>I157-G157</f>
      </c>
      <c r="I157" s="123">
        <v>164</v>
      </c>
      <c r="J157" s="123">
        <v>153</v>
      </c>
      <c r="K157" s="124">
        <f>L157-J157</f>
      </c>
      <c r="L157" s="123">
        <v>158</v>
      </c>
      <c r="M157" s="123">
        <v>149</v>
      </c>
      <c r="N157" s="124">
        <f>O157-M157</f>
      </c>
      <c r="O157" s="123">
        <v>148</v>
      </c>
      <c r="P157" s="135">
        <v>0.31</v>
      </c>
      <c r="Q157" s="126">
        <v>12</v>
      </c>
      <c r="R157" s="127"/>
      <c r="S157" s="128">
        <v>0</v>
      </c>
      <c r="T157" s="123">
        <v>0</v>
      </c>
      <c r="U157" s="123">
        <v>0</v>
      </c>
      <c r="V157" s="123">
        <v>0</v>
      </c>
      <c r="W157" s="123">
        <v>0</v>
      </c>
      <c r="X157" s="123">
        <v>0</v>
      </c>
      <c r="Y157" s="123">
        <v>0</v>
      </c>
      <c r="Z157" s="123">
        <v>0</v>
      </c>
      <c r="AA157" s="128">
        <v>6</v>
      </c>
      <c r="AB157" s="123">
        <v>49</v>
      </c>
      <c r="AC157" s="123">
        <v>1</v>
      </c>
      <c r="AD157" s="123">
        <v>2</v>
      </c>
      <c r="AE157" s="123">
        <v>90</v>
      </c>
      <c r="AF157" s="123">
        <v>66</v>
      </c>
      <c r="AG157" s="123">
        <v>656</v>
      </c>
      <c r="AH157" s="123">
        <v>3</v>
      </c>
      <c r="AI157" s="123">
        <v>37</v>
      </c>
      <c r="AJ157" s="128">
        <v>0</v>
      </c>
      <c r="AK157" s="123">
        <v>0</v>
      </c>
      <c r="AL157" s="130">
        <v>1</v>
      </c>
      <c r="AM157" s="123">
        <v>0</v>
      </c>
      <c r="AN157" s="131">
        <v>0</v>
      </c>
      <c r="AO157" s="132">
        <f>IFERROR($S157*$S$2+$T157*$T$2+IF($U$2=0,0,$U157/$U$2)+$V157*$V$2+$W157*$W$2+$X157*$X$2+$Y157*$Y$2+$AA157*$AA$2+IF($AB$2=0,0,$AB157/$AB$2)+$AC$2*$AC157+$AF157*$AF$2+IF($AG$2=0,0,$AG157/$AG$2)+$AH157*$AH$2+IF($AJ$2=0,0,$AJ157/$AJ$2)+$AK157*$AK$2+$AL157*$AL$2+$AM157*$AM$2+$AN157*$AN$2,0)</f>
      </c>
      <c r="AP157" s="133">
        <f>IFERROR($AO157/$Q157,"-")</f>
      </c>
      <c r="AQ157" s="5"/>
    </row>
    <row x14ac:dyDescent="0.25" r="158" customHeight="1" ht="17.25">
      <c r="A158" s="118" t="s">
        <v>353</v>
      </c>
      <c r="B158" s="119" t="s">
        <v>173</v>
      </c>
      <c r="C158" s="119" t="s">
        <v>55</v>
      </c>
      <c r="D158" s="120">
        <v>6</v>
      </c>
      <c r="E158" s="134"/>
      <c r="F158" s="122"/>
      <c r="G158" s="123">
        <v>148</v>
      </c>
      <c r="H158" s="124">
        <f>I158-G158</f>
      </c>
      <c r="I158" s="123">
        <v>141</v>
      </c>
      <c r="J158" s="123">
        <v>147</v>
      </c>
      <c r="K158" s="124">
        <f>L158-J158</f>
      </c>
      <c r="L158" s="123">
        <v>148</v>
      </c>
      <c r="M158" s="123">
        <v>138</v>
      </c>
      <c r="N158" s="124">
        <f>O158-M158</f>
      </c>
      <c r="O158" s="123">
        <v>137</v>
      </c>
      <c r="P158" s="135">
        <v>0.31</v>
      </c>
      <c r="Q158" s="126" t="s">
        <v>234</v>
      </c>
      <c r="R158" s="127"/>
      <c r="S158" s="128" t="s">
        <v>234</v>
      </c>
      <c r="T158" s="123" t="s">
        <v>234</v>
      </c>
      <c r="U158" s="123" t="s">
        <v>234</v>
      </c>
      <c r="V158" s="123" t="s">
        <v>234</v>
      </c>
      <c r="W158" s="123" t="s">
        <v>234</v>
      </c>
      <c r="X158" s="123" t="s">
        <v>234</v>
      </c>
      <c r="Y158" s="123" t="s">
        <v>234</v>
      </c>
      <c r="Z158" s="123" t="s">
        <v>234</v>
      </c>
      <c r="AA158" s="128" t="s">
        <v>234</v>
      </c>
      <c r="AB158" s="123" t="s">
        <v>234</v>
      </c>
      <c r="AC158" s="123" t="s">
        <v>234</v>
      </c>
      <c r="AD158" s="123" t="s">
        <v>234</v>
      </c>
      <c r="AE158" s="123" t="s">
        <v>234</v>
      </c>
      <c r="AF158" s="123" t="s">
        <v>234</v>
      </c>
      <c r="AG158" s="123" t="s">
        <v>234</v>
      </c>
      <c r="AH158" s="123" t="s">
        <v>234</v>
      </c>
      <c r="AI158" s="123" t="s">
        <v>234</v>
      </c>
      <c r="AJ158" s="128" t="s">
        <v>234</v>
      </c>
      <c r="AK158" s="123" t="s">
        <v>234</v>
      </c>
      <c r="AL158" s="130" t="s">
        <v>234</v>
      </c>
      <c r="AM158" s="123" t="s">
        <v>234</v>
      </c>
      <c r="AN158" s="131" t="s">
        <v>234</v>
      </c>
      <c r="AO158" s="132">
        <f>IFERROR($S158*$S$2+$T158*$T$2+IF($U$2=0,0,$U158/$U$2)+$V158*$V$2+$W158*$W$2+$X158*$X$2+$Y158*$Y$2+$AA158*$AA$2+IF($AB$2=0,0,$AB158/$AB$2)+$AC$2*$AC158+$AF158*$AF$2+IF($AG$2=0,0,$AG158/$AG$2)+$AH158*$AH$2+IF($AJ$2=0,0,$AJ158/$AJ$2)+$AK158*$AK$2+$AL158*$AL$2+$AM158*$AM$2+$AN158*$AN$2,0)</f>
      </c>
      <c r="AP158" s="133">
        <f>IFERROR($AO158/$Q158,"-")</f>
      </c>
      <c r="AQ158" s="5"/>
    </row>
    <row x14ac:dyDescent="0.25" r="159" customHeight="1" ht="17.25">
      <c r="A159" s="118" t="s">
        <v>354</v>
      </c>
      <c r="B159" s="119" t="s">
        <v>185</v>
      </c>
      <c r="C159" s="119" t="s">
        <v>39</v>
      </c>
      <c r="D159" s="120">
        <v>8</v>
      </c>
      <c r="E159" s="134"/>
      <c r="F159" s="122"/>
      <c r="G159" s="123">
        <v>158</v>
      </c>
      <c r="H159" s="124">
        <f>I159-G159</f>
      </c>
      <c r="I159" s="123">
        <v>159</v>
      </c>
      <c r="J159" s="123">
        <v>155</v>
      </c>
      <c r="K159" s="124">
        <f>L159-J159</f>
      </c>
      <c r="L159" s="123">
        <v>153</v>
      </c>
      <c r="M159" s="123">
        <v>152</v>
      </c>
      <c r="N159" s="124">
        <f>O159-M159</f>
      </c>
      <c r="O159" s="123">
        <v>152</v>
      </c>
      <c r="P159" s="135">
        <v>0.28</v>
      </c>
      <c r="Q159" s="126">
        <v>16</v>
      </c>
      <c r="R159" s="127"/>
      <c r="S159" s="128">
        <v>348</v>
      </c>
      <c r="T159" s="123">
        <v>169</v>
      </c>
      <c r="U159" s="123">
        <v>4103</v>
      </c>
      <c r="V159" s="123">
        <v>27</v>
      </c>
      <c r="W159" s="123">
        <v>9</v>
      </c>
      <c r="X159" s="123">
        <v>2</v>
      </c>
      <c r="Y159" s="123">
        <v>26</v>
      </c>
      <c r="Z159" s="123">
        <v>193</v>
      </c>
      <c r="AA159" s="128">
        <v>39</v>
      </c>
      <c r="AB159" s="123">
        <v>140</v>
      </c>
      <c r="AC159" s="123">
        <v>3</v>
      </c>
      <c r="AD159" s="123">
        <v>16</v>
      </c>
      <c r="AE159" s="123">
        <v>0</v>
      </c>
      <c r="AF159" s="123">
        <v>0</v>
      </c>
      <c r="AG159" s="123">
        <v>0</v>
      </c>
      <c r="AH159" s="123">
        <v>0</v>
      </c>
      <c r="AI159" s="123">
        <v>0</v>
      </c>
      <c r="AJ159" s="128">
        <v>0</v>
      </c>
      <c r="AK159" s="123">
        <v>0</v>
      </c>
      <c r="AL159" s="130">
        <v>1</v>
      </c>
      <c r="AM159" s="123">
        <v>11</v>
      </c>
      <c r="AN159" s="131">
        <v>8</v>
      </c>
      <c r="AO159" s="132">
        <f>IFERROR($S159*$S$2+$T159*$T$2+IF($U$2=0,0,$U159/$U$2)+$V159*$V$2+$W159*$W$2+$X159*$X$2+$Y159*$Y$2+$AA159*$AA$2+IF($AB$2=0,0,$AB159/$AB$2)+$AC$2*$AC159+$AF159*$AF$2+IF($AG$2=0,0,$AG159/$AG$2)+$AH159*$AH$2+IF($AJ$2=0,0,$AJ159/$AJ$2)+$AK159*$AK$2+$AL159*$AL$2+$AM159*$AM$2+$AN159*$AN$2,0)</f>
      </c>
      <c r="AP159" s="133">
        <f>IFERROR($AO159/$Q159,"-")</f>
      </c>
      <c r="AQ159" s="5"/>
    </row>
    <row x14ac:dyDescent="0.25" r="160" customHeight="1" ht="17.25">
      <c r="A160" s="118" t="s">
        <v>355</v>
      </c>
      <c r="B160" s="119" t="s">
        <v>192</v>
      </c>
      <c r="C160" s="119" t="s">
        <v>178</v>
      </c>
      <c r="D160" s="120">
        <v>9</v>
      </c>
      <c r="E160" s="134"/>
      <c r="F160" s="122"/>
      <c r="G160" s="123">
        <v>119</v>
      </c>
      <c r="H160" s="124">
        <f>I160-G160</f>
      </c>
      <c r="I160" s="123">
        <v>124</v>
      </c>
      <c r="J160" s="123">
        <v>135</v>
      </c>
      <c r="K160" s="124">
        <f>L160-J160</f>
      </c>
      <c r="L160" s="123">
        <v>141</v>
      </c>
      <c r="M160" s="123">
        <v>136</v>
      </c>
      <c r="N160" s="124">
        <f>O160-M160</f>
      </c>
      <c r="O160" s="123">
        <v>144</v>
      </c>
      <c r="P160" s="135">
        <v>0.28</v>
      </c>
      <c r="Q160" s="126">
        <v>16</v>
      </c>
      <c r="R160" s="127"/>
      <c r="S160" s="128">
        <v>0</v>
      </c>
      <c r="T160" s="123">
        <v>0</v>
      </c>
      <c r="U160" s="123">
        <v>0</v>
      </c>
      <c r="V160" s="123">
        <v>0</v>
      </c>
      <c r="W160" s="123">
        <v>0</v>
      </c>
      <c r="X160" s="123">
        <v>0</v>
      </c>
      <c r="Y160" s="123">
        <v>0</v>
      </c>
      <c r="Z160" s="123">
        <v>0</v>
      </c>
      <c r="AA160" s="128">
        <v>1</v>
      </c>
      <c r="AB160" s="123">
        <v>2</v>
      </c>
      <c r="AC160" s="123">
        <v>1</v>
      </c>
      <c r="AD160" s="123">
        <v>1</v>
      </c>
      <c r="AE160" s="123">
        <v>62</v>
      </c>
      <c r="AF160" s="123">
        <v>41</v>
      </c>
      <c r="AG160" s="123">
        <v>417</v>
      </c>
      <c r="AH160" s="123">
        <v>1</v>
      </c>
      <c r="AI160" s="123">
        <v>24</v>
      </c>
      <c r="AJ160" s="128">
        <v>0</v>
      </c>
      <c r="AK160" s="123">
        <v>0</v>
      </c>
      <c r="AL160" s="130">
        <v>0</v>
      </c>
      <c r="AM160" s="123">
        <v>1</v>
      </c>
      <c r="AN160" s="131">
        <v>1</v>
      </c>
      <c r="AO160" s="132">
        <f>IFERROR($S160*$S$2+$T160*$T$2+IF($U$2=0,0,$U160/$U$2)+$V160*$V$2+$W160*$W$2+$X160*$X$2+$Y160*$Y$2+$AA160*$AA$2+IF($AB$2=0,0,$AB160/$AB$2)+$AC$2*$AC160+$AF160*$AF$2+IF($AG$2=0,0,$AG160/$AG$2)+$AH160*$AH$2+IF($AJ$2=0,0,$AJ160/$AJ$2)+$AK160*$AK$2+$AL160*$AL$2+$AM160*$AM$2+$AN160*$AN$2,0)</f>
      </c>
      <c r="AP160" s="133">
        <f>IFERROR($AO160/$Q160,"-")</f>
      </c>
      <c r="AQ160" s="5"/>
    </row>
    <row x14ac:dyDescent="0.25" r="161" customHeight="1" ht="17.25">
      <c r="A161" s="118" t="s">
        <v>356</v>
      </c>
      <c r="B161" s="119" t="s">
        <v>192</v>
      </c>
      <c r="C161" s="119" t="s">
        <v>41</v>
      </c>
      <c r="D161" s="120">
        <v>7</v>
      </c>
      <c r="E161" s="134"/>
      <c r="F161" s="122"/>
      <c r="G161" s="123">
        <v>156</v>
      </c>
      <c r="H161" s="124">
        <f>I161-G161</f>
      </c>
      <c r="I161" s="123">
        <v>154</v>
      </c>
      <c r="J161" s="123">
        <v>141</v>
      </c>
      <c r="K161" s="124">
        <f>L161-J161</f>
      </c>
      <c r="L161" s="123">
        <v>145</v>
      </c>
      <c r="M161" s="123">
        <v>153</v>
      </c>
      <c r="N161" s="124">
        <f>O161-M161</f>
      </c>
      <c r="O161" s="123">
        <v>160</v>
      </c>
      <c r="P161" s="135">
        <v>0.27</v>
      </c>
      <c r="Q161" s="126">
        <v>15</v>
      </c>
      <c r="R161" s="127"/>
      <c r="S161" s="128">
        <v>0</v>
      </c>
      <c r="T161" s="123">
        <v>0</v>
      </c>
      <c r="U161" s="123">
        <v>0</v>
      </c>
      <c r="V161" s="123">
        <v>0</v>
      </c>
      <c r="W161" s="123">
        <v>0</v>
      </c>
      <c r="X161" s="123">
        <v>0</v>
      </c>
      <c r="Y161" s="123">
        <v>0</v>
      </c>
      <c r="Z161" s="123">
        <v>0</v>
      </c>
      <c r="AA161" s="128">
        <v>0</v>
      </c>
      <c r="AB161" s="123">
        <v>0</v>
      </c>
      <c r="AC161" s="123">
        <v>0</v>
      </c>
      <c r="AD161" s="123">
        <v>0</v>
      </c>
      <c r="AE161" s="123">
        <v>60</v>
      </c>
      <c r="AF161" s="123">
        <v>37</v>
      </c>
      <c r="AG161" s="123">
        <v>504</v>
      </c>
      <c r="AH161" s="123">
        <v>7</v>
      </c>
      <c r="AI161" s="123">
        <v>27</v>
      </c>
      <c r="AJ161" s="128">
        <v>0</v>
      </c>
      <c r="AK161" s="123">
        <v>0</v>
      </c>
      <c r="AL161" s="130">
        <v>0</v>
      </c>
      <c r="AM161" s="123">
        <v>1</v>
      </c>
      <c r="AN161" s="131">
        <v>1</v>
      </c>
      <c r="AO161" s="132">
        <f>IFERROR($S161*$S$2+$T161*$T$2+IF($U$2=0,0,$U161/$U$2)+$V161*$V$2+$W161*$W$2+$X161*$X$2+$Y161*$Y$2+$AA161*$AA$2+IF($AB$2=0,0,$AB161/$AB$2)+$AC$2*$AC161+$AF161*$AF$2+IF($AG$2=0,0,$AG161/$AG$2)+$AH161*$AH$2+IF($AJ$2=0,0,$AJ161/$AJ$2)+$AK161*$AK$2+$AL161*$AL$2+$AM161*$AM$2+$AN161*$AN$2,0)</f>
      </c>
      <c r="AP161" s="133">
        <f>IFERROR($AO161/$Q161,"-")</f>
      </c>
      <c r="AQ161" s="5"/>
    </row>
    <row x14ac:dyDescent="0.25" r="162" customHeight="1" ht="17.25">
      <c r="A162" s="118" t="s">
        <v>357</v>
      </c>
      <c r="B162" s="119" t="s">
        <v>192</v>
      </c>
      <c r="C162" s="119" t="s">
        <v>208</v>
      </c>
      <c r="D162" s="120">
        <v>13</v>
      </c>
      <c r="E162" s="134"/>
      <c r="F162" s="122"/>
      <c r="G162" s="123">
        <v>164</v>
      </c>
      <c r="H162" s="124">
        <f>I162-G162</f>
      </c>
      <c r="I162" s="123">
        <v>158</v>
      </c>
      <c r="J162" s="123">
        <v>167</v>
      </c>
      <c r="K162" s="124">
        <f>L162-J162</f>
      </c>
      <c r="L162" s="123">
        <v>169</v>
      </c>
      <c r="M162" s="123">
        <v>161</v>
      </c>
      <c r="N162" s="124">
        <f>O162-M162</f>
      </c>
      <c r="O162" s="123">
        <v>170</v>
      </c>
      <c r="P162" s="135">
        <v>0.26</v>
      </c>
      <c r="Q162" s="126">
        <v>16</v>
      </c>
      <c r="R162" s="127"/>
      <c r="S162" s="128">
        <v>0</v>
      </c>
      <c r="T162" s="123">
        <v>0</v>
      </c>
      <c r="U162" s="123">
        <v>0</v>
      </c>
      <c r="V162" s="123">
        <v>0</v>
      </c>
      <c r="W162" s="123">
        <v>0</v>
      </c>
      <c r="X162" s="123">
        <v>0</v>
      </c>
      <c r="Y162" s="123">
        <v>0</v>
      </c>
      <c r="Z162" s="123">
        <v>0</v>
      </c>
      <c r="AA162" s="128">
        <v>0</v>
      </c>
      <c r="AB162" s="123">
        <v>0</v>
      </c>
      <c r="AC162" s="123">
        <v>0</v>
      </c>
      <c r="AD162" s="123">
        <v>0</v>
      </c>
      <c r="AE162" s="123">
        <v>53</v>
      </c>
      <c r="AF162" s="123">
        <v>39</v>
      </c>
      <c r="AG162" s="123">
        <v>387</v>
      </c>
      <c r="AH162" s="123">
        <v>1</v>
      </c>
      <c r="AI162" s="123">
        <v>26</v>
      </c>
      <c r="AJ162" s="128">
        <v>0</v>
      </c>
      <c r="AK162" s="123">
        <v>0</v>
      </c>
      <c r="AL162" s="130">
        <v>0</v>
      </c>
      <c r="AM162" s="123">
        <v>0</v>
      </c>
      <c r="AN162" s="131">
        <v>0</v>
      </c>
      <c r="AO162" s="132">
        <f>IFERROR($S162*$S$2+$T162*$T$2+IF($U$2=0,0,$U162/$U$2)+$V162*$V$2+$W162*$W$2+$X162*$X$2+$Y162*$Y$2+$AA162*$AA$2+IF($AB$2=0,0,$AB162/$AB$2)+$AC$2*$AC162+$AF162*$AF$2+IF($AG$2=0,0,$AG162/$AG$2)+$AH162*$AH$2+IF($AJ$2=0,0,$AJ162/$AJ$2)+$AK162*$AK$2+$AL162*$AL$2+$AM162*$AM$2+$AN162*$AN$2,0)</f>
      </c>
      <c r="AP162" s="133">
        <f>IFERROR($AO162/$Q162,"-")</f>
      </c>
      <c r="AQ162" s="5"/>
    </row>
    <row x14ac:dyDescent="0.25" r="163" customHeight="1" ht="17.25">
      <c r="A163" s="118" t="s">
        <v>358</v>
      </c>
      <c r="B163" s="119" t="s">
        <v>173</v>
      </c>
      <c r="C163" s="119" t="s">
        <v>244</v>
      </c>
      <c r="D163" s="120">
        <v>14</v>
      </c>
      <c r="E163" s="134"/>
      <c r="F163" s="122"/>
      <c r="G163" s="123">
        <v>170</v>
      </c>
      <c r="H163" s="124">
        <f>I163-G163</f>
      </c>
      <c r="I163" s="123">
        <v>173</v>
      </c>
      <c r="J163" s="123">
        <v>157</v>
      </c>
      <c r="K163" s="124">
        <f>L163-J163</f>
      </c>
      <c r="L163" s="123">
        <v>155</v>
      </c>
      <c r="M163" s="123">
        <v>158</v>
      </c>
      <c r="N163" s="124">
        <f>O163-M163</f>
      </c>
      <c r="O163" s="123">
        <v>156</v>
      </c>
      <c r="P163" s="135">
        <v>0.26</v>
      </c>
      <c r="Q163" s="126">
        <v>11</v>
      </c>
      <c r="R163" s="127"/>
      <c r="S163" s="128">
        <v>0</v>
      </c>
      <c r="T163" s="123">
        <v>0</v>
      </c>
      <c r="U163" s="123">
        <v>0</v>
      </c>
      <c r="V163" s="123">
        <v>0</v>
      </c>
      <c r="W163" s="123">
        <v>0</v>
      </c>
      <c r="X163" s="123">
        <v>0</v>
      </c>
      <c r="Y163" s="123">
        <v>0</v>
      </c>
      <c r="Z163" s="123">
        <v>0</v>
      </c>
      <c r="AA163" s="128">
        <v>4</v>
      </c>
      <c r="AB163" s="123">
        <v>26</v>
      </c>
      <c r="AC163" s="123">
        <v>0</v>
      </c>
      <c r="AD163" s="123">
        <v>2</v>
      </c>
      <c r="AE163" s="123">
        <v>54</v>
      </c>
      <c r="AF163" s="123">
        <v>31</v>
      </c>
      <c r="AG163" s="123">
        <v>396</v>
      </c>
      <c r="AH163" s="123">
        <v>1</v>
      </c>
      <c r="AI163" s="123">
        <v>19</v>
      </c>
      <c r="AJ163" s="128">
        <v>94</v>
      </c>
      <c r="AK163" s="123">
        <v>1</v>
      </c>
      <c r="AL163" s="130">
        <v>1</v>
      </c>
      <c r="AM163" s="123">
        <v>0</v>
      </c>
      <c r="AN163" s="131">
        <v>0</v>
      </c>
      <c r="AO163" s="132">
        <f>IFERROR($S163*$S$2+$T163*$T$2+IF($U$2=0,0,$U163/$U$2)+$V163*$V$2+$W163*$W$2+$X163*$X$2+$Y163*$Y$2+$AA163*$AA$2+IF($AB$2=0,0,$AB163/$AB$2)+$AC$2*$AC163+$AF163*$AF$2+IF($AG$2=0,0,$AG163/$AG$2)+$AH163*$AH$2+IF($AJ$2=0,0,$AJ163/$AJ$2)+$AK163*$AK$2+$AL163*$AL$2+$AM163*$AM$2+$AN163*$AN$2,0)</f>
      </c>
      <c r="AP163" s="133">
        <f>IFERROR($AO163/$Q163,"-")</f>
      </c>
      <c r="AQ163" s="5"/>
    </row>
    <row x14ac:dyDescent="0.25" r="164" customHeight="1" ht="17.25">
      <c r="A164" s="118" t="s">
        <v>359</v>
      </c>
      <c r="B164" s="119" t="s">
        <v>173</v>
      </c>
      <c r="C164" s="119" t="s">
        <v>49</v>
      </c>
      <c r="D164" s="120">
        <v>14</v>
      </c>
      <c r="E164" s="134"/>
      <c r="F164" s="122"/>
      <c r="G164" s="123">
        <v>127</v>
      </c>
      <c r="H164" s="124">
        <f>I164-G164</f>
      </c>
      <c r="I164" s="123">
        <v>137</v>
      </c>
      <c r="J164" s="123">
        <v>145</v>
      </c>
      <c r="K164" s="124">
        <f>L164-J164</f>
      </c>
      <c r="L164" s="123">
        <v>159</v>
      </c>
      <c r="M164" s="123">
        <v>143</v>
      </c>
      <c r="N164" s="124">
        <f>O164-M164</f>
      </c>
      <c r="O164" s="123">
        <v>154</v>
      </c>
      <c r="P164" s="135">
        <v>0.26</v>
      </c>
      <c r="Q164" s="126">
        <v>14</v>
      </c>
      <c r="R164" s="127"/>
      <c r="S164" s="128">
        <v>2</v>
      </c>
      <c r="T164" s="123">
        <v>0</v>
      </c>
      <c r="U164" s="123">
        <v>43</v>
      </c>
      <c r="V164" s="123">
        <v>2</v>
      </c>
      <c r="W164" s="123">
        <v>0</v>
      </c>
      <c r="X164" s="123">
        <v>0</v>
      </c>
      <c r="Y164" s="123">
        <v>0</v>
      </c>
      <c r="Z164" s="123">
        <v>2</v>
      </c>
      <c r="AA164" s="128">
        <v>2</v>
      </c>
      <c r="AB164" s="123">
        <v>9</v>
      </c>
      <c r="AC164" s="123">
        <v>0</v>
      </c>
      <c r="AD164" s="123">
        <v>0</v>
      </c>
      <c r="AE164" s="123">
        <v>81</v>
      </c>
      <c r="AF164" s="123">
        <v>59</v>
      </c>
      <c r="AG164" s="123">
        <v>729</v>
      </c>
      <c r="AH164" s="123">
        <v>0</v>
      </c>
      <c r="AI164" s="123">
        <v>37</v>
      </c>
      <c r="AJ164" s="128">
        <v>0</v>
      </c>
      <c r="AK164" s="123">
        <v>0</v>
      </c>
      <c r="AL164" s="130">
        <v>1</v>
      </c>
      <c r="AM164" s="123">
        <v>1</v>
      </c>
      <c r="AN164" s="131">
        <v>1</v>
      </c>
      <c r="AO164" s="132">
        <f>IFERROR($S164*$S$2+$T164*$T$2+IF($U$2=0,0,$U164/$U$2)+$V164*$V$2+$W164*$W$2+$X164*$X$2+$Y164*$Y$2+$AA164*$AA$2+IF($AB$2=0,0,$AB164/$AB$2)+$AC$2*$AC164+$AF164*$AF$2+IF($AG$2=0,0,$AG164/$AG$2)+$AH164*$AH$2+IF($AJ$2=0,0,$AJ164/$AJ$2)+$AK164*$AK$2+$AL164*$AL$2+$AM164*$AM$2+$AN164*$AN$2,0)</f>
      </c>
      <c r="AP164" s="133">
        <f>IFERROR($AO164/$Q164,"-")</f>
      </c>
      <c r="AQ164" s="5"/>
    </row>
    <row x14ac:dyDescent="0.25" r="165" customHeight="1" ht="17.25">
      <c r="A165" s="118" t="s">
        <v>360</v>
      </c>
      <c r="B165" s="119" t="s">
        <v>181</v>
      </c>
      <c r="C165" s="119" t="s">
        <v>178</v>
      </c>
      <c r="D165" s="120">
        <v>9</v>
      </c>
      <c r="E165" s="134"/>
      <c r="F165" s="122"/>
      <c r="G165" s="123">
        <v>151</v>
      </c>
      <c r="H165" s="124">
        <f>I165-G165</f>
      </c>
      <c r="I165" s="123">
        <v>147</v>
      </c>
      <c r="J165" s="123">
        <v>158</v>
      </c>
      <c r="K165" s="124">
        <f>L165-J165</f>
      </c>
      <c r="L165" s="123">
        <v>157</v>
      </c>
      <c r="M165" s="123">
        <v>164</v>
      </c>
      <c r="N165" s="124">
        <f>O165-M165</f>
      </c>
      <c r="O165" s="123">
        <v>162</v>
      </c>
      <c r="P165" s="135">
        <v>0.24</v>
      </c>
      <c r="Q165" s="126">
        <v>3</v>
      </c>
      <c r="R165" s="127"/>
      <c r="S165" s="128">
        <v>0</v>
      </c>
      <c r="T165" s="123">
        <v>0</v>
      </c>
      <c r="U165" s="123">
        <v>0</v>
      </c>
      <c r="V165" s="123">
        <v>0</v>
      </c>
      <c r="W165" s="123">
        <v>0</v>
      </c>
      <c r="X165" s="123">
        <v>0</v>
      </c>
      <c r="Y165" s="123">
        <v>0</v>
      </c>
      <c r="Z165" s="123">
        <v>0</v>
      </c>
      <c r="AA165" s="128">
        <v>11</v>
      </c>
      <c r="AB165" s="123">
        <v>34</v>
      </c>
      <c r="AC165" s="123">
        <v>0</v>
      </c>
      <c r="AD165" s="123">
        <v>1</v>
      </c>
      <c r="AE165" s="123">
        <v>0</v>
      </c>
      <c r="AF165" s="123">
        <v>0</v>
      </c>
      <c r="AG165" s="123">
        <v>0</v>
      </c>
      <c r="AH165" s="123">
        <v>0</v>
      </c>
      <c r="AI165" s="123">
        <v>0</v>
      </c>
      <c r="AJ165" s="128">
        <v>0</v>
      </c>
      <c r="AK165" s="123">
        <v>0</v>
      </c>
      <c r="AL165" s="130">
        <v>0</v>
      </c>
      <c r="AM165" s="123">
        <v>0</v>
      </c>
      <c r="AN165" s="131">
        <v>0</v>
      </c>
      <c r="AO165" s="132">
        <f>IFERROR($S165*$S$2+$T165*$T$2+IF($U$2=0,0,$U165/$U$2)+$V165*$V$2+$W165*$W$2+$X165*$X$2+$Y165*$Y$2+$AA165*$AA$2+IF($AB$2=0,0,$AB165/$AB$2)+$AC$2*$AC165+$AF165*$AF$2+IF($AG$2=0,0,$AG165/$AG$2)+$AH165*$AH$2+IF($AJ$2=0,0,$AJ165/$AJ$2)+$AK165*$AK$2+$AL165*$AL$2+$AM165*$AM$2+$AN165*$AN$2,0)</f>
      </c>
      <c r="AP165" s="133">
        <f>IFERROR($AO165/$Q165,"-")</f>
      </c>
      <c r="AQ165" s="5"/>
    </row>
    <row x14ac:dyDescent="0.25" r="166" customHeight="1" ht="17.25">
      <c r="A166" s="118" t="s">
        <v>361</v>
      </c>
      <c r="B166" s="119" t="s">
        <v>192</v>
      </c>
      <c r="C166" s="119" t="s">
        <v>220</v>
      </c>
      <c r="D166" s="120">
        <v>10</v>
      </c>
      <c r="E166" s="134"/>
      <c r="F166" s="122"/>
      <c r="G166" s="123">
        <v>133</v>
      </c>
      <c r="H166" s="124">
        <f>I166-G166</f>
      </c>
      <c r="I166" s="123">
        <v>139</v>
      </c>
      <c r="J166" s="123">
        <v>151</v>
      </c>
      <c r="K166" s="124">
        <f>L166-J166</f>
      </c>
      <c r="L166" s="123">
        <v>150</v>
      </c>
      <c r="M166" s="123">
        <v>144</v>
      </c>
      <c r="N166" s="124">
        <f>O166-M166</f>
      </c>
      <c r="O166" s="123">
        <v>145</v>
      </c>
      <c r="P166" s="135">
        <v>0.24</v>
      </c>
      <c r="Q166" s="126">
        <v>16</v>
      </c>
      <c r="R166" s="127"/>
      <c r="S166" s="128">
        <v>0</v>
      </c>
      <c r="T166" s="123">
        <v>0</v>
      </c>
      <c r="U166" s="123">
        <v>0</v>
      </c>
      <c r="V166" s="123">
        <v>0</v>
      </c>
      <c r="W166" s="123">
        <v>0</v>
      </c>
      <c r="X166" s="123">
        <v>0</v>
      </c>
      <c r="Y166" s="123">
        <v>0</v>
      </c>
      <c r="Z166" s="123">
        <v>0</v>
      </c>
      <c r="AA166" s="128">
        <v>1</v>
      </c>
      <c r="AB166" s="123">
        <v>-3</v>
      </c>
      <c r="AC166" s="123">
        <v>0</v>
      </c>
      <c r="AD166" s="123">
        <v>0</v>
      </c>
      <c r="AE166" s="123">
        <v>44</v>
      </c>
      <c r="AF166" s="123">
        <v>28</v>
      </c>
      <c r="AG166" s="123">
        <v>243</v>
      </c>
      <c r="AH166" s="123">
        <v>2</v>
      </c>
      <c r="AI166" s="123">
        <v>12</v>
      </c>
      <c r="AJ166" s="128">
        <v>0</v>
      </c>
      <c r="AK166" s="123">
        <v>0</v>
      </c>
      <c r="AL166" s="130">
        <v>0</v>
      </c>
      <c r="AM166" s="123">
        <v>1</v>
      </c>
      <c r="AN166" s="131">
        <v>1</v>
      </c>
      <c r="AO166" s="132">
        <f>IFERROR($S166*$S$2+$T166*$T$2+IF($U$2=0,0,$U166/$U$2)+$V166*$V$2+$W166*$W$2+$X166*$X$2+$Y166*$Y$2+$AA166*$AA$2+IF($AB$2=0,0,$AB166/$AB$2)+$AC$2*$AC166+$AF166*$AF$2+IF($AG$2=0,0,$AG166/$AG$2)+$AH166*$AH$2+IF($AJ$2=0,0,$AJ166/$AJ$2)+$AK166*$AK$2+$AL166*$AL$2+$AM166*$AM$2+$AN166*$AN$2,0)</f>
      </c>
      <c r="AP166" s="133">
        <f>IFERROR($AO166/$Q166,"-")</f>
      </c>
      <c r="AQ166" s="5"/>
    </row>
    <row x14ac:dyDescent="0.25" r="167" customHeight="1" ht="17.25">
      <c r="A167" s="118" t="s">
        <v>362</v>
      </c>
      <c r="B167" s="119" t="s">
        <v>173</v>
      </c>
      <c r="C167" s="119" t="s">
        <v>186</v>
      </c>
      <c r="D167" s="120">
        <v>8</v>
      </c>
      <c r="E167" s="134" t="s">
        <v>230</v>
      </c>
      <c r="F167" s="122"/>
      <c r="G167" s="123">
        <v>187</v>
      </c>
      <c r="H167" s="124">
        <f>I167-G167</f>
      </c>
      <c r="I167" s="123">
        <v>188</v>
      </c>
      <c r="J167" s="123">
        <v>169</v>
      </c>
      <c r="K167" s="124">
        <f>L167-J167</f>
      </c>
      <c r="L167" s="123">
        <v>162</v>
      </c>
      <c r="M167" s="123">
        <v>167</v>
      </c>
      <c r="N167" s="124">
        <f>O167-M167</f>
      </c>
      <c r="O167" s="123">
        <v>167</v>
      </c>
      <c r="P167" s="135">
        <v>0.23</v>
      </c>
      <c r="Q167" s="126" t="s">
        <v>234</v>
      </c>
      <c r="R167" s="127"/>
      <c r="S167" s="128" t="s">
        <v>234</v>
      </c>
      <c r="T167" s="123" t="s">
        <v>234</v>
      </c>
      <c r="U167" s="123" t="s">
        <v>234</v>
      </c>
      <c r="V167" s="123" t="s">
        <v>234</v>
      </c>
      <c r="W167" s="123" t="s">
        <v>234</v>
      </c>
      <c r="X167" s="123" t="s">
        <v>234</v>
      </c>
      <c r="Y167" s="123" t="s">
        <v>234</v>
      </c>
      <c r="Z167" s="123" t="s">
        <v>234</v>
      </c>
      <c r="AA167" s="128" t="s">
        <v>234</v>
      </c>
      <c r="AB167" s="123" t="s">
        <v>234</v>
      </c>
      <c r="AC167" s="123" t="s">
        <v>234</v>
      </c>
      <c r="AD167" s="123" t="s">
        <v>234</v>
      </c>
      <c r="AE167" s="123" t="s">
        <v>234</v>
      </c>
      <c r="AF167" s="123" t="s">
        <v>234</v>
      </c>
      <c r="AG167" s="123" t="s">
        <v>234</v>
      </c>
      <c r="AH167" s="123" t="s">
        <v>234</v>
      </c>
      <c r="AI167" s="123" t="s">
        <v>234</v>
      </c>
      <c r="AJ167" s="128" t="s">
        <v>234</v>
      </c>
      <c r="AK167" s="123" t="s">
        <v>234</v>
      </c>
      <c r="AL167" s="130" t="s">
        <v>234</v>
      </c>
      <c r="AM167" s="123" t="s">
        <v>234</v>
      </c>
      <c r="AN167" s="131" t="s">
        <v>234</v>
      </c>
      <c r="AO167" s="132">
        <f>IFERROR($S167*$S$2+$T167*$T$2+IF($U$2=0,0,$U167/$U$2)+$V167*$V$2+$W167*$W$2+$X167*$X$2+$Y167*$Y$2+$AA167*$AA$2+IF($AB$2=0,0,$AB167/$AB$2)+$AC$2*$AC167+$AF167*$AF$2+IF($AG$2=0,0,$AG167/$AG$2)+$AH167*$AH$2+IF($AJ$2=0,0,$AJ167/$AJ$2)+$AK167*$AK$2+$AL167*$AL$2+$AM167*$AM$2+$AN167*$AN$2,0)</f>
      </c>
      <c r="AP167" s="133">
        <f>IFERROR($AO167/$Q167,"-")</f>
      </c>
      <c r="AQ167" s="5"/>
    </row>
    <row x14ac:dyDescent="0.25" r="168" customHeight="1" ht="17.25">
      <c r="A168" s="118" t="s">
        <v>363</v>
      </c>
      <c r="B168" s="119" t="s">
        <v>192</v>
      </c>
      <c r="C168" s="119" t="s">
        <v>244</v>
      </c>
      <c r="D168" s="120">
        <v>14</v>
      </c>
      <c r="E168" s="134"/>
      <c r="F168" s="122"/>
      <c r="G168" s="123">
        <v>180</v>
      </c>
      <c r="H168" s="124">
        <f>I168-G168</f>
      </c>
      <c r="I168" s="123">
        <v>182</v>
      </c>
      <c r="J168" s="123">
        <v>160</v>
      </c>
      <c r="K168" s="124">
        <f>L168-J168</f>
      </c>
      <c r="L168" s="123">
        <v>165</v>
      </c>
      <c r="M168" s="123">
        <v>155</v>
      </c>
      <c r="N168" s="124">
        <f>O168-M168</f>
      </c>
      <c r="O168" s="123">
        <v>164</v>
      </c>
      <c r="P168" s="135">
        <v>0.23</v>
      </c>
      <c r="Q168" s="126">
        <v>11</v>
      </c>
      <c r="R168" s="127"/>
      <c r="S168" s="128">
        <v>0</v>
      </c>
      <c r="T168" s="123">
        <v>0</v>
      </c>
      <c r="U168" s="123">
        <v>0</v>
      </c>
      <c r="V168" s="123">
        <v>0</v>
      </c>
      <c r="W168" s="123">
        <v>0</v>
      </c>
      <c r="X168" s="123">
        <v>0</v>
      </c>
      <c r="Y168" s="123">
        <v>0</v>
      </c>
      <c r="Z168" s="123">
        <v>0</v>
      </c>
      <c r="AA168" s="128">
        <v>0</v>
      </c>
      <c r="AB168" s="123">
        <v>0</v>
      </c>
      <c r="AC168" s="123">
        <v>0</v>
      </c>
      <c r="AD168" s="123">
        <v>0</v>
      </c>
      <c r="AE168" s="123">
        <v>72</v>
      </c>
      <c r="AF168" s="123">
        <v>36</v>
      </c>
      <c r="AG168" s="123">
        <v>335</v>
      </c>
      <c r="AH168" s="123">
        <v>1</v>
      </c>
      <c r="AI168" s="123">
        <v>16</v>
      </c>
      <c r="AJ168" s="128">
        <v>0</v>
      </c>
      <c r="AK168" s="123">
        <v>0</v>
      </c>
      <c r="AL168" s="130">
        <v>1</v>
      </c>
      <c r="AM168" s="123">
        <v>0</v>
      </c>
      <c r="AN168" s="131">
        <v>0</v>
      </c>
      <c r="AO168" s="132">
        <f>IFERROR($S168*$S$2+$T168*$T$2+IF($U$2=0,0,$U168/$U$2)+$V168*$V$2+$W168*$W$2+$X168*$X$2+$Y168*$Y$2+$AA168*$AA$2+IF($AB$2=0,0,$AB168/$AB$2)+$AC$2*$AC168+$AF168*$AF$2+IF($AG$2=0,0,$AG168/$AG$2)+$AH168*$AH$2+IF($AJ$2=0,0,$AJ168/$AJ$2)+$AK168*$AK$2+$AL168*$AL$2+$AM168*$AM$2+$AN168*$AN$2,0)</f>
      </c>
      <c r="AP168" s="133">
        <f>IFERROR($AO168/$Q168,"-")</f>
      </c>
      <c r="AQ168" s="5"/>
    </row>
    <row x14ac:dyDescent="0.25" r="169" customHeight="1" ht="17.25">
      <c r="A169" s="118" t="s">
        <v>364</v>
      </c>
      <c r="B169" s="119" t="s">
        <v>185</v>
      </c>
      <c r="C169" s="119" t="s">
        <v>51</v>
      </c>
      <c r="D169" s="120">
        <v>6</v>
      </c>
      <c r="E169" s="134"/>
      <c r="F169" s="122"/>
      <c r="G169" s="123">
        <v>192</v>
      </c>
      <c r="H169" s="124">
        <f>I169-G169</f>
      </c>
      <c r="I169" s="123">
        <v>205</v>
      </c>
      <c r="J169" s="123">
        <v>154</v>
      </c>
      <c r="K169" s="124">
        <f>L169-J169</f>
      </c>
      <c r="L169" s="123">
        <v>184</v>
      </c>
      <c r="M169" s="123">
        <v>156</v>
      </c>
      <c r="N169" s="124">
        <f>O169-M169</f>
      </c>
      <c r="O169" s="123">
        <v>184</v>
      </c>
      <c r="P169" s="135">
        <v>0.23</v>
      </c>
      <c r="Q169" s="126">
        <v>4</v>
      </c>
      <c r="R169" s="127"/>
      <c r="S169" s="128">
        <v>7</v>
      </c>
      <c r="T169" s="123">
        <v>4</v>
      </c>
      <c r="U169" s="123">
        <v>75</v>
      </c>
      <c r="V169" s="123">
        <v>0</v>
      </c>
      <c r="W169" s="123">
        <v>0</v>
      </c>
      <c r="X169" s="123">
        <v>0</v>
      </c>
      <c r="Y169" s="123">
        <v>2</v>
      </c>
      <c r="Z169" s="123">
        <v>5</v>
      </c>
      <c r="AA169" s="128">
        <v>8</v>
      </c>
      <c r="AB169" s="123">
        <v>-6</v>
      </c>
      <c r="AC169" s="123">
        <v>0</v>
      </c>
      <c r="AD169" s="123">
        <v>0</v>
      </c>
      <c r="AE169" s="123">
        <v>0</v>
      </c>
      <c r="AF169" s="123">
        <v>0</v>
      </c>
      <c r="AG169" s="123">
        <v>0</v>
      </c>
      <c r="AH169" s="123">
        <v>0</v>
      </c>
      <c r="AI169" s="123">
        <v>0</v>
      </c>
      <c r="AJ169" s="128">
        <v>0</v>
      </c>
      <c r="AK169" s="123">
        <v>0</v>
      </c>
      <c r="AL169" s="130">
        <v>0</v>
      </c>
      <c r="AM169" s="123">
        <v>0</v>
      </c>
      <c r="AN169" s="131">
        <v>0</v>
      </c>
      <c r="AO169" s="132">
        <f>IFERROR($S169*$S$2+$T169*$T$2+IF($U$2=0,0,$U169/$U$2)+$V169*$V$2+$W169*$W$2+$X169*$X$2+$Y169*$Y$2+$AA169*$AA$2+IF($AB$2=0,0,$AB169/$AB$2)+$AC$2*$AC169+$AF169*$AF$2+IF($AG$2=0,0,$AG169/$AG$2)+$AH169*$AH$2+IF($AJ$2=0,0,$AJ169/$AJ$2)+$AK169*$AK$2+$AL169*$AL$2+$AM169*$AM$2+$AN169*$AN$2,0)</f>
      </c>
      <c r="AP169" s="133">
        <f>IFERROR($AO169/$Q169,"-")</f>
      </c>
      <c r="AQ169" s="5"/>
    </row>
    <row x14ac:dyDescent="0.25" r="170" customHeight="1" ht="17.25">
      <c r="A170" s="118" t="s">
        <v>365</v>
      </c>
      <c r="B170" s="119" t="s">
        <v>173</v>
      </c>
      <c r="C170" s="119" t="s">
        <v>190</v>
      </c>
      <c r="D170" s="120">
        <v>6</v>
      </c>
      <c r="E170" s="134"/>
      <c r="F170" s="122"/>
      <c r="G170" s="123">
        <v>172</v>
      </c>
      <c r="H170" s="124">
        <f>I170-G170</f>
      </c>
      <c r="I170" s="123">
        <v>174</v>
      </c>
      <c r="J170" s="123">
        <v>144</v>
      </c>
      <c r="K170" s="124">
        <f>L170-J170</f>
      </c>
      <c r="L170" s="123">
        <v>152</v>
      </c>
      <c r="M170" s="123">
        <v>135</v>
      </c>
      <c r="N170" s="124">
        <f>O170-M170</f>
      </c>
      <c r="O170" s="123">
        <v>142</v>
      </c>
      <c r="P170" s="135">
        <v>0.22</v>
      </c>
      <c r="Q170" s="126">
        <v>16</v>
      </c>
      <c r="R170" s="127"/>
      <c r="S170" s="128">
        <v>1</v>
      </c>
      <c r="T170" s="123">
        <v>1</v>
      </c>
      <c r="U170" s="123">
        <v>39</v>
      </c>
      <c r="V170" s="123">
        <v>1</v>
      </c>
      <c r="W170" s="123">
        <v>0</v>
      </c>
      <c r="X170" s="123">
        <v>0</v>
      </c>
      <c r="Y170" s="123">
        <v>0</v>
      </c>
      <c r="Z170" s="123">
        <v>1</v>
      </c>
      <c r="AA170" s="128">
        <v>2</v>
      </c>
      <c r="AB170" s="123">
        <v>9</v>
      </c>
      <c r="AC170" s="123">
        <v>0</v>
      </c>
      <c r="AD170" s="123">
        <v>1</v>
      </c>
      <c r="AE170" s="123">
        <v>109</v>
      </c>
      <c r="AF170" s="123">
        <v>72</v>
      </c>
      <c r="AG170" s="123">
        <v>786</v>
      </c>
      <c r="AH170" s="123">
        <v>4</v>
      </c>
      <c r="AI170" s="123">
        <v>50</v>
      </c>
      <c r="AJ170" s="128">
        <v>0</v>
      </c>
      <c r="AK170" s="123">
        <v>0</v>
      </c>
      <c r="AL170" s="130">
        <v>0</v>
      </c>
      <c r="AM170" s="123">
        <v>0</v>
      </c>
      <c r="AN170" s="131">
        <v>0</v>
      </c>
      <c r="AO170" s="132">
        <f>IFERROR($S170*$S$2+$T170*$T$2+IF($U$2=0,0,$U170/$U$2)+$V170*$V$2+$W170*$W$2+$X170*$X$2+$Y170*$Y$2+$AA170*$AA$2+IF($AB$2=0,0,$AB170/$AB$2)+$AC$2*$AC170+$AF170*$AF$2+IF($AG$2=0,0,$AG170/$AG$2)+$AH170*$AH$2+IF($AJ$2=0,0,$AJ170/$AJ$2)+$AK170*$AK$2+$AL170*$AL$2+$AM170*$AM$2+$AN170*$AN$2,0)</f>
      </c>
      <c r="AP170" s="133">
        <f>IFERROR($AO170/$Q170,"-")</f>
      </c>
      <c r="AQ170" s="5"/>
    </row>
    <row x14ac:dyDescent="0.25" r="171" customHeight="1" ht="17.25">
      <c r="A171" s="118" t="s">
        <v>366</v>
      </c>
      <c r="B171" s="119" t="s">
        <v>181</v>
      </c>
      <c r="C171" s="119" t="s">
        <v>49</v>
      </c>
      <c r="D171" s="120">
        <v>14</v>
      </c>
      <c r="E171" s="134"/>
      <c r="F171" s="122"/>
      <c r="G171" s="123">
        <v>143</v>
      </c>
      <c r="H171" s="124">
        <f>I171-G171</f>
      </c>
      <c r="I171" s="123">
        <v>149</v>
      </c>
      <c r="J171" s="123">
        <v>139</v>
      </c>
      <c r="K171" s="124">
        <f>L171-J171</f>
      </c>
      <c r="L171" s="123">
        <v>142</v>
      </c>
      <c r="M171" s="123">
        <v>124</v>
      </c>
      <c r="N171" s="124">
        <f>O171-M171</f>
      </c>
      <c r="O171" s="123">
        <v>129</v>
      </c>
      <c r="P171" s="135">
        <v>0.21</v>
      </c>
      <c r="Q171" s="126">
        <v>14</v>
      </c>
      <c r="R171" s="127"/>
      <c r="S171" s="128">
        <v>0</v>
      </c>
      <c r="T171" s="123">
        <v>0</v>
      </c>
      <c r="U171" s="123">
        <v>0</v>
      </c>
      <c r="V171" s="123">
        <v>0</v>
      </c>
      <c r="W171" s="123">
        <v>0</v>
      </c>
      <c r="X171" s="123">
        <v>0</v>
      </c>
      <c r="Y171" s="123">
        <v>0</v>
      </c>
      <c r="Z171" s="123">
        <v>0</v>
      </c>
      <c r="AA171" s="128">
        <v>35</v>
      </c>
      <c r="AB171" s="123">
        <v>121</v>
      </c>
      <c r="AC171" s="123">
        <v>2</v>
      </c>
      <c r="AD171" s="123">
        <v>6</v>
      </c>
      <c r="AE171" s="123">
        <v>62</v>
      </c>
      <c r="AF171" s="123">
        <v>49</v>
      </c>
      <c r="AG171" s="123">
        <v>375</v>
      </c>
      <c r="AH171" s="123">
        <v>1</v>
      </c>
      <c r="AI171" s="123">
        <v>20</v>
      </c>
      <c r="AJ171" s="128">
        <v>0</v>
      </c>
      <c r="AK171" s="123">
        <v>0</v>
      </c>
      <c r="AL171" s="130">
        <v>0</v>
      </c>
      <c r="AM171" s="123">
        <v>1</v>
      </c>
      <c r="AN171" s="131">
        <v>0</v>
      </c>
      <c r="AO171" s="132">
        <f>IFERROR($S171*$S$2+$T171*$T$2+IF($U$2=0,0,$U171/$U$2)+$V171*$V$2+$W171*$W$2+$X171*$X$2+$Y171*$Y$2+$AA171*$AA$2+IF($AB$2=0,0,$AB171/$AB$2)+$AC$2*$AC171+$AF171*$AF$2+IF($AG$2=0,0,$AG171/$AG$2)+$AH171*$AH$2+IF($AJ$2=0,0,$AJ171/$AJ$2)+$AK171*$AK$2+$AL171*$AL$2+$AM171*$AM$2+$AN171*$AN$2,0)</f>
      </c>
      <c r="AP171" s="133">
        <f>IFERROR($AO171/$Q171,"-")</f>
      </c>
      <c r="AQ171" s="5"/>
    </row>
    <row x14ac:dyDescent="0.25" r="172" customHeight="1" ht="17.25">
      <c r="A172" s="118" t="s">
        <v>367</v>
      </c>
      <c r="B172" s="119" t="s">
        <v>185</v>
      </c>
      <c r="C172" s="119" t="s">
        <v>188</v>
      </c>
      <c r="D172" s="120">
        <v>14</v>
      </c>
      <c r="E172" s="134" t="s">
        <v>176</v>
      </c>
      <c r="F172" s="122"/>
      <c r="G172" s="123">
        <v>194</v>
      </c>
      <c r="H172" s="124">
        <f>I172-G172</f>
      </c>
      <c r="I172" s="123">
        <v>193</v>
      </c>
      <c r="J172" s="123">
        <v>165</v>
      </c>
      <c r="K172" s="124">
        <f>L172-J172</f>
      </c>
      <c r="L172" s="123">
        <v>167</v>
      </c>
      <c r="M172" s="123">
        <v>165</v>
      </c>
      <c r="N172" s="124">
        <f>O172-M172</f>
      </c>
      <c r="O172" s="123">
        <v>169</v>
      </c>
      <c r="P172" s="135">
        <v>0.21</v>
      </c>
      <c r="Q172" s="126">
        <v>12</v>
      </c>
      <c r="R172" s="127"/>
      <c r="S172" s="128">
        <v>251</v>
      </c>
      <c r="T172" s="123">
        <v>186</v>
      </c>
      <c r="U172" s="123">
        <v>2620</v>
      </c>
      <c r="V172" s="123">
        <v>16</v>
      </c>
      <c r="W172" s="123">
        <v>15</v>
      </c>
      <c r="X172" s="123">
        <v>1</v>
      </c>
      <c r="Y172" s="123">
        <v>50</v>
      </c>
      <c r="Z172" s="123">
        <v>130</v>
      </c>
      <c r="AA172" s="128">
        <v>52</v>
      </c>
      <c r="AB172" s="123">
        <v>276</v>
      </c>
      <c r="AC172" s="123">
        <v>5</v>
      </c>
      <c r="AD172" s="123">
        <v>25</v>
      </c>
      <c r="AE172" s="123">
        <v>0</v>
      </c>
      <c r="AF172" s="123">
        <v>0</v>
      </c>
      <c r="AG172" s="123">
        <v>0</v>
      </c>
      <c r="AH172" s="123">
        <v>0</v>
      </c>
      <c r="AI172" s="123">
        <v>0</v>
      </c>
      <c r="AJ172" s="128">
        <v>0</v>
      </c>
      <c r="AK172" s="123">
        <v>0</v>
      </c>
      <c r="AL172" s="130">
        <v>5</v>
      </c>
      <c r="AM172" s="123">
        <v>10</v>
      </c>
      <c r="AN172" s="131">
        <v>4</v>
      </c>
      <c r="AO172" s="132">
        <f>IFERROR($S172*$S$2+$T172*$T$2+IF($U$2=0,0,$U172/$U$2)+$V172*$V$2+$W172*$W$2+$X172*$X$2+$Y172*$Y$2+$AA172*$AA$2+IF($AB$2=0,0,$AB172/$AB$2)+$AC$2*$AC172+$AF172*$AF$2+IF($AG$2=0,0,$AG172/$AG$2)+$AH172*$AH$2+IF($AJ$2=0,0,$AJ172/$AJ$2)+$AK172*$AK$2+$AL172*$AL$2+$AM172*$AM$2+$AN172*$AN$2,0)</f>
      </c>
      <c r="AP172" s="133">
        <f>IFERROR($AO172/$Q172,"-")</f>
      </c>
      <c r="AQ172" s="5"/>
    </row>
    <row x14ac:dyDescent="0.25" r="173" customHeight="1" ht="17.25">
      <c r="A173" s="118" t="s">
        <v>368</v>
      </c>
      <c r="B173" s="119" t="s">
        <v>181</v>
      </c>
      <c r="C173" s="119" t="s">
        <v>65</v>
      </c>
      <c r="D173" s="120">
        <v>9</v>
      </c>
      <c r="E173" s="134" t="s">
        <v>176</v>
      </c>
      <c r="F173" s="122"/>
      <c r="G173" s="123">
        <v>136</v>
      </c>
      <c r="H173" s="124">
        <f>I173-G173</f>
      </c>
      <c r="I173" s="123">
        <v>131</v>
      </c>
      <c r="J173" s="123">
        <v>161</v>
      </c>
      <c r="K173" s="124">
        <f>L173-J173</f>
      </c>
      <c r="L173" s="123">
        <v>163</v>
      </c>
      <c r="M173" s="123">
        <v>133</v>
      </c>
      <c r="N173" s="124">
        <f>O173-M173</f>
      </c>
      <c r="O173" s="123">
        <v>140</v>
      </c>
      <c r="P173" s="135">
        <v>0.2</v>
      </c>
      <c r="Q173" s="126">
        <v>16</v>
      </c>
      <c r="R173" s="127"/>
      <c r="S173" s="128">
        <v>0</v>
      </c>
      <c r="T173" s="123">
        <v>0</v>
      </c>
      <c r="U173" s="123">
        <v>0</v>
      </c>
      <c r="V173" s="123">
        <v>0</v>
      </c>
      <c r="W173" s="123">
        <v>0</v>
      </c>
      <c r="X173" s="123">
        <v>0</v>
      </c>
      <c r="Y173" s="123">
        <v>0</v>
      </c>
      <c r="Z173" s="123">
        <v>0</v>
      </c>
      <c r="AA173" s="128">
        <v>124</v>
      </c>
      <c r="AB173" s="123">
        <v>416</v>
      </c>
      <c r="AC173" s="123">
        <v>3</v>
      </c>
      <c r="AD173" s="123">
        <v>23</v>
      </c>
      <c r="AE173" s="123">
        <v>59</v>
      </c>
      <c r="AF173" s="123">
        <v>47</v>
      </c>
      <c r="AG173" s="123">
        <v>355</v>
      </c>
      <c r="AH173" s="123">
        <v>3</v>
      </c>
      <c r="AI173" s="123">
        <v>15</v>
      </c>
      <c r="AJ173" s="128">
        <v>38</v>
      </c>
      <c r="AK173" s="123">
        <v>0</v>
      </c>
      <c r="AL173" s="130">
        <v>0</v>
      </c>
      <c r="AM173" s="123">
        <v>1</v>
      </c>
      <c r="AN173" s="131">
        <v>1</v>
      </c>
      <c r="AO173" s="132">
        <f>IFERROR($S173*$S$2+$T173*$T$2+IF($U$2=0,0,$U173/$U$2)+$V173*$V$2+$W173*$W$2+$X173*$X$2+$Y173*$Y$2+$AA173*$AA$2+IF($AB$2=0,0,$AB173/$AB$2)+$AC$2*$AC173+$AF173*$AF$2+IF($AG$2=0,0,$AG173/$AG$2)+$AH173*$AH$2+IF($AJ$2=0,0,$AJ173/$AJ$2)+$AK173*$AK$2+$AL173*$AL$2+$AM173*$AM$2+$AN173*$AN$2,0)</f>
      </c>
      <c r="AP173" s="133">
        <f>IFERROR($AO173/$Q173,"-")</f>
      </c>
      <c r="AQ173" s="5"/>
    </row>
    <row x14ac:dyDescent="0.25" r="174" customHeight="1" ht="17.25">
      <c r="A174" s="118" t="s">
        <v>369</v>
      </c>
      <c r="B174" s="119" t="s">
        <v>181</v>
      </c>
      <c r="C174" s="119" t="s">
        <v>220</v>
      </c>
      <c r="D174" s="120">
        <v>10</v>
      </c>
      <c r="E174" s="134" t="s">
        <v>299</v>
      </c>
      <c r="F174" s="122"/>
      <c r="G174" s="123">
        <v>184</v>
      </c>
      <c r="H174" s="124">
        <f>I174-G174</f>
      </c>
      <c r="I174" s="123">
        <v>165</v>
      </c>
      <c r="J174" s="123">
        <v>199</v>
      </c>
      <c r="K174" s="124">
        <f>L174-J174</f>
      </c>
      <c r="L174" s="123">
        <v>178</v>
      </c>
      <c r="M174" s="123">
        <v>181</v>
      </c>
      <c r="N174" s="124">
        <f>O174-M174</f>
      </c>
      <c r="O174" s="123">
        <v>157</v>
      </c>
      <c r="P174" s="135">
        <v>0.2</v>
      </c>
      <c r="Q174" s="126">
        <v>3</v>
      </c>
      <c r="R174" s="127"/>
      <c r="S174" s="128">
        <v>0</v>
      </c>
      <c r="T174" s="123">
        <v>0</v>
      </c>
      <c r="U174" s="123">
        <v>0</v>
      </c>
      <c r="V174" s="123">
        <v>0</v>
      </c>
      <c r="W174" s="123">
        <v>0</v>
      </c>
      <c r="X174" s="123">
        <v>0</v>
      </c>
      <c r="Y174" s="123">
        <v>0</v>
      </c>
      <c r="Z174" s="123">
        <v>0</v>
      </c>
      <c r="AA174" s="128">
        <v>14</v>
      </c>
      <c r="AB174" s="123">
        <v>74</v>
      </c>
      <c r="AC174" s="123">
        <v>0</v>
      </c>
      <c r="AD174" s="123">
        <v>3</v>
      </c>
      <c r="AE174" s="123">
        <v>9</v>
      </c>
      <c r="AF174" s="123">
        <v>6</v>
      </c>
      <c r="AG174" s="123">
        <v>41</v>
      </c>
      <c r="AH174" s="123">
        <v>0</v>
      </c>
      <c r="AI174" s="123">
        <v>1</v>
      </c>
      <c r="AJ174" s="128">
        <v>0</v>
      </c>
      <c r="AK174" s="123">
        <v>0</v>
      </c>
      <c r="AL174" s="130">
        <v>0</v>
      </c>
      <c r="AM174" s="123">
        <v>0</v>
      </c>
      <c r="AN174" s="131">
        <v>0</v>
      </c>
      <c r="AO174" s="132">
        <f>IFERROR($S174*$S$2+$T174*$T$2+IF($U$2=0,0,$U174/$U$2)+$V174*$V$2+$W174*$W$2+$X174*$X$2+$Y174*$Y$2+$AA174*$AA$2+IF($AB$2=0,0,$AB174/$AB$2)+$AC$2*$AC174+$AF174*$AF$2+IF($AG$2=0,0,$AG174/$AG$2)+$AH174*$AH$2+IF($AJ$2=0,0,$AJ174/$AJ$2)+$AK174*$AK$2+$AL174*$AL$2+$AM174*$AM$2+$AN174*$AN$2,0)</f>
      </c>
      <c r="AP174" s="133">
        <f>IFERROR($AO174/$Q174,"-")</f>
      </c>
      <c r="AQ174" s="5"/>
    </row>
    <row x14ac:dyDescent="0.25" r="175" customHeight="1" ht="17.25">
      <c r="A175" s="118" t="s">
        <v>370</v>
      </c>
      <c r="B175" s="119" t="s">
        <v>192</v>
      </c>
      <c r="C175" s="119" t="s">
        <v>215</v>
      </c>
      <c r="D175" s="120">
        <v>7</v>
      </c>
      <c r="E175" s="134"/>
      <c r="F175" s="122"/>
      <c r="G175" s="123">
        <v>162</v>
      </c>
      <c r="H175" s="124">
        <f>I175-G175</f>
      </c>
      <c r="I175" s="123">
        <v>167</v>
      </c>
      <c r="J175" s="123">
        <v>146</v>
      </c>
      <c r="K175" s="124">
        <f>L175-J175</f>
      </c>
      <c r="L175" s="123">
        <v>149</v>
      </c>
      <c r="M175" s="123">
        <v>150</v>
      </c>
      <c r="N175" s="124">
        <f>O175-M175</f>
      </c>
      <c r="O175" s="123">
        <v>150</v>
      </c>
      <c r="P175" s="135">
        <v>0.18</v>
      </c>
      <c r="Q175" s="126">
        <v>1</v>
      </c>
      <c r="R175" s="127"/>
      <c r="S175" s="128">
        <v>0</v>
      </c>
      <c r="T175" s="123">
        <v>0</v>
      </c>
      <c r="U175" s="123">
        <v>0</v>
      </c>
      <c r="V175" s="123">
        <v>0</v>
      </c>
      <c r="W175" s="123">
        <v>0</v>
      </c>
      <c r="X175" s="123">
        <v>0</v>
      </c>
      <c r="Y175" s="123">
        <v>0</v>
      </c>
      <c r="Z175" s="123">
        <v>0</v>
      </c>
      <c r="AA175" s="128">
        <v>0</v>
      </c>
      <c r="AB175" s="123">
        <v>0</v>
      </c>
      <c r="AC175" s="123">
        <v>0</v>
      </c>
      <c r="AD175" s="123">
        <v>0</v>
      </c>
      <c r="AE175" s="123">
        <v>1</v>
      </c>
      <c r="AF175" s="123">
        <v>1</v>
      </c>
      <c r="AG175" s="123">
        <v>12</v>
      </c>
      <c r="AH175" s="123">
        <v>0</v>
      </c>
      <c r="AI175" s="123">
        <v>1</v>
      </c>
      <c r="AJ175" s="128">
        <v>0</v>
      </c>
      <c r="AK175" s="123">
        <v>0</v>
      </c>
      <c r="AL175" s="130">
        <v>0</v>
      </c>
      <c r="AM175" s="123">
        <v>0</v>
      </c>
      <c r="AN175" s="131">
        <v>0</v>
      </c>
      <c r="AO175" s="132">
        <f>IFERROR($S175*$S$2+$T175*$T$2+IF($U$2=0,0,$U175/$U$2)+$V175*$V$2+$W175*$W$2+$X175*$X$2+$Y175*$Y$2+$AA175*$AA$2+IF($AB$2=0,0,$AB175/$AB$2)+$AC$2*$AC175+$AF175*$AF$2+IF($AG$2=0,0,$AG175/$AG$2)+$AH175*$AH$2+IF($AJ$2=0,0,$AJ175/$AJ$2)+$AK175*$AK$2+$AL175*$AL$2+$AM175*$AM$2+$AN175*$AN$2,0)</f>
      </c>
      <c r="AP175" s="133">
        <f>IFERROR($AO175/$Q175,"-")</f>
      </c>
      <c r="AQ175" s="5"/>
    </row>
    <row x14ac:dyDescent="0.25" r="176" customHeight="1" ht="17.25">
      <c r="A176" s="118" t="s">
        <v>371</v>
      </c>
      <c r="B176" s="119" t="s">
        <v>173</v>
      </c>
      <c r="C176" s="119" t="s">
        <v>200</v>
      </c>
      <c r="D176" s="120">
        <v>12</v>
      </c>
      <c r="E176" s="134"/>
      <c r="F176" s="122"/>
      <c r="G176" s="123">
        <v>215</v>
      </c>
      <c r="H176" s="124">
        <f>I176-G176</f>
      </c>
      <c r="I176" s="123">
        <v>199</v>
      </c>
      <c r="J176" s="123">
        <v>177</v>
      </c>
      <c r="K176" s="124">
        <f>L176-J176</f>
      </c>
      <c r="L176" s="123">
        <v>175</v>
      </c>
      <c r="M176" s="123">
        <v>182</v>
      </c>
      <c r="N176" s="124">
        <f>O176-M176</f>
      </c>
      <c r="O176" s="123">
        <v>178</v>
      </c>
      <c r="P176" s="135">
        <v>0.17</v>
      </c>
      <c r="Q176" s="126">
        <v>14</v>
      </c>
      <c r="R176" s="127"/>
      <c r="S176" s="128">
        <v>0</v>
      </c>
      <c r="T176" s="123">
        <v>0</v>
      </c>
      <c r="U176" s="123">
        <v>0</v>
      </c>
      <c r="V176" s="123">
        <v>0</v>
      </c>
      <c r="W176" s="123">
        <v>0</v>
      </c>
      <c r="X176" s="123">
        <v>0</v>
      </c>
      <c r="Y176" s="123">
        <v>0</v>
      </c>
      <c r="Z176" s="123">
        <v>0</v>
      </c>
      <c r="AA176" s="128">
        <v>2</v>
      </c>
      <c r="AB176" s="123">
        <v>3</v>
      </c>
      <c r="AC176" s="123">
        <v>0</v>
      </c>
      <c r="AD176" s="123">
        <v>1</v>
      </c>
      <c r="AE176" s="123">
        <v>79</v>
      </c>
      <c r="AF176" s="123">
        <v>48</v>
      </c>
      <c r="AG176" s="123">
        <v>621</v>
      </c>
      <c r="AH176" s="123">
        <v>6</v>
      </c>
      <c r="AI176" s="123">
        <v>30</v>
      </c>
      <c r="AJ176" s="128">
        <v>152</v>
      </c>
      <c r="AK176" s="123">
        <v>0</v>
      </c>
      <c r="AL176" s="130">
        <v>0</v>
      </c>
      <c r="AM176" s="123">
        <v>0</v>
      </c>
      <c r="AN176" s="131">
        <v>0</v>
      </c>
      <c r="AO176" s="132">
        <f>IFERROR($S176*$S$2+$T176*$T$2+IF($U$2=0,0,$U176/$U$2)+$V176*$V$2+$W176*$W$2+$X176*$X$2+$Y176*$Y$2+$AA176*$AA$2+IF($AB$2=0,0,$AB176/$AB$2)+$AC$2*$AC176+$AF176*$AF$2+IF($AG$2=0,0,$AG176/$AG$2)+$AH176*$AH$2+IF($AJ$2=0,0,$AJ176/$AJ$2)+$AK176*$AK$2+$AL176*$AL$2+$AM176*$AM$2+$AN176*$AN$2,0)</f>
      </c>
      <c r="AP176" s="133">
        <f>IFERROR($AO176/$Q176,"-")</f>
      </c>
      <c r="AQ176" s="5"/>
    </row>
    <row x14ac:dyDescent="0.25" r="177" customHeight="1" ht="17.25">
      <c r="A177" s="118" t="s">
        <v>372</v>
      </c>
      <c r="B177" s="119" t="s">
        <v>173</v>
      </c>
      <c r="C177" s="119" t="s">
        <v>373</v>
      </c>
      <c r="D177" s="120">
        <v>8</v>
      </c>
      <c r="E177" s="134"/>
      <c r="F177" s="122"/>
      <c r="G177" s="123">
        <v>190</v>
      </c>
      <c r="H177" s="124">
        <f>I177-G177</f>
      </c>
      <c r="I177" s="123">
        <v>191</v>
      </c>
      <c r="J177" s="123">
        <v>211</v>
      </c>
      <c r="K177" s="124">
        <f>L177-J177</f>
      </c>
      <c r="L177" s="123">
        <v>500</v>
      </c>
      <c r="M177" s="123">
        <v>212</v>
      </c>
      <c r="N177" s="124">
        <f>O177-M177</f>
      </c>
      <c r="O177" s="123">
        <v>500</v>
      </c>
      <c r="P177" s="135">
        <v>0.17</v>
      </c>
      <c r="Q177" s="126">
        <v>9</v>
      </c>
      <c r="R177" s="127"/>
      <c r="S177" s="128">
        <v>0</v>
      </c>
      <c r="T177" s="123">
        <v>0</v>
      </c>
      <c r="U177" s="123">
        <v>0</v>
      </c>
      <c r="V177" s="123">
        <v>0</v>
      </c>
      <c r="W177" s="123">
        <v>0</v>
      </c>
      <c r="X177" s="123">
        <v>0</v>
      </c>
      <c r="Y177" s="123">
        <v>0</v>
      </c>
      <c r="Z177" s="123">
        <v>0</v>
      </c>
      <c r="AA177" s="128">
        <v>0</v>
      </c>
      <c r="AB177" s="123">
        <v>0</v>
      </c>
      <c r="AC177" s="123">
        <v>0</v>
      </c>
      <c r="AD177" s="123">
        <v>0</v>
      </c>
      <c r="AE177" s="123">
        <v>52</v>
      </c>
      <c r="AF177" s="123">
        <v>33</v>
      </c>
      <c r="AG177" s="123">
        <v>458</v>
      </c>
      <c r="AH177" s="123">
        <v>3</v>
      </c>
      <c r="AI177" s="123">
        <v>22</v>
      </c>
      <c r="AJ177" s="128">
        <v>0</v>
      </c>
      <c r="AK177" s="123">
        <v>0</v>
      </c>
      <c r="AL177" s="130">
        <v>0</v>
      </c>
      <c r="AM177" s="123">
        <v>0</v>
      </c>
      <c r="AN177" s="131">
        <v>0</v>
      </c>
      <c r="AO177" s="132">
        <f>IFERROR($S177*$S$2+$T177*$T$2+IF($U$2=0,0,$U177/$U$2)+$V177*$V$2+$W177*$W$2+$X177*$X$2+$Y177*$Y$2+$AA177*$AA$2+IF($AB$2=0,0,$AB177/$AB$2)+$AC$2*$AC177+$AF177*$AF$2+IF($AG$2=0,0,$AG177/$AG$2)+$AH177*$AH$2+IF($AJ$2=0,0,$AJ177/$AJ$2)+$AK177*$AK$2+$AL177*$AL$2+$AM177*$AM$2+$AN177*$AN$2,0)</f>
      </c>
      <c r="AP177" s="133">
        <f>IFERROR($AO177/$Q177,"-")</f>
      </c>
      <c r="AQ177" s="5"/>
    </row>
    <row x14ac:dyDescent="0.25" r="178" customHeight="1" ht="17.25">
      <c r="A178" s="118" t="s">
        <v>374</v>
      </c>
      <c r="B178" s="119" t="s">
        <v>185</v>
      </c>
      <c r="C178" s="119" t="s">
        <v>55</v>
      </c>
      <c r="D178" s="120">
        <v>6</v>
      </c>
      <c r="E178" s="134"/>
      <c r="F178" s="122"/>
      <c r="G178" s="123">
        <v>235</v>
      </c>
      <c r="H178" s="124">
        <f>I178-G178</f>
      </c>
      <c r="I178" s="123">
        <v>226</v>
      </c>
      <c r="J178" s="123">
        <v>170</v>
      </c>
      <c r="K178" s="124">
        <f>L178-J178</f>
      </c>
      <c r="L178" s="123">
        <v>172</v>
      </c>
      <c r="M178" s="123">
        <v>169</v>
      </c>
      <c r="N178" s="124">
        <f>O178-M178</f>
      </c>
      <c r="O178" s="123">
        <v>172</v>
      </c>
      <c r="P178" s="135">
        <v>0.16</v>
      </c>
      <c r="Q178" s="126" t="s">
        <v>234</v>
      </c>
      <c r="R178" s="127"/>
      <c r="S178" s="128" t="s">
        <v>234</v>
      </c>
      <c r="T178" s="123" t="s">
        <v>234</v>
      </c>
      <c r="U178" s="123" t="s">
        <v>234</v>
      </c>
      <c r="V178" s="123" t="s">
        <v>234</v>
      </c>
      <c r="W178" s="123" t="s">
        <v>234</v>
      </c>
      <c r="X178" s="123" t="s">
        <v>234</v>
      </c>
      <c r="Y178" s="123" t="s">
        <v>234</v>
      </c>
      <c r="Z178" s="123" t="s">
        <v>234</v>
      </c>
      <c r="AA178" s="128" t="s">
        <v>234</v>
      </c>
      <c r="AB178" s="123" t="s">
        <v>234</v>
      </c>
      <c r="AC178" s="123" t="s">
        <v>234</v>
      </c>
      <c r="AD178" s="123" t="s">
        <v>234</v>
      </c>
      <c r="AE178" s="123" t="s">
        <v>234</v>
      </c>
      <c r="AF178" s="123" t="s">
        <v>234</v>
      </c>
      <c r="AG178" s="123" t="s">
        <v>234</v>
      </c>
      <c r="AH178" s="123" t="s">
        <v>234</v>
      </c>
      <c r="AI178" s="123" t="s">
        <v>234</v>
      </c>
      <c r="AJ178" s="128" t="s">
        <v>234</v>
      </c>
      <c r="AK178" s="123" t="s">
        <v>234</v>
      </c>
      <c r="AL178" s="130" t="s">
        <v>234</v>
      </c>
      <c r="AM178" s="123" t="s">
        <v>234</v>
      </c>
      <c r="AN178" s="131" t="s">
        <v>234</v>
      </c>
      <c r="AO178" s="132">
        <f>IFERROR($S178*$S$2+$T178*$T$2+IF($U$2=0,0,$U178/$U$2)+$V178*$V$2+$W178*$W$2+$X178*$X$2+$Y178*$Y$2+$AA178*$AA$2+IF($AB$2=0,0,$AB178/$AB$2)+$AC$2*$AC178+$AF178*$AF$2+IF($AG$2=0,0,$AG178/$AG$2)+$AH178*$AH$2+IF($AJ$2=0,0,$AJ178/$AJ$2)+$AK178*$AK$2+$AL178*$AL$2+$AM178*$AM$2+$AN178*$AN$2,0)</f>
      </c>
      <c r="AP178" s="133">
        <f>IFERROR($AO178/$Q178,"-")</f>
      </c>
      <c r="AQ178" s="5"/>
    </row>
    <row x14ac:dyDescent="0.25" r="179" customHeight="1" ht="17.25">
      <c r="A179" s="118" t="s">
        <v>375</v>
      </c>
      <c r="B179" s="119" t="s">
        <v>173</v>
      </c>
      <c r="C179" s="119" t="s">
        <v>196</v>
      </c>
      <c r="D179" s="120">
        <v>7</v>
      </c>
      <c r="E179" s="134"/>
      <c r="F179" s="122"/>
      <c r="G179" s="123">
        <v>176</v>
      </c>
      <c r="H179" s="124">
        <f>I179-G179</f>
      </c>
      <c r="I179" s="123">
        <v>178</v>
      </c>
      <c r="J179" s="123">
        <v>171</v>
      </c>
      <c r="K179" s="124">
        <f>L179-J179</f>
      </c>
      <c r="L179" s="123">
        <v>164</v>
      </c>
      <c r="M179" s="123">
        <v>168</v>
      </c>
      <c r="N179" s="124">
        <f>O179-M179</f>
      </c>
      <c r="O179" s="123">
        <v>168</v>
      </c>
      <c r="P179" s="135">
        <v>0.16</v>
      </c>
      <c r="Q179" s="126">
        <v>14</v>
      </c>
      <c r="R179" s="127"/>
      <c r="S179" s="128">
        <v>0</v>
      </c>
      <c r="T179" s="123">
        <v>0</v>
      </c>
      <c r="U179" s="123">
        <v>0</v>
      </c>
      <c r="V179" s="123">
        <v>0</v>
      </c>
      <c r="W179" s="123">
        <v>0</v>
      </c>
      <c r="X179" s="123">
        <v>0</v>
      </c>
      <c r="Y179" s="123">
        <v>0</v>
      </c>
      <c r="Z179" s="123">
        <v>0</v>
      </c>
      <c r="AA179" s="128">
        <v>1</v>
      </c>
      <c r="AB179" s="123">
        <v>12</v>
      </c>
      <c r="AC179" s="123">
        <v>0</v>
      </c>
      <c r="AD179" s="123">
        <v>1</v>
      </c>
      <c r="AE179" s="123">
        <v>82</v>
      </c>
      <c r="AF179" s="123">
        <v>61</v>
      </c>
      <c r="AG179" s="123">
        <v>726</v>
      </c>
      <c r="AH179" s="123">
        <v>5</v>
      </c>
      <c r="AI179" s="123">
        <v>33</v>
      </c>
      <c r="AJ179" s="128">
        <v>0</v>
      </c>
      <c r="AK179" s="123">
        <v>0</v>
      </c>
      <c r="AL179" s="130">
        <v>0</v>
      </c>
      <c r="AM179" s="123">
        <v>1</v>
      </c>
      <c r="AN179" s="131">
        <v>0</v>
      </c>
      <c r="AO179" s="132">
        <f>IFERROR($S179*$S$2+$T179*$T$2+IF($U$2=0,0,$U179/$U$2)+$V179*$V$2+$W179*$W$2+$X179*$X$2+$Y179*$Y$2+$AA179*$AA$2+IF($AB$2=0,0,$AB179/$AB$2)+$AC$2*$AC179+$AF179*$AF$2+IF($AG$2=0,0,$AG179/$AG$2)+$AH179*$AH$2+IF($AJ$2=0,0,$AJ179/$AJ$2)+$AK179*$AK$2+$AL179*$AL$2+$AM179*$AM$2+$AN179*$AN$2,0)</f>
      </c>
      <c r="AP179" s="133">
        <f>IFERROR($AO179/$Q179,"-")</f>
      </c>
      <c r="AQ179" s="5"/>
    </row>
    <row x14ac:dyDescent="0.25" r="180" customHeight="1" ht="17.25">
      <c r="A180" s="118" t="s">
        <v>376</v>
      </c>
      <c r="B180" s="119" t="s">
        <v>181</v>
      </c>
      <c r="C180" s="119" t="s">
        <v>49</v>
      </c>
      <c r="D180" s="120">
        <v>14</v>
      </c>
      <c r="E180" s="134"/>
      <c r="F180" s="122"/>
      <c r="G180" s="123">
        <v>175</v>
      </c>
      <c r="H180" s="124">
        <f>I180-G180</f>
      </c>
      <c r="I180" s="123">
        <v>224</v>
      </c>
      <c r="J180" s="123">
        <v>183</v>
      </c>
      <c r="K180" s="124">
        <f>L180-J180</f>
      </c>
      <c r="L180" s="123">
        <v>199</v>
      </c>
      <c r="M180" s="123">
        <v>188</v>
      </c>
      <c r="N180" s="124">
        <f>O180-M180</f>
      </c>
      <c r="O180" s="123">
        <v>201</v>
      </c>
      <c r="P180" s="135">
        <v>0.15</v>
      </c>
      <c r="Q180" s="126" t="s">
        <v>234</v>
      </c>
      <c r="R180" s="127"/>
      <c r="S180" s="128" t="s">
        <v>234</v>
      </c>
      <c r="T180" s="123" t="s">
        <v>234</v>
      </c>
      <c r="U180" s="123" t="s">
        <v>234</v>
      </c>
      <c r="V180" s="123" t="s">
        <v>234</v>
      </c>
      <c r="W180" s="123" t="s">
        <v>234</v>
      </c>
      <c r="X180" s="123" t="s">
        <v>234</v>
      </c>
      <c r="Y180" s="123" t="s">
        <v>234</v>
      </c>
      <c r="Z180" s="123" t="s">
        <v>234</v>
      </c>
      <c r="AA180" s="128" t="s">
        <v>234</v>
      </c>
      <c r="AB180" s="123" t="s">
        <v>234</v>
      </c>
      <c r="AC180" s="123" t="s">
        <v>234</v>
      </c>
      <c r="AD180" s="123" t="s">
        <v>234</v>
      </c>
      <c r="AE180" s="123" t="s">
        <v>234</v>
      </c>
      <c r="AF180" s="123" t="s">
        <v>234</v>
      </c>
      <c r="AG180" s="123" t="s">
        <v>234</v>
      </c>
      <c r="AH180" s="123" t="s">
        <v>234</v>
      </c>
      <c r="AI180" s="123" t="s">
        <v>234</v>
      </c>
      <c r="AJ180" s="128" t="s">
        <v>234</v>
      </c>
      <c r="AK180" s="123" t="s">
        <v>234</v>
      </c>
      <c r="AL180" s="130" t="s">
        <v>234</v>
      </c>
      <c r="AM180" s="123" t="s">
        <v>234</v>
      </c>
      <c r="AN180" s="131" t="s">
        <v>234</v>
      </c>
      <c r="AO180" s="132">
        <f>IFERROR($S180*$S$2+$T180*$T$2+IF($U$2=0,0,$U180/$U$2)+$V180*$V$2+$W180*$W$2+$X180*$X$2+$Y180*$Y$2+$AA180*$AA$2+IF($AB$2=0,0,$AB180/$AB$2)+$AC$2*$AC180+$AF180*$AF$2+IF($AG$2=0,0,$AG180/$AG$2)+$AH180*$AH$2+IF($AJ$2=0,0,$AJ180/$AJ$2)+$AK180*$AK$2+$AL180*$AL$2+$AM180*$AM$2+$AN180*$AN$2,0)</f>
      </c>
      <c r="AP180" s="133">
        <f>IFERROR($AO180/$Q180,"-")</f>
      </c>
      <c r="AQ180" s="5"/>
    </row>
    <row x14ac:dyDescent="0.25" r="181" customHeight="1" ht="17.25">
      <c r="A181" s="118" t="s">
        <v>377</v>
      </c>
      <c r="B181" s="119" t="s">
        <v>181</v>
      </c>
      <c r="C181" s="119" t="s">
        <v>37</v>
      </c>
      <c r="D181" s="120">
        <v>12</v>
      </c>
      <c r="E181" s="134" t="s">
        <v>176</v>
      </c>
      <c r="F181" s="122"/>
      <c r="G181" s="123">
        <v>174</v>
      </c>
      <c r="H181" s="124">
        <f>I181-G181</f>
      </c>
      <c r="I181" s="123">
        <v>170</v>
      </c>
      <c r="J181" s="123">
        <v>180</v>
      </c>
      <c r="K181" s="124">
        <f>L181-J181</f>
      </c>
      <c r="L181" s="123">
        <v>185</v>
      </c>
      <c r="M181" s="123">
        <v>176</v>
      </c>
      <c r="N181" s="124">
        <f>O181-M181</f>
      </c>
      <c r="O181" s="123">
        <v>180</v>
      </c>
      <c r="P181" s="135">
        <v>0.15</v>
      </c>
      <c r="Q181" s="126">
        <v>16</v>
      </c>
      <c r="R181" s="127"/>
      <c r="S181" s="128">
        <v>0</v>
      </c>
      <c r="T181" s="123">
        <v>0</v>
      </c>
      <c r="U181" s="123">
        <v>0</v>
      </c>
      <c r="V181" s="123">
        <v>0</v>
      </c>
      <c r="W181" s="123">
        <v>0</v>
      </c>
      <c r="X181" s="123">
        <v>0</v>
      </c>
      <c r="Y181" s="123">
        <v>0</v>
      </c>
      <c r="Z181" s="123">
        <v>0</v>
      </c>
      <c r="AA181" s="128">
        <v>39</v>
      </c>
      <c r="AB181" s="123">
        <v>169</v>
      </c>
      <c r="AC181" s="123">
        <v>1</v>
      </c>
      <c r="AD181" s="123">
        <v>14</v>
      </c>
      <c r="AE181" s="123">
        <v>26</v>
      </c>
      <c r="AF181" s="123">
        <v>18</v>
      </c>
      <c r="AG181" s="123">
        <v>116</v>
      </c>
      <c r="AH181" s="123">
        <v>0</v>
      </c>
      <c r="AI181" s="123">
        <v>6</v>
      </c>
      <c r="AJ181" s="128">
        <v>0</v>
      </c>
      <c r="AK181" s="123">
        <v>0</v>
      </c>
      <c r="AL181" s="130">
        <v>1</v>
      </c>
      <c r="AM181" s="123">
        <v>0</v>
      </c>
      <c r="AN181" s="131">
        <v>0</v>
      </c>
      <c r="AO181" s="132">
        <f>IFERROR($S181*$S$2+$T181*$T$2+IF($U$2=0,0,$U181/$U$2)+$V181*$V$2+$W181*$W$2+$X181*$X$2+$Y181*$Y$2+$AA181*$AA$2+IF($AB$2=0,0,$AB181/$AB$2)+$AC$2*$AC181+$AF181*$AF$2+IF($AG$2=0,0,$AG181/$AG$2)+$AH181*$AH$2+IF($AJ$2=0,0,$AJ181/$AJ$2)+$AK181*$AK$2+$AL181*$AL$2+$AM181*$AM$2+$AN181*$AN$2,0)</f>
      </c>
      <c r="AP181" s="133">
        <f>IFERROR($AO181/$Q181,"-")</f>
      </c>
      <c r="AQ181" s="5"/>
    </row>
    <row x14ac:dyDescent="0.25" r="182" customHeight="1" ht="17.25">
      <c r="A182" s="118" t="s">
        <v>378</v>
      </c>
      <c r="B182" s="119" t="s">
        <v>181</v>
      </c>
      <c r="C182" s="119" t="s">
        <v>55</v>
      </c>
      <c r="D182" s="120">
        <v>6</v>
      </c>
      <c r="E182" s="134"/>
      <c r="F182" s="122"/>
      <c r="G182" s="123">
        <v>166</v>
      </c>
      <c r="H182" s="124">
        <f>I182-G182</f>
      </c>
      <c r="I182" s="123">
        <v>160</v>
      </c>
      <c r="J182" s="123">
        <v>148</v>
      </c>
      <c r="K182" s="124">
        <f>L182-J182</f>
      </c>
      <c r="L182" s="123">
        <v>144</v>
      </c>
      <c r="M182" s="123">
        <v>154</v>
      </c>
      <c r="N182" s="124">
        <f>O182-M182</f>
      </c>
      <c r="O182" s="123">
        <v>159</v>
      </c>
      <c r="P182" s="135">
        <v>0.15</v>
      </c>
      <c r="Q182" s="126">
        <v>8</v>
      </c>
      <c r="R182" s="127"/>
      <c r="S182" s="128">
        <v>0</v>
      </c>
      <c r="T182" s="123">
        <v>0</v>
      </c>
      <c r="U182" s="123">
        <v>0</v>
      </c>
      <c r="V182" s="123">
        <v>0</v>
      </c>
      <c r="W182" s="123">
        <v>0</v>
      </c>
      <c r="X182" s="123">
        <v>0</v>
      </c>
      <c r="Y182" s="123">
        <v>0</v>
      </c>
      <c r="Z182" s="123">
        <v>0</v>
      </c>
      <c r="AA182" s="128">
        <v>28</v>
      </c>
      <c r="AB182" s="123">
        <v>53</v>
      </c>
      <c r="AC182" s="123">
        <v>0</v>
      </c>
      <c r="AD182" s="123">
        <v>3</v>
      </c>
      <c r="AE182" s="123">
        <v>5</v>
      </c>
      <c r="AF182" s="123">
        <v>4</v>
      </c>
      <c r="AG182" s="123">
        <v>34</v>
      </c>
      <c r="AH182" s="123">
        <v>0</v>
      </c>
      <c r="AI182" s="123">
        <v>2</v>
      </c>
      <c r="AJ182" s="128">
        <v>0</v>
      </c>
      <c r="AK182" s="123">
        <v>0</v>
      </c>
      <c r="AL182" s="130">
        <v>0</v>
      </c>
      <c r="AM182" s="123">
        <v>0</v>
      </c>
      <c r="AN182" s="131">
        <v>0</v>
      </c>
      <c r="AO182" s="132">
        <f>IFERROR($S182*$S$2+$T182*$T$2+IF($U$2=0,0,$U182/$U$2)+$V182*$V$2+$W182*$W$2+$X182*$X$2+$Y182*$Y$2+$AA182*$AA$2+IF($AB$2=0,0,$AB182/$AB$2)+$AC$2*$AC182+$AF182*$AF$2+IF($AG$2=0,0,$AG182/$AG$2)+$AH182*$AH$2+IF($AJ$2=0,0,$AJ182/$AJ$2)+$AK182*$AK$2+$AL182*$AL$2+$AM182*$AM$2+$AN182*$AN$2,0)</f>
      </c>
      <c r="AP182" s="133">
        <f>IFERROR($AO182/$Q182,"-")</f>
      </c>
      <c r="AQ182" s="5"/>
    </row>
    <row x14ac:dyDescent="0.25" r="183" customHeight="1" ht="17.25">
      <c r="A183" s="118" t="s">
        <v>379</v>
      </c>
      <c r="B183" s="119" t="s">
        <v>173</v>
      </c>
      <c r="C183" s="119" t="s">
        <v>200</v>
      </c>
      <c r="D183" s="120">
        <v>12</v>
      </c>
      <c r="E183" s="134"/>
      <c r="F183" s="122"/>
      <c r="G183" s="123">
        <v>243</v>
      </c>
      <c r="H183" s="124">
        <f>I183-G183</f>
      </c>
      <c r="I183" s="123">
        <v>252</v>
      </c>
      <c r="J183" s="123">
        <v>188</v>
      </c>
      <c r="K183" s="124">
        <f>L183-J183</f>
      </c>
      <c r="L183" s="123">
        <v>190</v>
      </c>
      <c r="M183" s="123">
        <v>187</v>
      </c>
      <c r="N183" s="124">
        <f>O183-M183</f>
      </c>
      <c r="O183" s="123">
        <v>191</v>
      </c>
      <c r="P183" s="135">
        <v>0.15</v>
      </c>
      <c r="Q183" s="126">
        <v>16</v>
      </c>
      <c r="R183" s="127"/>
      <c r="S183" s="128">
        <v>0</v>
      </c>
      <c r="T183" s="123">
        <v>0</v>
      </c>
      <c r="U183" s="123">
        <v>0</v>
      </c>
      <c r="V183" s="123">
        <v>0</v>
      </c>
      <c r="W183" s="123">
        <v>0</v>
      </c>
      <c r="X183" s="123">
        <v>0</v>
      </c>
      <c r="Y183" s="123">
        <v>0</v>
      </c>
      <c r="Z183" s="123">
        <v>0</v>
      </c>
      <c r="AA183" s="128">
        <v>0</v>
      </c>
      <c r="AB183" s="123">
        <v>0</v>
      </c>
      <c r="AC183" s="123">
        <v>0</v>
      </c>
      <c r="AD183" s="123">
        <v>0</v>
      </c>
      <c r="AE183" s="123">
        <v>104</v>
      </c>
      <c r="AF183" s="123">
        <v>47</v>
      </c>
      <c r="AG183" s="123">
        <v>523</v>
      </c>
      <c r="AH183" s="123">
        <v>2</v>
      </c>
      <c r="AI183" s="123">
        <v>34</v>
      </c>
      <c r="AJ183" s="128">
        <v>0</v>
      </c>
      <c r="AK183" s="123">
        <v>0</v>
      </c>
      <c r="AL183" s="130">
        <v>0</v>
      </c>
      <c r="AM183" s="123">
        <v>0</v>
      </c>
      <c r="AN183" s="131">
        <v>0</v>
      </c>
      <c r="AO183" s="132">
        <f>IFERROR($S183*$S$2+$T183*$T$2+IF($U$2=0,0,$U183/$U$2)+$V183*$V$2+$W183*$W$2+$X183*$X$2+$Y183*$Y$2+$AA183*$AA$2+IF($AB$2=0,0,$AB183/$AB$2)+$AC$2*$AC183+$AF183*$AF$2+IF($AG$2=0,0,$AG183/$AG$2)+$AH183*$AH$2+IF($AJ$2=0,0,$AJ183/$AJ$2)+$AK183*$AK$2+$AL183*$AL$2+$AM183*$AM$2+$AN183*$AN$2,0)</f>
      </c>
      <c r="AP183" s="133">
        <f>IFERROR($AO183/$Q183,"-")</f>
      </c>
      <c r="AQ183" s="5"/>
    </row>
    <row x14ac:dyDescent="0.25" r="184" customHeight="1" ht="17.25">
      <c r="A184" s="118" t="s">
        <v>380</v>
      </c>
      <c r="B184" s="119" t="s">
        <v>185</v>
      </c>
      <c r="C184" s="119" t="s">
        <v>217</v>
      </c>
      <c r="D184" s="120">
        <v>13</v>
      </c>
      <c r="E184" s="134"/>
      <c r="F184" s="122"/>
      <c r="G184" s="123">
        <v>178</v>
      </c>
      <c r="H184" s="124">
        <f>I184-G184</f>
      </c>
      <c r="I184" s="123">
        <v>175</v>
      </c>
      <c r="J184" s="123">
        <v>168</v>
      </c>
      <c r="K184" s="124">
        <f>L184-J184</f>
      </c>
      <c r="L184" s="123">
        <v>170</v>
      </c>
      <c r="M184" s="123">
        <v>166</v>
      </c>
      <c r="N184" s="124">
        <f>O184-M184</f>
      </c>
      <c r="O184" s="123">
        <v>171</v>
      </c>
      <c r="P184" s="135">
        <v>0.15</v>
      </c>
      <c r="Q184" s="126">
        <v>12</v>
      </c>
      <c r="R184" s="127"/>
      <c r="S184" s="128">
        <v>217</v>
      </c>
      <c r="T184" s="123">
        <v>147</v>
      </c>
      <c r="U184" s="123">
        <v>2208</v>
      </c>
      <c r="V184" s="123">
        <v>9</v>
      </c>
      <c r="W184" s="123">
        <v>11</v>
      </c>
      <c r="X184" s="123">
        <v>2</v>
      </c>
      <c r="Y184" s="123">
        <v>35</v>
      </c>
      <c r="Z184" s="123">
        <v>109</v>
      </c>
      <c r="AA184" s="128">
        <v>37</v>
      </c>
      <c r="AB184" s="123">
        <v>217</v>
      </c>
      <c r="AC184" s="123">
        <v>2</v>
      </c>
      <c r="AD184" s="123">
        <v>13</v>
      </c>
      <c r="AE184" s="123">
        <v>0</v>
      </c>
      <c r="AF184" s="123">
        <v>0</v>
      </c>
      <c r="AG184" s="123">
        <v>0</v>
      </c>
      <c r="AH184" s="123">
        <v>0</v>
      </c>
      <c r="AI184" s="123">
        <v>0</v>
      </c>
      <c r="AJ184" s="128">
        <v>0</v>
      </c>
      <c r="AK184" s="123">
        <v>0</v>
      </c>
      <c r="AL184" s="130">
        <v>1</v>
      </c>
      <c r="AM184" s="123">
        <v>4</v>
      </c>
      <c r="AN184" s="131">
        <v>2</v>
      </c>
      <c r="AO184" s="132">
        <f>IFERROR($S184*$S$2+$T184*$T$2+IF($U$2=0,0,$U184/$U$2)+$V184*$V$2+$W184*$W$2+$X184*$X$2+$Y184*$Y$2+$AA184*$AA$2+IF($AB$2=0,0,$AB184/$AB$2)+$AC$2*$AC184+$AF184*$AF$2+IF($AG$2=0,0,$AG184/$AG$2)+$AH184*$AH$2+IF($AJ$2=0,0,$AJ184/$AJ$2)+$AK184*$AK$2+$AL184*$AL$2+$AM184*$AM$2+$AN184*$AN$2,0)</f>
      </c>
      <c r="AP184" s="133">
        <f>IFERROR($AO184/$Q184,"-")</f>
      </c>
      <c r="AQ184" s="5"/>
    </row>
    <row x14ac:dyDescent="0.25" r="185" customHeight="1" ht="17.25">
      <c r="A185" s="118" t="s">
        <v>381</v>
      </c>
      <c r="B185" s="119" t="s">
        <v>173</v>
      </c>
      <c r="C185" s="119" t="s">
        <v>200</v>
      </c>
      <c r="D185" s="120">
        <v>12</v>
      </c>
      <c r="E185" s="134"/>
      <c r="F185" s="122"/>
      <c r="G185" s="123">
        <v>191</v>
      </c>
      <c r="H185" s="124">
        <f>I185-G185</f>
      </c>
      <c r="I185" s="123">
        <v>192</v>
      </c>
      <c r="J185" s="123">
        <v>172</v>
      </c>
      <c r="K185" s="124">
        <f>L185-J185</f>
      </c>
      <c r="L185" s="123">
        <v>174</v>
      </c>
      <c r="M185" s="123">
        <v>162</v>
      </c>
      <c r="N185" s="124">
        <f>O185-M185</f>
      </c>
      <c r="O185" s="123">
        <v>166</v>
      </c>
      <c r="P185" s="135">
        <v>0.15</v>
      </c>
      <c r="Q185" s="126" t="s">
        <v>234</v>
      </c>
      <c r="R185" s="127"/>
      <c r="S185" s="128" t="s">
        <v>234</v>
      </c>
      <c r="T185" s="123" t="s">
        <v>234</v>
      </c>
      <c r="U185" s="123" t="s">
        <v>234</v>
      </c>
      <c r="V185" s="123" t="s">
        <v>234</v>
      </c>
      <c r="W185" s="123" t="s">
        <v>234</v>
      </c>
      <c r="X185" s="123" t="s">
        <v>234</v>
      </c>
      <c r="Y185" s="123" t="s">
        <v>234</v>
      </c>
      <c r="Z185" s="123" t="s">
        <v>234</v>
      </c>
      <c r="AA185" s="128" t="s">
        <v>234</v>
      </c>
      <c r="AB185" s="123" t="s">
        <v>234</v>
      </c>
      <c r="AC185" s="123" t="s">
        <v>234</v>
      </c>
      <c r="AD185" s="123" t="s">
        <v>234</v>
      </c>
      <c r="AE185" s="123" t="s">
        <v>234</v>
      </c>
      <c r="AF185" s="123" t="s">
        <v>234</v>
      </c>
      <c r="AG185" s="123" t="s">
        <v>234</v>
      </c>
      <c r="AH185" s="123" t="s">
        <v>234</v>
      </c>
      <c r="AI185" s="123" t="s">
        <v>234</v>
      </c>
      <c r="AJ185" s="128" t="s">
        <v>234</v>
      </c>
      <c r="AK185" s="123" t="s">
        <v>234</v>
      </c>
      <c r="AL185" s="130" t="s">
        <v>234</v>
      </c>
      <c r="AM185" s="123" t="s">
        <v>234</v>
      </c>
      <c r="AN185" s="131" t="s">
        <v>234</v>
      </c>
      <c r="AO185" s="132">
        <f>IFERROR($S185*$S$2+$T185*$T$2+IF($U$2=0,0,$U185/$U$2)+$V185*$V$2+$W185*$W$2+$X185*$X$2+$Y185*$Y$2+$AA185*$AA$2+IF($AB$2=0,0,$AB185/$AB$2)+$AC$2*$AC185+$AF185*$AF$2+IF($AG$2=0,0,$AG185/$AG$2)+$AH185*$AH$2+IF($AJ$2=0,0,$AJ185/$AJ$2)+$AK185*$AK$2+$AL185*$AL$2+$AM185*$AM$2+$AN185*$AN$2,0)</f>
      </c>
      <c r="AP185" s="133">
        <f>IFERROR($AO185/$Q185,"-")</f>
      </c>
      <c r="AQ185" s="5"/>
    </row>
    <row x14ac:dyDescent="0.25" r="186" customHeight="1" ht="17.25">
      <c r="A186" s="118" t="s">
        <v>382</v>
      </c>
      <c r="B186" s="119" t="s">
        <v>181</v>
      </c>
      <c r="C186" s="119" t="s">
        <v>188</v>
      </c>
      <c r="D186" s="120">
        <v>14</v>
      </c>
      <c r="E186" s="134"/>
      <c r="F186" s="122"/>
      <c r="G186" s="123">
        <v>177</v>
      </c>
      <c r="H186" s="124">
        <f>I186-G186</f>
      </c>
      <c r="I186" s="123">
        <v>172</v>
      </c>
      <c r="J186" s="123">
        <v>184</v>
      </c>
      <c r="K186" s="124">
        <f>L186-J186</f>
      </c>
      <c r="L186" s="123">
        <v>176</v>
      </c>
      <c r="M186" s="123">
        <v>190</v>
      </c>
      <c r="N186" s="124">
        <f>O186-M186</f>
      </c>
      <c r="O186" s="123">
        <v>185</v>
      </c>
      <c r="P186" s="135">
        <v>0.14</v>
      </c>
      <c r="Q186" s="126">
        <v>1</v>
      </c>
      <c r="R186" s="127"/>
      <c r="S186" s="128">
        <v>0</v>
      </c>
      <c r="T186" s="123">
        <v>0</v>
      </c>
      <c r="U186" s="123">
        <v>0</v>
      </c>
      <c r="V186" s="123">
        <v>0</v>
      </c>
      <c r="W186" s="123">
        <v>0</v>
      </c>
      <c r="X186" s="123">
        <v>0</v>
      </c>
      <c r="Y186" s="123">
        <v>0</v>
      </c>
      <c r="Z186" s="123">
        <v>0</v>
      </c>
      <c r="AA186" s="128">
        <v>4</v>
      </c>
      <c r="AB186" s="123">
        <v>26</v>
      </c>
      <c r="AC186" s="123">
        <v>0</v>
      </c>
      <c r="AD186" s="123">
        <v>2</v>
      </c>
      <c r="AE186" s="123">
        <v>3</v>
      </c>
      <c r="AF186" s="123">
        <v>3</v>
      </c>
      <c r="AG186" s="123">
        <v>30</v>
      </c>
      <c r="AH186" s="123">
        <v>0</v>
      </c>
      <c r="AI186" s="123">
        <v>1</v>
      </c>
      <c r="AJ186" s="128">
        <v>0</v>
      </c>
      <c r="AK186" s="123">
        <v>0</v>
      </c>
      <c r="AL186" s="130">
        <v>0</v>
      </c>
      <c r="AM186" s="123">
        <v>0</v>
      </c>
      <c r="AN186" s="131">
        <v>0</v>
      </c>
      <c r="AO186" s="132">
        <f>IFERROR($S186*$S$2+$T186*$T$2+IF($U$2=0,0,$U186/$U$2)+$V186*$V$2+$W186*$W$2+$X186*$X$2+$Y186*$Y$2+$AA186*$AA$2+IF($AB$2=0,0,$AB186/$AB$2)+$AC$2*$AC186+$AF186*$AF$2+IF($AG$2=0,0,$AG186/$AG$2)+$AH186*$AH$2+IF($AJ$2=0,0,$AJ186/$AJ$2)+$AK186*$AK$2+$AL186*$AL$2+$AM186*$AM$2+$AN186*$AN$2,0)</f>
      </c>
      <c r="AP186" s="133">
        <f>IFERROR($AO186/$Q186,"-")</f>
      </c>
      <c r="AQ186" s="5"/>
    </row>
    <row x14ac:dyDescent="0.25" r="187" customHeight="1" ht="17.25">
      <c r="A187" s="118" t="s">
        <v>383</v>
      </c>
      <c r="B187" s="119" t="s">
        <v>181</v>
      </c>
      <c r="C187" s="119" t="s">
        <v>217</v>
      </c>
      <c r="D187" s="120">
        <v>13</v>
      </c>
      <c r="E187" s="134"/>
      <c r="F187" s="122"/>
      <c r="G187" s="123">
        <v>189</v>
      </c>
      <c r="H187" s="124">
        <f>I187-G187</f>
      </c>
      <c r="I187" s="123">
        <v>222</v>
      </c>
      <c r="J187" s="123">
        <v>193</v>
      </c>
      <c r="K187" s="124">
        <f>L187-J187</f>
      </c>
      <c r="L187" s="123">
        <v>201</v>
      </c>
      <c r="M187" s="123">
        <v>196</v>
      </c>
      <c r="N187" s="124">
        <f>O187-M187</f>
      </c>
      <c r="O187" s="123">
        <v>200</v>
      </c>
      <c r="P187" s="135">
        <v>0.14</v>
      </c>
      <c r="Q187" s="126" t="s">
        <v>234</v>
      </c>
      <c r="R187" s="127"/>
      <c r="S187" s="128" t="s">
        <v>234</v>
      </c>
      <c r="T187" s="123" t="s">
        <v>234</v>
      </c>
      <c r="U187" s="123" t="s">
        <v>234</v>
      </c>
      <c r="V187" s="123" t="s">
        <v>234</v>
      </c>
      <c r="W187" s="123" t="s">
        <v>234</v>
      </c>
      <c r="X187" s="123" t="s">
        <v>234</v>
      </c>
      <c r="Y187" s="123" t="s">
        <v>234</v>
      </c>
      <c r="Z187" s="123" t="s">
        <v>234</v>
      </c>
      <c r="AA187" s="128" t="s">
        <v>234</v>
      </c>
      <c r="AB187" s="123" t="s">
        <v>234</v>
      </c>
      <c r="AC187" s="123" t="s">
        <v>234</v>
      </c>
      <c r="AD187" s="123" t="s">
        <v>234</v>
      </c>
      <c r="AE187" s="123" t="s">
        <v>234</v>
      </c>
      <c r="AF187" s="123" t="s">
        <v>234</v>
      </c>
      <c r="AG187" s="123" t="s">
        <v>234</v>
      </c>
      <c r="AH187" s="123" t="s">
        <v>234</v>
      </c>
      <c r="AI187" s="123" t="s">
        <v>234</v>
      </c>
      <c r="AJ187" s="128" t="s">
        <v>234</v>
      </c>
      <c r="AK187" s="123" t="s">
        <v>234</v>
      </c>
      <c r="AL187" s="130" t="s">
        <v>234</v>
      </c>
      <c r="AM187" s="123" t="s">
        <v>234</v>
      </c>
      <c r="AN187" s="131" t="s">
        <v>234</v>
      </c>
      <c r="AO187" s="132">
        <f>IFERROR($S187*$S$2+$T187*$T$2+IF($U$2=0,0,$U187/$U$2)+$V187*$V$2+$W187*$W$2+$X187*$X$2+$Y187*$Y$2+$AA187*$AA$2+IF($AB$2=0,0,$AB187/$AB$2)+$AC$2*$AC187+$AF187*$AF$2+IF($AG$2=0,0,$AG187/$AG$2)+$AH187*$AH$2+IF($AJ$2=0,0,$AJ187/$AJ$2)+$AK187*$AK$2+$AL187*$AL$2+$AM187*$AM$2+$AN187*$AN$2,0)</f>
      </c>
      <c r="AP187" s="133">
        <f>IFERROR($AO187/$Q187,"-")</f>
      </c>
      <c r="AQ187" s="5"/>
    </row>
    <row x14ac:dyDescent="0.25" r="188" customHeight="1" ht="17.25">
      <c r="A188" s="118" t="s">
        <v>384</v>
      </c>
      <c r="B188" s="119" t="s">
        <v>173</v>
      </c>
      <c r="C188" s="119" t="s">
        <v>29</v>
      </c>
      <c r="D188" s="120">
        <v>13</v>
      </c>
      <c r="E188" s="134"/>
      <c r="F188" s="122"/>
      <c r="G188" s="123">
        <v>253</v>
      </c>
      <c r="H188" s="124">
        <f>I188-G188</f>
      </c>
      <c r="I188" s="123">
        <v>246</v>
      </c>
      <c r="J188" s="123">
        <v>195</v>
      </c>
      <c r="K188" s="124">
        <f>L188-J188</f>
      </c>
      <c r="L188" s="123">
        <v>198</v>
      </c>
      <c r="M188" s="123">
        <v>195</v>
      </c>
      <c r="N188" s="124">
        <f>O188-M188</f>
      </c>
      <c r="O188" s="123">
        <v>197</v>
      </c>
      <c r="P188" s="135">
        <v>0.14</v>
      </c>
      <c r="Q188" s="126">
        <v>10</v>
      </c>
      <c r="R188" s="127"/>
      <c r="S188" s="128">
        <v>0</v>
      </c>
      <c r="T188" s="123">
        <v>1</v>
      </c>
      <c r="U188" s="123">
        <v>0</v>
      </c>
      <c r="V188" s="123">
        <v>0</v>
      </c>
      <c r="W188" s="123">
        <v>0</v>
      </c>
      <c r="X188" s="123">
        <v>0</v>
      </c>
      <c r="Y188" s="123">
        <v>0</v>
      </c>
      <c r="Z188" s="123">
        <v>0</v>
      </c>
      <c r="AA188" s="128">
        <v>0</v>
      </c>
      <c r="AB188" s="123">
        <v>0</v>
      </c>
      <c r="AC188" s="123">
        <v>0</v>
      </c>
      <c r="AD188" s="123">
        <v>0</v>
      </c>
      <c r="AE188" s="123">
        <v>48</v>
      </c>
      <c r="AF188" s="123">
        <v>38</v>
      </c>
      <c r="AG188" s="123">
        <v>441</v>
      </c>
      <c r="AH188" s="123">
        <v>3</v>
      </c>
      <c r="AI188" s="123">
        <v>20</v>
      </c>
      <c r="AJ188" s="128">
        <v>0</v>
      </c>
      <c r="AK188" s="123">
        <v>0</v>
      </c>
      <c r="AL188" s="130">
        <v>0</v>
      </c>
      <c r="AM188" s="123">
        <v>0</v>
      </c>
      <c r="AN188" s="131">
        <v>0</v>
      </c>
      <c r="AO188" s="132">
        <f>IFERROR($S188*$S$2+$T188*$T$2+IF($U$2=0,0,$U188/$U$2)+$V188*$V$2+$W188*$W$2+$X188*$X$2+$Y188*$Y$2+$AA188*$AA$2+IF($AB$2=0,0,$AB188/$AB$2)+$AC$2*$AC188+$AF188*$AF$2+IF($AG$2=0,0,$AG188/$AG$2)+$AH188*$AH$2+IF($AJ$2=0,0,$AJ188/$AJ$2)+$AK188*$AK$2+$AL188*$AL$2+$AM188*$AM$2+$AN188*$AN$2,0)</f>
      </c>
      <c r="AP188" s="133">
        <f>IFERROR($AO188/$Q188,"-")</f>
      </c>
      <c r="AQ188" s="5"/>
    </row>
    <row x14ac:dyDescent="0.25" r="189" customHeight="1" ht="17.25">
      <c r="A189" s="118" t="s">
        <v>385</v>
      </c>
      <c r="B189" s="119" t="s">
        <v>181</v>
      </c>
      <c r="C189" s="119" t="s">
        <v>43</v>
      </c>
      <c r="D189" s="120">
        <v>11</v>
      </c>
      <c r="E189" s="134" t="s">
        <v>386</v>
      </c>
      <c r="F189" s="122"/>
      <c r="G189" s="123">
        <v>300</v>
      </c>
      <c r="H189" s="124">
        <f>I189-G189</f>
      </c>
      <c r="I189" s="123">
        <v>300</v>
      </c>
      <c r="J189" s="123">
        <v>500</v>
      </c>
      <c r="K189" s="124">
        <f>L189-J189</f>
      </c>
      <c r="L189" s="123">
        <v>500</v>
      </c>
      <c r="M189" s="123">
        <v>500</v>
      </c>
      <c r="N189" s="124">
        <f>O189-M189</f>
      </c>
      <c r="O189" s="123">
        <v>500</v>
      </c>
      <c r="P189" s="135">
        <v>0.13</v>
      </c>
      <c r="Q189" s="126">
        <v>13</v>
      </c>
      <c r="R189" s="127"/>
      <c r="S189" s="128">
        <v>0</v>
      </c>
      <c r="T189" s="123">
        <v>0</v>
      </c>
      <c r="U189" s="123">
        <v>0</v>
      </c>
      <c r="V189" s="123">
        <v>0</v>
      </c>
      <c r="W189" s="123">
        <v>0</v>
      </c>
      <c r="X189" s="123">
        <v>0</v>
      </c>
      <c r="Y189" s="123">
        <v>0</v>
      </c>
      <c r="Z189" s="123">
        <v>0</v>
      </c>
      <c r="AA189" s="128">
        <v>145</v>
      </c>
      <c r="AB189" s="123">
        <v>625</v>
      </c>
      <c r="AC189" s="123">
        <v>2</v>
      </c>
      <c r="AD189" s="123">
        <v>26</v>
      </c>
      <c r="AE189" s="123">
        <v>14</v>
      </c>
      <c r="AF189" s="123">
        <v>11</v>
      </c>
      <c r="AG189" s="123">
        <v>123</v>
      </c>
      <c r="AH189" s="123">
        <v>1</v>
      </c>
      <c r="AI189" s="123">
        <v>4</v>
      </c>
      <c r="AJ189" s="128">
        <v>0</v>
      </c>
      <c r="AK189" s="123">
        <v>0</v>
      </c>
      <c r="AL189" s="130">
        <v>0</v>
      </c>
      <c r="AM189" s="123">
        <v>1</v>
      </c>
      <c r="AN189" s="131">
        <v>1</v>
      </c>
      <c r="AO189" s="132">
        <f>IFERROR($S189*$S$2+$T189*$T$2+IF($U$2=0,0,$U189/$U$2)+$V189*$V$2+$W189*$W$2+$X189*$X$2+$Y189*$Y$2+$AA189*$AA$2+IF($AB$2=0,0,$AB189/$AB$2)+$AC$2*$AC189+$AF189*$AF$2+IF($AG$2=0,0,$AG189/$AG$2)+$AH189*$AH$2+IF($AJ$2=0,0,$AJ189/$AJ$2)+$AK189*$AK$2+$AL189*$AL$2+$AM189*$AM$2+$AN189*$AN$2,0)</f>
      </c>
      <c r="AP189" s="133">
        <f>IFERROR($AO189/$Q189,"-")</f>
      </c>
      <c r="AQ189" s="5"/>
    </row>
    <row x14ac:dyDescent="0.25" r="190" customHeight="1" ht="17.25">
      <c r="A190" s="118" t="s">
        <v>387</v>
      </c>
      <c r="B190" s="119" t="s">
        <v>173</v>
      </c>
      <c r="C190" s="119" t="s">
        <v>217</v>
      </c>
      <c r="D190" s="120">
        <v>13</v>
      </c>
      <c r="E190" s="134"/>
      <c r="F190" s="122"/>
      <c r="G190" s="123">
        <v>183</v>
      </c>
      <c r="H190" s="124">
        <f>I190-G190</f>
      </c>
      <c r="I190" s="123">
        <v>210</v>
      </c>
      <c r="J190" s="123">
        <v>178</v>
      </c>
      <c r="K190" s="124">
        <f>L190-J190</f>
      </c>
      <c r="L190" s="123">
        <v>187</v>
      </c>
      <c r="M190" s="123">
        <v>174</v>
      </c>
      <c r="N190" s="124">
        <f>O190-M190</f>
      </c>
      <c r="O190" s="123">
        <v>179</v>
      </c>
      <c r="P190" s="135">
        <v>0.13</v>
      </c>
      <c r="Q190" s="126" t="s">
        <v>234</v>
      </c>
      <c r="R190" s="127"/>
      <c r="S190" s="128" t="s">
        <v>234</v>
      </c>
      <c r="T190" s="123" t="s">
        <v>234</v>
      </c>
      <c r="U190" s="123" t="s">
        <v>234</v>
      </c>
      <c r="V190" s="123" t="s">
        <v>234</v>
      </c>
      <c r="W190" s="123" t="s">
        <v>234</v>
      </c>
      <c r="X190" s="123" t="s">
        <v>234</v>
      </c>
      <c r="Y190" s="123" t="s">
        <v>234</v>
      </c>
      <c r="Z190" s="123" t="s">
        <v>234</v>
      </c>
      <c r="AA190" s="128" t="s">
        <v>234</v>
      </c>
      <c r="AB190" s="123" t="s">
        <v>234</v>
      </c>
      <c r="AC190" s="123" t="s">
        <v>234</v>
      </c>
      <c r="AD190" s="123" t="s">
        <v>234</v>
      </c>
      <c r="AE190" s="123" t="s">
        <v>234</v>
      </c>
      <c r="AF190" s="123" t="s">
        <v>234</v>
      </c>
      <c r="AG190" s="123" t="s">
        <v>234</v>
      </c>
      <c r="AH190" s="123" t="s">
        <v>234</v>
      </c>
      <c r="AI190" s="123" t="s">
        <v>234</v>
      </c>
      <c r="AJ190" s="128" t="s">
        <v>234</v>
      </c>
      <c r="AK190" s="123" t="s">
        <v>234</v>
      </c>
      <c r="AL190" s="130" t="s">
        <v>234</v>
      </c>
      <c r="AM190" s="123" t="s">
        <v>234</v>
      </c>
      <c r="AN190" s="131" t="s">
        <v>234</v>
      </c>
      <c r="AO190" s="132">
        <f>IFERROR($S190*$S$2+$T190*$T$2+IF($U$2=0,0,$U190/$U$2)+$V190*$V$2+$W190*$W$2+$X190*$X$2+$Y190*$Y$2+$AA190*$AA$2+IF($AB$2=0,0,$AB190/$AB$2)+$AC$2*$AC190+$AF190*$AF$2+IF($AG$2=0,0,$AG190/$AG$2)+$AH190*$AH$2+IF($AJ$2=0,0,$AJ190/$AJ$2)+$AK190*$AK$2+$AL190*$AL$2+$AM190*$AM$2+$AN190*$AN$2,0)</f>
      </c>
      <c r="AP190" s="133">
        <f>IFERROR($AO190/$Q190,"-")</f>
      </c>
      <c r="AQ190" s="5"/>
    </row>
    <row x14ac:dyDescent="0.25" r="191" customHeight="1" ht="17.25">
      <c r="A191" s="118" t="s">
        <v>388</v>
      </c>
      <c r="B191" s="119" t="s">
        <v>185</v>
      </c>
      <c r="C191" s="119" t="s">
        <v>373</v>
      </c>
      <c r="D191" s="120">
        <v>14</v>
      </c>
      <c r="E191" s="134"/>
      <c r="F191" s="122"/>
      <c r="G191" s="123">
        <v>300</v>
      </c>
      <c r="H191" s="124">
        <f>I191-G191</f>
      </c>
      <c r="I191" s="123">
        <v>294</v>
      </c>
      <c r="J191" s="123">
        <v>257</v>
      </c>
      <c r="K191" s="124">
        <f>L191-J191</f>
      </c>
      <c r="L191" s="123">
        <v>500</v>
      </c>
      <c r="M191" s="123">
        <v>260</v>
      </c>
      <c r="N191" s="124">
        <f>O191-M191</f>
      </c>
      <c r="O191" s="123">
        <v>500</v>
      </c>
      <c r="P191" s="135">
        <v>0.12</v>
      </c>
      <c r="Q191" s="126">
        <v>15</v>
      </c>
      <c r="R191" s="127"/>
      <c r="S191" s="128">
        <v>242</v>
      </c>
      <c r="T191" s="123">
        <v>126</v>
      </c>
      <c r="U191" s="123">
        <v>2657</v>
      </c>
      <c r="V191" s="123">
        <v>8</v>
      </c>
      <c r="W191" s="123">
        <v>10</v>
      </c>
      <c r="X191" s="123">
        <v>1</v>
      </c>
      <c r="Y191" s="123">
        <v>31</v>
      </c>
      <c r="Z191" s="123">
        <v>133</v>
      </c>
      <c r="AA191" s="128">
        <v>137</v>
      </c>
      <c r="AB191" s="123">
        <v>592</v>
      </c>
      <c r="AC191" s="123">
        <v>12</v>
      </c>
      <c r="AD191" s="123">
        <v>55</v>
      </c>
      <c r="AE191" s="123">
        <v>2</v>
      </c>
      <c r="AF191" s="123">
        <v>2</v>
      </c>
      <c r="AG191" s="123">
        <v>35</v>
      </c>
      <c r="AH191" s="123">
        <v>1</v>
      </c>
      <c r="AI191" s="123">
        <v>2</v>
      </c>
      <c r="AJ191" s="128">
        <v>0</v>
      </c>
      <c r="AK191" s="123">
        <v>0</v>
      </c>
      <c r="AL191" s="130">
        <v>1</v>
      </c>
      <c r="AM191" s="123">
        <v>6</v>
      </c>
      <c r="AN191" s="131">
        <v>1</v>
      </c>
      <c r="AO191" s="132">
        <f>IFERROR($S191*$S$2+$T191*$T$2+IF($U$2=0,0,$U191/$U$2)+$V191*$V$2+$W191*$W$2+$X191*$X$2+$Y191*$Y$2+$AA191*$AA$2+IF($AB$2=0,0,$AB191/$AB$2)+$AC$2*$AC191+$AF191*$AF$2+IF($AG$2=0,0,$AG191/$AG$2)+$AH191*$AH$2+IF($AJ$2=0,0,$AJ191/$AJ$2)+$AK191*$AK$2+$AL191*$AL$2+$AM191*$AM$2+$AN191*$AN$2,0)</f>
      </c>
      <c r="AP191" s="133">
        <f>IFERROR($AO191/$Q191,"-")</f>
      </c>
      <c r="AQ191" s="5"/>
    </row>
    <row x14ac:dyDescent="0.25" r="192" customHeight="1" ht="17.25">
      <c r="A192" s="118" t="s">
        <v>389</v>
      </c>
      <c r="B192" s="119" t="s">
        <v>181</v>
      </c>
      <c r="C192" s="119" t="s">
        <v>293</v>
      </c>
      <c r="D192" s="120">
        <v>10</v>
      </c>
      <c r="E192" s="134"/>
      <c r="F192" s="122"/>
      <c r="G192" s="123">
        <v>223</v>
      </c>
      <c r="H192" s="124">
        <f>I192-G192</f>
      </c>
      <c r="I192" s="123">
        <v>227</v>
      </c>
      <c r="J192" s="123">
        <v>197</v>
      </c>
      <c r="K192" s="124">
        <f>L192-J192</f>
      </c>
      <c r="L192" s="123">
        <v>205</v>
      </c>
      <c r="M192" s="123">
        <v>198</v>
      </c>
      <c r="N192" s="124">
        <f>O192-M192</f>
      </c>
      <c r="O192" s="123">
        <v>205</v>
      </c>
      <c r="P192" s="135">
        <v>0.12</v>
      </c>
      <c r="Q192" s="126">
        <v>11</v>
      </c>
      <c r="R192" s="127"/>
      <c r="S192" s="128">
        <v>0</v>
      </c>
      <c r="T192" s="123">
        <v>0</v>
      </c>
      <c r="U192" s="123">
        <v>0</v>
      </c>
      <c r="V192" s="123">
        <v>0</v>
      </c>
      <c r="W192" s="123">
        <v>0</v>
      </c>
      <c r="X192" s="123">
        <v>0</v>
      </c>
      <c r="Y192" s="123">
        <v>0</v>
      </c>
      <c r="Z192" s="123">
        <v>0</v>
      </c>
      <c r="AA192" s="128">
        <v>72</v>
      </c>
      <c r="AB192" s="123">
        <v>299</v>
      </c>
      <c r="AC192" s="123">
        <v>2</v>
      </c>
      <c r="AD192" s="123">
        <v>14</v>
      </c>
      <c r="AE192" s="123">
        <v>8</v>
      </c>
      <c r="AF192" s="123">
        <v>6</v>
      </c>
      <c r="AG192" s="123">
        <v>50</v>
      </c>
      <c r="AH192" s="123">
        <v>0</v>
      </c>
      <c r="AI192" s="123">
        <v>2</v>
      </c>
      <c r="AJ192" s="128">
        <v>0</v>
      </c>
      <c r="AK192" s="123">
        <v>0</v>
      </c>
      <c r="AL192" s="130">
        <v>0</v>
      </c>
      <c r="AM192" s="123">
        <v>0</v>
      </c>
      <c r="AN192" s="131">
        <v>0</v>
      </c>
      <c r="AO192" s="132">
        <f>IFERROR($S192*$S$2+$T192*$T$2+IF($U$2=0,0,$U192/$U$2)+$V192*$V$2+$W192*$W$2+$X192*$X$2+$Y192*$Y$2+$AA192*$AA$2+IF($AB$2=0,0,$AB192/$AB$2)+$AC$2*$AC192+$AF192*$AF$2+IF($AG$2=0,0,$AG192/$AG$2)+$AH192*$AH$2+IF($AJ$2=0,0,$AJ192/$AJ$2)+$AK192*$AK$2+$AL192*$AL$2+$AM192*$AM$2+$AN192*$AN$2,0)</f>
      </c>
      <c r="AP192" s="133">
        <f>IFERROR($AO192/$Q192,"-")</f>
      </c>
      <c r="AQ192" s="5"/>
    </row>
    <row x14ac:dyDescent="0.25" r="193" customHeight="1" ht="17.25">
      <c r="A193" s="118" t="s">
        <v>335</v>
      </c>
      <c r="B193" s="119" t="s">
        <v>181</v>
      </c>
      <c r="C193" s="119" t="s">
        <v>265</v>
      </c>
      <c r="D193" s="120">
        <v>14</v>
      </c>
      <c r="E193" s="134"/>
      <c r="F193" s="122"/>
      <c r="G193" s="123">
        <v>155</v>
      </c>
      <c r="H193" s="124">
        <f>I193-G193</f>
      </c>
      <c r="I193" s="123">
        <v>145</v>
      </c>
      <c r="J193" s="123">
        <v>176</v>
      </c>
      <c r="K193" s="124">
        <f>L193-J193</f>
      </c>
      <c r="L193" s="123">
        <v>180</v>
      </c>
      <c r="M193" s="123">
        <v>185</v>
      </c>
      <c r="N193" s="124">
        <f>O193-M193</f>
      </c>
      <c r="O193" s="123">
        <v>189</v>
      </c>
      <c r="P193" s="135">
        <v>0.12</v>
      </c>
      <c r="Q193" s="126">
        <v>16</v>
      </c>
      <c r="R193" s="127"/>
      <c r="S193" s="128">
        <v>0</v>
      </c>
      <c r="T193" s="123">
        <v>0</v>
      </c>
      <c r="U193" s="123">
        <v>0</v>
      </c>
      <c r="V193" s="123">
        <v>0</v>
      </c>
      <c r="W193" s="123">
        <v>0</v>
      </c>
      <c r="X193" s="123">
        <v>0</v>
      </c>
      <c r="Y193" s="123">
        <v>0</v>
      </c>
      <c r="Z193" s="123">
        <v>0</v>
      </c>
      <c r="AA193" s="128">
        <v>101</v>
      </c>
      <c r="AB193" s="123">
        <v>419</v>
      </c>
      <c r="AC193" s="123">
        <v>5</v>
      </c>
      <c r="AD193" s="123">
        <v>28</v>
      </c>
      <c r="AE193" s="123">
        <v>33</v>
      </c>
      <c r="AF193" s="123">
        <v>23</v>
      </c>
      <c r="AG193" s="123">
        <v>162</v>
      </c>
      <c r="AH193" s="123">
        <v>0</v>
      </c>
      <c r="AI193" s="123">
        <v>9</v>
      </c>
      <c r="AJ193" s="128">
        <v>0</v>
      </c>
      <c r="AK193" s="123">
        <v>0</v>
      </c>
      <c r="AL193" s="130">
        <v>0</v>
      </c>
      <c r="AM193" s="123">
        <v>1</v>
      </c>
      <c r="AN193" s="131">
        <v>1</v>
      </c>
      <c r="AO193" s="132">
        <f>IFERROR($S193*$S$2+$T193*$T$2+IF($U$2=0,0,$U193/$U$2)+$V193*$V$2+$W193*$W$2+$X193*$X$2+$Y193*$Y$2+$AA193*$AA$2+IF($AB$2=0,0,$AB193/$AB$2)+$AC$2*$AC193+$AF193*$AF$2+IF($AG$2=0,0,$AG193/$AG$2)+$AH193*$AH$2+IF($AJ$2=0,0,$AJ193/$AJ$2)+$AK193*$AK$2+$AL193*$AL$2+$AM193*$AM$2+$AN193*$AN$2,0)</f>
      </c>
      <c r="AP193" s="133">
        <f>IFERROR($AO193/$Q193,"-")</f>
      </c>
      <c r="AQ193" s="5"/>
    </row>
    <row x14ac:dyDescent="0.25" r="194" customHeight="1" ht="17.25">
      <c r="A194" s="118" t="s">
        <v>390</v>
      </c>
      <c r="B194" s="119" t="s">
        <v>173</v>
      </c>
      <c r="C194" s="119" t="s">
        <v>51</v>
      </c>
      <c r="D194" s="120">
        <v>6</v>
      </c>
      <c r="E194" s="134" t="s">
        <v>176</v>
      </c>
      <c r="F194" s="122"/>
      <c r="G194" s="123">
        <v>199</v>
      </c>
      <c r="H194" s="124">
        <f>I194-G194</f>
      </c>
      <c r="I194" s="123">
        <v>197</v>
      </c>
      <c r="J194" s="123">
        <v>164</v>
      </c>
      <c r="K194" s="124">
        <f>L194-J194</f>
      </c>
      <c r="L194" s="123">
        <v>168</v>
      </c>
      <c r="M194" s="123">
        <v>172</v>
      </c>
      <c r="N194" s="124">
        <f>O194-M194</f>
      </c>
      <c r="O194" s="123">
        <v>173</v>
      </c>
      <c r="P194" s="135">
        <v>0.12</v>
      </c>
      <c r="Q194" s="126">
        <v>14</v>
      </c>
      <c r="R194" s="127"/>
      <c r="S194" s="128">
        <v>0</v>
      </c>
      <c r="T194" s="123">
        <v>0</v>
      </c>
      <c r="U194" s="123">
        <v>0</v>
      </c>
      <c r="V194" s="123">
        <v>0</v>
      </c>
      <c r="W194" s="123">
        <v>0</v>
      </c>
      <c r="X194" s="123">
        <v>0</v>
      </c>
      <c r="Y194" s="123">
        <v>0</v>
      </c>
      <c r="Z194" s="123">
        <v>0</v>
      </c>
      <c r="AA194" s="128">
        <v>1</v>
      </c>
      <c r="AB194" s="123">
        <v>3</v>
      </c>
      <c r="AC194" s="123">
        <v>0</v>
      </c>
      <c r="AD194" s="123">
        <v>0</v>
      </c>
      <c r="AE194" s="123">
        <v>50</v>
      </c>
      <c r="AF194" s="123">
        <v>34</v>
      </c>
      <c r="AG194" s="123">
        <v>448</v>
      </c>
      <c r="AH194" s="123">
        <v>4</v>
      </c>
      <c r="AI194" s="123">
        <v>22</v>
      </c>
      <c r="AJ194" s="128">
        <v>0</v>
      </c>
      <c r="AK194" s="123">
        <v>0</v>
      </c>
      <c r="AL194" s="130">
        <v>0</v>
      </c>
      <c r="AM194" s="123">
        <v>1</v>
      </c>
      <c r="AN194" s="131">
        <v>0</v>
      </c>
      <c r="AO194" s="132">
        <f>IFERROR($S194*$S$2+$T194*$T$2+IF($U$2=0,0,$U194/$U$2)+$V194*$V$2+$W194*$W$2+$X194*$X$2+$Y194*$Y$2+$AA194*$AA$2+IF($AB$2=0,0,$AB194/$AB$2)+$AC$2*$AC194+$AF194*$AF$2+IF($AG$2=0,0,$AG194/$AG$2)+$AH194*$AH$2+IF($AJ$2=0,0,$AJ194/$AJ$2)+$AK194*$AK$2+$AL194*$AL$2+$AM194*$AM$2+$AN194*$AN$2,0)</f>
      </c>
      <c r="AP194" s="133">
        <f>IFERROR($AO194/$Q194,"-")</f>
      </c>
      <c r="AQ194" s="5"/>
    </row>
    <row x14ac:dyDescent="0.25" r="195" customHeight="1" ht="17.25">
      <c r="A195" s="118" t="s">
        <v>391</v>
      </c>
      <c r="B195" s="119" t="s">
        <v>181</v>
      </c>
      <c r="C195" s="119" t="s">
        <v>268</v>
      </c>
      <c r="D195" s="120">
        <v>7</v>
      </c>
      <c r="E195" s="134"/>
      <c r="F195" s="122"/>
      <c r="G195" s="123">
        <v>152</v>
      </c>
      <c r="H195" s="124">
        <f>I195-G195</f>
      </c>
      <c r="I195" s="123">
        <v>156</v>
      </c>
      <c r="J195" s="123">
        <v>175</v>
      </c>
      <c r="K195" s="124">
        <f>L195-J195</f>
      </c>
      <c r="L195" s="123">
        <v>183</v>
      </c>
      <c r="M195" s="123">
        <v>184</v>
      </c>
      <c r="N195" s="124">
        <f>O195-M195</f>
      </c>
      <c r="O195" s="123">
        <v>187</v>
      </c>
      <c r="P195" s="135">
        <v>0.11</v>
      </c>
      <c r="Q195" s="126">
        <v>10</v>
      </c>
      <c r="R195" s="127"/>
      <c r="S195" s="128">
        <v>0</v>
      </c>
      <c r="T195" s="123">
        <v>0</v>
      </c>
      <c r="U195" s="123">
        <v>0</v>
      </c>
      <c r="V195" s="123">
        <v>0</v>
      </c>
      <c r="W195" s="123">
        <v>0</v>
      </c>
      <c r="X195" s="123">
        <v>0</v>
      </c>
      <c r="Y195" s="123">
        <v>0</v>
      </c>
      <c r="Z195" s="123">
        <v>0</v>
      </c>
      <c r="AA195" s="128">
        <v>81</v>
      </c>
      <c r="AB195" s="123">
        <v>356</v>
      </c>
      <c r="AC195" s="123">
        <v>4</v>
      </c>
      <c r="AD195" s="123">
        <v>20</v>
      </c>
      <c r="AE195" s="123">
        <v>20</v>
      </c>
      <c r="AF195" s="123">
        <v>16</v>
      </c>
      <c r="AG195" s="123">
        <v>93</v>
      </c>
      <c r="AH195" s="123">
        <v>0</v>
      </c>
      <c r="AI195" s="123">
        <v>4</v>
      </c>
      <c r="AJ195" s="128">
        <v>0</v>
      </c>
      <c r="AK195" s="123">
        <v>0</v>
      </c>
      <c r="AL195" s="130">
        <v>0</v>
      </c>
      <c r="AM195" s="123">
        <v>1</v>
      </c>
      <c r="AN195" s="131">
        <v>0</v>
      </c>
      <c r="AO195" s="132">
        <f>IFERROR($S195*$S$2+$T195*$T$2+IF($U$2=0,0,$U195/$U$2)+$V195*$V$2+$W195*$W$2+$X195*$X$2+$Y195*$Y$2+$AA195*$AA$2+IF($AB$2=0,0,$AB195/$AB$2)+$AC$2*$AC195+$AF195*$AF$2+IF($AG$2=0,0,$AG195/$AG$2)+$AH195*$AH$2+IF($AJ$2=0,0,$AJ195/$AJ$2)+$AK195*$AK$2+$AL195*$AL$2+$AM195*$AM$2+$AN195*$AN$2,0)</f>
      </c>
      <c r="AP195" s="133">
        <f>IFERROR($AO195/$Q195,"-")</f>
      </c>
      <c r="AQ195" s="5"/>
    </row>
    <row x14ac:dyDescent="0.25" r="196" customHeight="1" ht="17.25">
      <c r="A196" s="118" t="s">
        <v>392</v>
      </c>
      <c r="B196" s="119" t="s">
        <v>173</v>
      </c>
      <c r="C196" s="119" t="s">
        <v>223</v>
      </c>
      <c r="D196" s="120">
        <v>9</v>
      </c>
      <c r="E196" s="134"/>
      <c r="F196" s="122"/>
      <c r="G196" s="123">
        <v>230</v>
      </c>
      <c r="H196" s="124">
        <f>I196-G196</f>
      </c>
      <c r="I196" s="123">
        <v>228</v>
      </c>
      <c r="J196" s="123">
        <v>189</v>
      </c>
      <c r="K196" s="124">
        <f>L196-J196</f>
      </c>
      <c r="L196" s="123">
        <v>200</v>
      </c>
      <c r="M196" s="123">
        <v>180</v>
      </c>
      <c r="N196" s="124">
        <f>O196-M196</f>
      </c>
      <c r="O196" s="123">
        <v>190</v>
      </c>
      <c r="P196" s="135">
        <v>0.11</v>
      </c>
      <c r="Q196" s="126" t="s">
        <v>234</v>
      </c>
      <c r="R196" s="127"/>
      <c r="S196" s="128" t="s">
        <v>234</v>
      </c>
      <c r="T196" s="123" t="s">
        <v>234</v>
      </c>
      <c r="U196" s="123" t="s">
        <v>234</v>
      </c>
      <c r="V196" s="123" t="s">
        <v>234</v>
      </c>
      <c r="W196" s="123" t="s">
        <v>234</v>
      </c>
      <c r="X196" s="123" t="s">
        <v>234</v>
      </c>
      <c r="Y196" s="123" t="s">
        <v>234</v>
      </c>
      <c r="Z196" s="123" t="s">
        <v>234</v>
      </c>
      <c r="AA196" s="128" t="s">
        <v>234</v>
      </c>
      <c r="AB196" s="123" t="s">
        <v>234</v>
      </c>
      <c r="AC196" s="123" t="s">
        <v>234</v>
      </c>
      <c r="AD196" s="123" t="s">
        <v>234</v>
      </c>
      <c r="AE196" s="123" t="s">
        <v>234</v>
      </c>
      <c r="AF196" s="123" t="s">
        <v>234</v>
      </c>
      <c r="AG196" s="123" t="s">
        <v>234</v>
      </c>
      <c r="AH196" s="123" t="s">
        <v>234</v>
      </c>
      <c r="AI196" s="123" t="s">
        <v>234</v>
      </c>
      <c r="AJ196" s="128" t="s">
        <v>234</v>
      </c>
      <c r="AK196" s="123" t="s">
        <v>234</v>
      </c>
      <c r="AL196" s="130" t="s">
        <v>234</v>
      </c>
      <c r="AM196" s="123" t="s">
        <v>234</v>
      </c>
      <c r="AN196" s="131" t="s">
        <v>234</v>
      </c>
      <c r="AO196" s="132">
        <f>IFERROR($S196*$S$2+$T196*$T$2+IF($U$2=0,0,$U196/$U$2)+$V196*$V$2+$W196*$W$2+$X196*$X$2+$Y196*$Y$2+$AA196*$AA$2+IF($AB$2=0,0,$AB196/$AB$2)+$AC$2*$AC196+$AF196*$AF$2+IF($AG$2=0,0,$AG196/$AG$2)+$AH196*$AH$2+IF($AJ$2=0,0,$AJ196/$AJ$2)+$AK196*$AK$2+$AL196*$AL$2+$AM196*$AM$2+$AN196*$AN$2,0)</f>
      </c>
      <c r="AP196" s="133">
        <f>IFERROR($AO196/$Q196,"-")</f>
      </c>
      <c r="AQ196" s="5"/>
    </row>
    <row x14ac:dyDescent="0.25" r="197" customHeight="1" ht="17.25">
      <c r="A197" s="118" t="s">
        <v>393</v>
      </c>
      <c r="B197" s="119" t="s">
        <v>192</v>
      </c>
      <c r="C197" s="119" t="s">
        <v>238</v>
      </c>
      <c r="D197" s="120">
        <v>7</v>
      </c>
      <c r="E197" s="134"/>
      <c r="F197" s="122"/>
      <c r="G197" s="123">
        <v>272</v>
      </c>
      <c r="H197" s="124">
        <f>I197-G197</f>
      </c>
      <c r="I197" s="123">
        <v>221</v>
      </c>
      <c r="J197" s="123">
        <v>179</v>
      </c>
      <c r="K197" s="124">
        <f>L197-J197</f>
      </c>
      <c r="L197" s="123">
        <v>179</v>
      </c>
      <c r="M197" s="123">
        <v>179</v>
      </c>
      <c r="N197" s="124">
        <f>O197-M197</f>
      </c>
      <c r="O197" s="123">
        <v>177</v>
      </c>
      <c r="P197" s="135">
        <v>0.11</v>
      </c>
      <c r="Q197" s="126">
        <v>15</v>
      </c>
      <c r="R197" s="127"/>
      <c r="S197" s="128">
        <v>0</v>
      </c>
      <c r="T197" s="123">
        <v>0</v>
      </c>
      <c r="U197" s="123">
        <v>0</v>
      </c>
      <c r="V197" s="123">
        <v>0</v>
      </c>
      <c r="W197" s="123">
        <v>0</v>
      </c>
      <c r="X197" s="123">
        <v>0</v>
      </c>
      <c r="Y197" s="123">
        <v>0</v>
      </c>
      <c r="Z197" s="123">
        <v>0</v>
      </c>
      <c r="AA197" s="128">
        <v>0</v>
      </c>
      <c r="AB197" s="123">
        <v>0</v>
      </c>
      <c r="AC197" s="123">
        <v>0</v>
      </c>
      <c r="AD197" s="123">
        <v>0</v>
      </c>
      <c r="AE197" s="123">
        <v>91</v>
      </c>
      <c r="AF197" s="123">
        <v>56</v>
      </c>
      <c r="AG197" s="123">
        <v>558</v>
      </c>
      <c r="AH197" s="123">
        <v>5</v>
      </c>
      <c r="AI197" s="123">
        <v>30</v>
      </c>
      <c r="AJ197" s="128">
        <v>0</v>
      </c>
      <c r="AK197" s="123">
        <v>0</v>
      </c>
      <c r="AL197" s="130">
        <v>1</v>
      </c>
      <c r="AM197" s="123">
        <v>1</v>
      </c>
      <c r="AN197" s="131">
        <v>1</v>
      </c>
      <c r="AO197" s="132">
        <f>IFERROR($S197*$S$2+$T197*$T$2+IF($U$2=0,0,$U197/$U$2)+$V197*$V$2+$W197*$W$2+$X197*$X$2+$Y197*$Y$2+$AA197*$AA$2+IF($AB$2=0,0,$AB197/$AB$2)+$AC$2*$AC197+$AF197*$AF$2+IF($AG$2=0,0,$AG197/$AG$2)+$AH197*$AH$2+IF($AJ$2=0,0,$AJ197/$AJ$2)+$AK197*$AK$2+$AL197*$AL$2+$AM197*$AM$2+$AN197*$AN$2,0)</f>
      </c>
      <c r="AP197" s="133">
        <f>IFERROR($AO197/$Q197,"-")</f>
      </c>
      <c r="AQ197" s="5"/>
    </row>
    <row x14ac:dyDescent="0.25" r="198" customHeight="1" ht="17.25">
      <c r="A198" s="118" t="s">
        <v>172</v>
      </c>
      <c r="B198" s="119" t="s">
        <v>185</v>
      </c>
      <c r="C198" s="119" t="s">
        <v>51</v>
      </c>
      <c r="D198" s="120">
        <v>6</v>
      </c>
      <c r="E198" s="134"/>
      <c r="F198" s="122"/>
      <c r="G198" s="123">
        <v>242</v>
      </c>
      <c r="H198" s="124">
        <f>I198-G198</f>
      </c>
      <c r="I198" s="123">
        <v>200</v>
      </c>
      <c r="J198" s="123">
        <v>224</v>
      </c>
      <c r="K198" s="124">
        <f>L198-J198</f>
      </c>
      <c r="L198" s="123">
        <v>232</v>
      </c>
      <c r="M198" s="123">
        <v>224</v>
      </c>
      <c r="N198" s="124">
        <f>O198-M198</f>
      </c>
      <c r="O198" s="123">
        <v>233</v>
      </c>
      <c r="P198" s="135">
        <v>0.1</v>
      </c>
      <c r="Q198" s="126">
        <v>16</v>
      </c>
      <c r="R198" s="127"/>
      <c r="S198" s="128">
        <v>88</v>
      </c>
      <c r="T198" s="123">
        <v>33</v>
      </c>
      <c r="U198" s="123">
        <v>928</v>
      </c>
      <c r="V198" s="123">
        <v>4</v>
      </c>
      <c r="W198" s="123">
        <v>2</v>
      </c>
      <c r="X198" s="123">
        <v>0</v>
      </c>
      <c r="Y198" s="123">
        <v>14</v>
      </c>
      <c r="Z198" s="123">
        <v>45</v>
      </c>
      <c r="AA198" s="128">
        <v>87</v>
      </c>
      <c r="AB198" s="123">
        <v>457</v>
      </c>
      <c r="AC198" s="123">
        <v>8</v>
      </c>
      <c r="AD198" s="123">
        <v>34</v>
      </c>
      <c r="AE198" s="123">
        <v>12</v>
      </c>
      <c r="AF198" s="123">
        <v>8</v>
      </c>
      <c r="AG198" s="123">
        <v>98</v>
      </c>
      <c r="AH198" s="123">
        <v>1</v>
      </c>
      <c r="AI198" s="123">
        <v>4</v>
      </c>
      <c r="AJ198" s="128">
        <v>0</v>
      </c>
      <c r="AK198" s="123">
        <v>0</v>
      </c>
      <c r="AL198" s="130">
        <v>0</v>
      </c>
      <c r="AM198" s="123">
        <v>10</v>
      </c>
      <c r="AN198" s="131">
        <v>5</v>
      </c>
      <c r="AO198" s="132">
        <f>IFERROR($S198*$S$2+$T198*$T$2+IF($U$2=0,0,$U198/$U$2)+$V198*$V$2+$W198*$W$2+$X198*$X$2+$Y198*$Y$2+$AA198*$AA$2+IF($AB$2=0,0,$AB198/$AB$2)+$AC$2*$AC198+$AF198*$AF$2+IF($AG$2=0,0,$AG198/$AG$2)+$AH198*$AH$2+IF($AJ$2=0,0,$AJ198/$AJ$2)+$AK198*$AK$2+$AL198*$AL$2+$AM198*$AM$2+$AN198*$AN$2,0)</f>
      </c>
      <c r="AP198" s="133">
        <f>IFERROR($AO198/$Q198,"-")</f>
      </c>
      <c r="AQ198" s="5"/>
    </row>
    <row x14ac:dyDescent="0.25" r="199" customHeight="1" ht="17.25">
      <c r="A199" s="118" t="s">
        <v>394</v>
      </c>
      <c r="B199" s="119" t="s">
        <v>173</v>
      </c>
      <c r="C199" s="119" t="s">
        <v>186</v>
      </c>
      <c r="D199" s="120">
        <v>8</v>
      </c>
      <c r="E199" s="134"/>
      <c r="F199" s="122"/>
      <c r="G199" s="123">
        <v>254</v>
      </c>
      <c r="H199" s="124">
        <f>I199-G199</f>
      </c>
      <c r="I199" s="123">
        <v>242</v>
      </c>
      <c r="J199" s="123">
        <v>205</v>
      </c>
      <c r="K199" s="124">
        <f>L199-J199</f>
      </c>
      <c r="L199" s="123">
        <v>203</v>
      </c>
      <c r="M199" s="123">
        <v>201</v>
      </c>
      <c r="N199" s="124">
        <f>O199-M199</f>
      </c>
      <c r="O199" s="123">
        <v>203</v>
      </c>
      <c r="P199" s="135">
        <v>0.1</v>
      </c>
      <c r="Q199" s="126">
        <v>10</v>
      </c>
      <c r="R199" s="127"/>
      <c r="S199" s="128">
        <v>0</v>
      </c>
      <c r="T199" s="123">
        <v>1</v>
      </c>
      <c r="U199" s="123">
        <v>0</v>
      </c>
      <c r="V199" s="123">
        <v>0</v>
      </c>
      <c r="W199" s="123">
        <v>1</v>
      </c>
      <c r="X199" s="123">
        <v>0</v>
      </c>
      <c r="Y199" s="123">
        <v>0</v>
      </c>
      <c r="Z199" s="123">
        <v>0</v>
      </c>
      <c r="AA199" s="128">
        <v>1</v>
      </c>
      <c r="AB199" s="123">
        <v>3</v>
      </c>
      <c r="AC199" s="123">
        <v>0</v>
      </c>
      <c r="AD199" s="123">
        <v>0</v>
      </c>
      <c r="AE199" s="123">
        <v>55</v>
      </c>
      <c r="AF199" s="123">
        <v>37</v>
      </c>
      <c r="AG199" s="123">
        <v>421</v>
      </c>
      <c r="AH199" s="123">
        <v>2</v>
      </c>
      <c r="AI199" s="123">
        <v>27</v>
      </c>
      <c r="AJ199" s="128">
        <v>0</v>
      </c>
      <c r="AK199" s="123">
        <v>0</v>
      </c>
      <c r="AL199" s="130">
        <v>0</v>
      </c>
      <c r="AM199" s="123">
        <v>1</v>
      </c>
      <c r="AN199" s="131">
        <v>1</v>
      </c>
      <c r="AO199" s="132">
        <f>IFERROR($S199*$S$2+$T199*$T$2+IF($U$2=0,0,$U199/$U$2)+$V199*$V$2+$W199*$W$2+$X199*$X$2+$Y199*$Y$2+$AA199*$AA$2+IF($AB$2=0,0,$AB199/$AB$2)+$AC$2*$AC199+$AF199*$AF$2+IF($AG$2=0,0,$AG199/$AG$2)+$AH199*$AH$2+IF($AJ$2=0,0,$AJ199/$AJ$2)+$AK199*$AK$2+$AL199*$AL$2+$AM199*$AM$2+$AN199*$AN$2,0)</f>
      </c>
      <c r="AP199" s="133">
        <f>IFERROR($AO199/$Q199,"-")</f>
      </c>
      <c r="AQ199" s="5"/>
    </row>
    <row x14ac:dyDescent="0.25" r="200" customHeight="1" ht="17.25">
      <c r="A200" s="118" t="s">
        <v>395</v>
      </c>
      <c r="B200" s="119" t="s">
        <v>181</v>
      </c>
      <c r="C200" s="119" t="s">
        <v>244</v>
      </c>
      <c r="D200" s="120">
        <v>14</v>
      </c>
      <c r="E200" s="134"/>
      <c r="F200" s="122"/>
      <c r="G200" s="123">
        <v>198</v>
      </c>
      <c r="H200" s="124">
        <f>I200-G200</f>
      </c>
      <c r="I200" s="123">
        <v>195</v>
      </c>
      <c r="J200" s="123">
        <v>202</v>
      </c>
      <c r="K200" s="124">
        <f>L200-J200</f>
      </c>
      <c r="L200" s="123">
        <v>206</v>
      </c>
      <c r="M200" s="123">
        <v>197</v>
      </c>
      <c r="N200" s="124">
        <f>O200-M200</f>
      </c>
      <c r="O200" s="123">
        <v>198</v>
      </c>
      <c r="P200" s="135">
        <v>0.1</v>
      </c>
      <c r="Q200" s="126">
        <v>16</v>
      </c>
      <c r="R200" s="127"/>
      <c r="S200" s="128">
        <v>0</v>
      </c>
      <c r="T200" s="123">
        <v>0</v>
      </c>
      <c r="U200" s="123">
        <v>0</v>
      </c>
      <c r="V200" s="123">
        <v>0</v>
      </c>
      <c r="W200" s="123">
        <v>0</v>
      </c>
      <c r="X200" s="123">
        <v>0</v>
      </c>
      <c r="Y200" s="123">
        <v>0</v>
      </c>
      <c r="Z200" s="123">
        <v>0</v>
      </c>
      <c r="AA200" s="128">
        <v>80</v>
      </c>
      <c r="AB200" s="123">
        <v>374</v>
      </c>
      <c r="AC200" s="123">
        <v>1</v>
      </c>
      <c r="AD200" s="123">
        <v>16</v>
      </c>
      <c r="AE200" s="123">
        <v>36</v>
      </c>
      <c r="AF200" s="123">
        <v>25</v>
      </c>
      <c r="AG200" s="123">
        <v>212</v>
      </c>
      <c r="AH200" s="123">
        <v>1</v>
      </c>
      <c r="AI200" s="123">
        <v>8</v>
      </c>
      <c r="AJ200" s="128">
        <v>590</v>
      </c>
      <c r="AK200" s="123">
        <v>0</v>
      </c>
      <c r="AL200" s="130">
        <v>0</v>
      </c>
      <c r="AM200" s="123">
        <v>1</v>
      </c>
      <c r="AN200" s="131">
        <v>0</v>
      </c>
      <c r="AO200" s="132">
        <f>IFERROR($S200*$S$2+$T200*$T$2+IF($U$2=0,0,$U200/$U$2)+$V200*$V$2+$W200*$W$2+$X200*$X$2+$Y200*$Y$2+$AA200*$AA$2+IF($AB$2=0,0,$AB200/$AB$2)+$AC$2*$AC200+$AF200*$AF$2+IF($AG$2=0,0,$AG200/$AG$2)+$AH200*$AH$2+IF($AJ$2=0,0,$AJ200/$AJ$2)+$AK200*$AK$2+$AL200*$AL$2+$AM200*$AM$2+$AN200*$AN$2,0)</f>
      </c>
      <c r="AP200" s="133">
        <f>IFERROR($AO200/$Q200,"-")</f>
      </c>
      <c r="AQ200" s="5"/>
    </row>
    <row x14ac:dyDescent="0.25" r="201" customHeight="1" ht="17.25">
      <c r="A201" s="118" t="s">
        <v>396</v>
      </c>
      <c r="B201" s="119" t="s">
        <v>185</v>
      </c>
      <c r="C201" s="119" t="s">
        <v>63</v>
      </c>
      <c r="D201" s="120">
        <v>6</v>
      </c>
      <c r="E201" s="134"/>
      <c r="F201" s="122"/>
      <c r="G201" s="123">
        <v>300</v>
      </c>
      <c r="H201" s="124">
        <f>I201-G201</f>
      </c>
      <c r="I201" s="123">
        <v>300</v>
      </c>
      <c r="J201" s="123">
        <v>226</v>
      </c>
      <c r="K201" s="124">
        <f>L201-J201</f>
      </c>
      <c r="L201" s="123">
        <v>242</v>
      </c>
      <c r="M201" s="123">
        <v>225</v>
      </c>
      <c r="N201" s="124">
        <f>O201-M201</f>
      </c>
      <c r="O201" s="123">
        <v>240</v>
      </c>
      <c r="P201" s="135">
        <v>0.1</v>
      </c>
      <c r="Q201" s="126">
        <v>6</v>
      </c>
      <c r="R201" s="127"/>
      <c r="S201" s="128">
        <v>94</v>
      </c>
      <c r="T201" s="123">
        <v>46</v>
      </c>
      <c r="U201" s="123">
        <v>1096</v>
      </c>
      <c r="V201" s="123">
        <v>7</v>
      </c>
      <c r="W201" s="123">
        <v>5</v>
      </c>
      <c r="X201" s="123">
        <v>0</v>
      </c>
      <c r="Y201" s="123">
        <v>11</v>
      </c>
      <c r="Z201" s="123">
        <v>55</v>
      </c>
      <c r="AA201" s="128">
        <v>10</v>
      </c>
      <c r="AB201" s="123">
        <v>25</v>
      </c>
      <c r="AC201" s="123">
        <v>0</v>
      </c>
      <c r="AD201" s="123">
        <v>3</v>
      </c>
      <c r="AE201" s="123">
        <v>0</v>
      </c>
      <c r="AF201" s="123">
        <v>0</v>
      </c>
      <c r="AG201" s="123">
        <v>0</v>
      </c>
      <c r="AH201" s="123">
        <v>0</v>
      </c>
      <c r="AI201" s="123">
        <v>0</v>
      </c>
      <c r="AJ201" s="128">
        <v>0</v>
      </c>
      <c r="AK201" s="123">
        <v>0</v>
      </c>
      <c r="AL201" s="130">
        <v>0</v>
      </c>
      <c r="AM201" s="123">
        <v>2</v>
      </c>
      <c r="AN201" s="131">
        <v>0</v>
      </c>
      <c r="AO201" s="132">
        <f>IFERROR($S201*$S$2+$T201*$T$2+IF($U$2=0,0,$U201/$U$2)+$V201*$V$2+$W201*$W$2+$X201*$X$2+$Y201*$Y$2+$AA201*$AA$2+IF($AB$2=0,0,$AB201/$AB$2)+$AC$2*$AC201+$AF201*$AF$2+IF($AG$2=0,0,$AG201/$AG$2)+$AH201*$AH$2+IF($AJ$2=0,0,$AJ201/$AJ$2)+$AK201*$AK$2+$AL201*$AL$2+$AM201*$AM$2+$AN201*$AN$2,0)</f>
      </c>
      <c r="AP201" s="133">
        <f>IFERROR($AO201/$Q201,"-")</f>
      </c>
      <c r="AQ201" s="5"/>
    </row>
    <row x14ac:dyDescent="0.25" r="202" customHeight="1" ht="17.25">
      <c r="A202" s="118" t="s">
        <v>397</v>
      </c>
      <c r="B202" s="119" t="s">
        <v>185</v>
      </c>
      <c r="C202" s="119" t="s">
        <v>223</v>
      </c>
      <c r="D202" s="120">
        <v>9</v>
      </c>
      <c r="E202" s="134"/>
      <c r="F202" s="122"/>
      <c r="G202" s="123">
        <v>212</v>
      </c>
      <c r="H202" s="124">
        <f>I202-G202</f>
      </c>
      <c r="I202" s="123">
        <v>209</v>
      </c>
      <c r="J202" s="123">
        <v>192</v>
      </c>
      <c r="K202" s="124">
        <f>L202-J202</f>
      </c>
      <c r="L202" s="123">
        <v>195</v>
      </c>
      <c r="M202" s="123">
        <v>189</v>
      </c>
      <c r="N202" s="124">
        <f>O202-M202</f>
      </c>
      <c r="O202" s="123">
        <v>196</v>
      </c>
      <c r="P202" s="135">
        <v>0.1</v>
      </c>
      <c r="Q202" s="126">
        <v>15</v>
      </c>
      <c r="R202" s="127"/>
      <c r="S202" s="128">
        <v>370</v>
      </c>
      <c r="T202" s="123">
        <v>182</v>
      </c>
      <c r="U202" s="123">
        <v>3952</v>
      </c>
      <c r="V202" s="123">
        <v>20</v>
      </c>
      <c r="W202" s="123">
        <v>13</v>
      </c>
      <c r="X202" s="123">
        <v>1</v>
      </c>
      <c r="Y202" s="123">
        <v>23</v>
      </c>
      <c r="Z202" s="123">
        <v>194</v>
      </c>
      <c r="AA202" s="128">
        <v>51</v>
      </c>
      <c r="AB202" s="123">
        <v>99</v>
      </c>
      <c r="AC202" s="123">
        <v>4</v>
      </c>
      <c r="AD202" s="123">
        <v>12</v>
      </c>
      <c r="AE202" s="123">
        <v>0</v>
      </c>
      <c r="AF202" s="123">
        <v>0</v>
      </c>
      <c r="AG202" s="123">
        <v>0</v>
      </c>
      <c r="AH202" s="123">
        <v>0</v>
      </c>
      <c r="AI202" s="123">
        <v>0</v>
      </c>
      <c r="AJ202" s="128">
        <v>0</v>
      </c>
      <c r="AK202" s="123">
        <v>0</v>
      </c>
      <c r="AL202" s="130">
        <v>1</v>
      </c>
      <c r="AM202" s="123">
        <v>7</v>
      </c>
      <c r="AN202" s="131">
        <v>4</v>
      </c>
      <c r="AO202" s="132">
        <f>IFERROR($S202*$S$2+$T202*$T$2+IF($U$2=0,0,$U202/$U$2)+$V202*$V$2+$W202*$W$2+$X202*$X$2+$Y202*$Y$2+$AA202*$AA$2+IF($AB$2=0,0,$AB202/$AB$2)+$AC$2*$AC202+$AF202*$AF$2+IF($AG$2=0,0,$AG202/$AG$2)+$AH202*$AH$2+IF($AJ$2=0,0,$AJ202/$AJ$2)+$AK202*$AK$2+$AL202*$AL$2+$AM202*$AM$2+$AN202*$AN$2,0)</f>
      </c>
      <c r="AP202" s="133">
        <f>IFERROR($AO202/$Q202,"-")</f>
      </c>
      <c r="AQ202" s="5"/>
    </row>
    <row x14ac:dyDescent="0.25" r="203" customHeight="1" ht="17.25">
      <c r="A203" s="118" t="s">
        <v>398</v>
      </c>
      <c r="B203" s="119" t="s">
        <v>173</v>
      </c>
      <c r="C203" s="119" t="s">
        <v>196</v>
      </c>
      <c r="D203" s="120">
        <v>7</v>
      </c>
      <c r="E203" s="134"/>
      <c r="F203" s="122"/>
      <c r="G203" s="123">
        <v>227</v>
      </c>
      <c r="H203" s="124">
        <f>I203-G203</f>
      </c>
      <c r="I203" s="123">
        <v>241</v>
      </c>
      <c r="J203" s="123">
        <v>162</v>
      </c>
      <c r="K203" s="124">
        <f>L203-J203</f>
      </c>
      <c r="L203" s="123">
        <v>166</v>
      </c>
      <c r="M203" s="123">
        <v>170</v>
      </c>
      <c r="N203" s="124">
        <f>O203-M203</f>
      </c>
      <c r="O203" s="123">
        <v>174</v>
      </c>
      <c r="P203" s="135">
        <v>0.09</v>
      </c>
      <c r="Q203" s="126">
        <v>16</v>
      </c>
      <c r="R203" s="127"/>
      <c r="S203" s="128">
        <v>0</v>
      </c>
      <c r="T203" s="123">
        <v>0</v>
      </c>
      <c r="U203" s="123">
        <v>0</v>
      </c>
      <c r="V203" s="123">
        <v>0</v>
      </c>
      <c r="W203" s="123">
        <v>0</v>
      </c>
      <c r="X203" s="123">
        <v>0</v>
      </c>
      <c r="Y203" s="123">
        <v>0</v>
      </c>
      <c r="Z203" s="123">
        <v>0</v>
      </c>
      <c r="AA203" s="128">
        <v>1</v>
      </c>
      <c r="AB203" s="123">
        <v>0</v>
      </c>
      <c r="AC203" s="123">
        <v>0</v>
      </c>
      <c r="AD203" s="123">
        <v>0</v>
      </c>
      <c r="AE203" s="123">
        <v>62</v>
      </c>
      <c r="AF203" s="123">
        <v>35</v>
      </c>
      <c r="AG203" s="123">
        <v>599</v>
      </c>
      <c r="AH203" s="123">
        <v>7</v>
      </c>
      <c r="AI203" s="123">
        <v>27</v>
      </c>
      <c r="AJ203" s="128">
        <v>0</v>
      </c>
      <c r="AK203" s="123">
        <v>0</v>
      </c>
      <c r="AL203" s="130">
        <v>0</v>
      </c>
      <c r="AM203" s="123">
        <v>1</v>
      </c>
      <c r="AN203" s="131">
        <v>0</v>
      </c>
      <c r="AO203" s="132">
        <f>IFERROR($S203*$S$2+$T203*$T$2+IF($U$2=0,0,$U203/$U$2)+$V203*$V$2+$W203*$W$2+$X203*$X$2+$Y203*$Y$2+$AA203*$AA$2+IF($AB$2=0,0,$AB203/$AB$2)+$AC$2*$AC203+$AF203*$AF$2+IF($AG$2=0,0,$AG203/$AG$2)+$AH203*$AH$2+IF($AJ$2=0,0,$AJ203/$AJ$2)+$AK203*$AK$2+$AL203*$AL$2+$AM203*$AM$2+$AN203*$AN$2,0)</f>
      </c>
      <c r="AP203" s="133">
        <f>IFERROR($AO203/$Q203,"-")</f>
      </c>
      <c r="AQ203" s="5"/>
    </row>
    <row x14ac:dyDescent="0.25" r="204" customHeight="1" ht="17.25">
      <c r="A204" s="118" t="s">
        <v>399</v>
      </c>
      <c r="B204" s="119" t="s">
        <v>173</v>
      </c>
      <c r="C204" s="119" t="s">
        <v>39</v>
      </c>
      <c r="D204" s="120">
        <v>8</v>
      </c>
      <c r="E204" s="134"/>
      <c r="F204" s="122"/>
      <c r="G204" s="123">
        <v>186</v>
      </c>
      <c r="H204" s="124">
        <f>I204-G204</f>
      </c>
      <c r="I204" s="123">
        <v>185</v>
      </c>
      <c r="J204" s="123">
        <v>163</v>
      </c>
      <c r="K204" s="124">
        <f>L204-J204</f>
      </c>
      <c r="L204" s="123">
        <v>177</v>
      </c>
      <c r="M204" s="123">
        <v>175</v>
      </c>
      <c r="N204" s="124">
        <f>O204-M204</f>
      </c>
      <c r="O204" s="123">
        <v>181</v>
      </c>
      <c r="P204" s="135">
        <v>0.09</v>
      </c>
      <c r="Q204" s="126">
        <v>12</v>
      </c>
      <c r="R204" s="127"/>
      <c r="S204" s="128">
        <v>0</v>
      </c>
      <c r="T204" s="123">
        <v>0</v>
      </c>
      <c r="U204" s="123">
        <v>0</v>
      </c>
      <c r="V204" s="123">
        <v>0</v>
      </c>
      <c r="W204" s="123">
        <v>0</v>
      </c>
      <c r="X204" s="123">
        <v>0</v>
      </c>
      <c r="Y204" s="123">
        <v>0</v>
      </c>
      <c r="Z204" s="123">
        <v>0</v>
      </c>
      <c r="AA204" s="128">
        <v>0</v>
      </c>
      <c r="AB204" s="123">
        <v>0</v>
      </c>
      <c r="AC204" s="123">
        <v>0</v>
      </c>
      <c r="AD204" s="123">
        <v>0</v>
      </c>
      <c r="AE204" s="123">
        <v>15</v>
      </c>
      <c r="AF204" s="123">
        <v>11</v>
      </c>
      <c r="AG204" s="123">
        <v>193</v>
      </c>
      <c r="AH204" s="123">
        <v>1</v>
      </c>
      <c r="AI204" s="123">
        <v>9</v>
      </c>
      <c r="AJ204" s="128">
        <v>0</v>
      </c>
      <c r="AK204" s="123">
        <v>0</v>
      </c>
      <c r="AL204" s="130">
        <v>0</v>
      </c>
      <c r="AM204" s="123">
        <v>0</v>
      </c>
      <c r="AN204" s="131">
        <v>0</v>
      </c>
      <c r="AO204" s="132">
        <f>IFERROR($S204*$S$2+$T204*$T$2+IF($U$2=0,0,$U204/$U$2)+$V204*$V$2+$W204*$W$2+$X204*$X$2+$Y204*$Y$2+$AA204*$AA$2+IF($AB$2=0,0,$AB204/$AB$2)+$AC$2*$AC204+$AF204*$AF$2+IF($AG$2=0,0,$AG204/$AG$2)+$AH204*$AH$2+IF($AJ$2=0,0,$AJ204/$AJ$2)+$AK204*$AK$2+$AL204*$AL$2+$AM204*$AM$2+$AN204*$AN$2,0)</f>
      </c>
      <c r="AP204" s="133">
        <f>IFERROR($AO204/$Q204,"-")</f>
      </c>
      <c r="AQ204" s="5"/>
    </row>
    <row x14ac:dyDescent="0.25" r="205" customHeight="1" ht="17.25">
      <c r="A205" s="118" t="s">
        <v>400</v>
      </c>
      <c r="B205" s="119" t="s">
        <v>192</v>
      </c>
      <c r="C205" s="119" t="s">
        <v>196</v>
      </c>
      <c r="D205" s="120">
        <v>7</v>
      </c>
      <c r="E205" s="134"/>
      <c r="F205" s="122"/>
      <c r="G205" s="123">
        <v>229</v>
      </c>
      <c r="H205" s="124">
        <f>I205-G205</f>
      </c>
      <c r="I205" s="123">
        <v>198</v>
      </c>
      <c r="J205" s="123">
        <v>203</v>
      </c>
      <c r="K205" s="124">
        <f>L205-J205</f>
      </c>
      <c r="L205" s="123">
        <v>208</v>
      </c>
      <c r="M205" s="123">
        <v>208</v>
      </c>
      <c r="N205" s="124">
        <f>O205-M205</f>
      </c>
      <c r="O205" s="123">
        <v>210</v>
      </c>
      <c r="P205" s="135">
        <v>0.08</v>
      </c>
      <c r="Q205" s="126">
        <v>12</v>
      </c>
      <c r="R205" s="127"/>
      <c r="S205" s="128">
        <v>0</v>
      </c>
      <c r="T205" s="123">
        <v>0</v>
      </c>
      <c r="U205" s="123">
        <v>0</v>
      </c>
      <c r="V205" s="123">
        <v>0</v>
      </c>
      <c r="W205" s="123">
        <v>0</v>
      </c>
      <c r="X205" s="123">
        <v>0</v>
      </c>
      <c r="Y205" s="123">
        <v>0</v>
      </c>
      <c r="Z205" s="123">
        <v>0</v>
      </c>
      <c r="AA205" s="128">
        <v>0</v>
      </c>
      <c r="AB205" s="123">
        <v>0</v>
      </c>
      <c r="AC205" s="123">
        <v>0</v>
      </c>
      <c r="AD205" s="123">
        <v>0</v>
      </c>
      <c r="AE205" s="123">
        <v>44</v>
      </c>
      <c r="AF205" s="123">
        <v>24</v>
      </c>
      <c r="AG205" s="123">
        <v>288</v>
      </c>
      <c r="AH205" s="123">
        <v>3</v>
      </c>
      <c r="AI205" s="123">
        <v>14</v>
      </c>
      <c r="AJ205" s="128">
        <v>0</v>
      </c>
      <c r="AK205" s="123">
        <v>0</v>
      </c>
      <c r="AL205" s="130">
        <v>0</v>
      </c>
      <c r="AM205" s="123">
        <v>2</v>
      </c>
      <c r="AN205" s="131">
        <v>2</v>
      </c>
      <c r="AO205" s="132">
        <f>IFERROR($S205*$S$2+$T205*$T$2+IF($U$2=0,0,$U205/$U$2)+$V205*$V$2+$W205*$W$2+$X205*$X$2+$Y205*$Y$2+$AA205*$AA$2+IF($AB$2=0,0,$AB205/$AB$2)+$AC$2*$AC205+$AF205*$AF$2+IF($AG$2=0,0,$AG205/$AG$2)+$AH205*$AH$2+IF($AJ$2=0,0,$AJ205/$AJ$2)+$AK205*$AK$2+$AL205*$AL$2+$AM205*$AM$2+$AN205*$AN$2,0)</f>
      </c>
      <c r="AP205" s="133">
        <f>IFERROR($AO205/$Q205,"-")</f>
      </c>
      <c r="AQ205" s="5"/>
    </row>
    <row x14ac:dyDescent="0.25" r="206" customHeight="1" ht="17.25">
      <c r="A206" s="118" t="s">
        <v>401</v>
      </c>
      <c r="B206" s="119" t="s">
        <v>181</v>
      </c>
      <c r="C206" s="119" t="s">
        <v>43</v>
      </c>
      <c r="D206" s="120">
        <v>11</v>
      </c>
      <c r="E206" s="134" t="s">
        <v>230</v>
      </c>
      <c r="F206" s="122"/>
      <c r="G206" s="123">
        <v>294</v>
      </c>
      <c r="H206" s="124">
        <f>I206-G206</f>
      </c>
      <c r="I206" s="123">
        <v>186</v>
      </c>
      <c r="J206" s="123">
        <v>500</v>
      </c>
      <c r="K206" s="124">
        <f>L206-J206</f>
      </c>
      <c r="L206" s="123">
        <v>236</v>
      </c>
      <c r="M206" s="123">
        <v>500</v>
      </c>
      <c r="N206" s="124">
        <f>O206-M206</f>
      </c>
      <c r="O206" s="123">
        <v>239</v>
      </c>
      <c r="P206" s="135">
        <v>0.08</v>
      </c>
      <c r="Q206" s="126">
        <v>13</v>
      </c>
      <c r="R206" s="127"/>
      <c r="S206" s="128">
        <v>0</v>
      </c>
      <c r="T206" s="123">
        <v>0</v>
      </c>
      <c r="U206" s="123">
        <v>0</v>
      </c>
      <c r="V206" s="123">
        <v>0</v>
      </c>
      <c r="W206" s="123">
        <v>0</v>
      </c>
      <c r="X206" s="123">
        <v>0</v>
      </c>
      <c r="Y206" s="123">
        <v>0</v>
      </c>
      <c r="Z206" s="123">
        <v>0</v>
      </c>
      <c r="AA206" s="128">
        <v>0</v>
      </c>
      <c r="AB206" s="123">
        <v>0</v>
      </c>
      <c r="AC206" s="123">
        <v>0</v>
      </c>
      <c r="AD206" s="123">
        <v>0</v>
      </c>
      <c r="AE206" s="123">
        <v>0</v>
      </c>
      <c r="AF206" s="123">
        <v>0</v>
      </c>
      <c r="AG206" s="123">
        <v>0</v>
      </c>
      <c r="AH206" s="123">
        <v>0</v>
      </c>
      <c r="AI206" s="123">
        <v>0</v>
      </c>
      <c r="AJ206" s="128">
        <v>4</v>
      </c>
      <c r="AK206" s="123">
        <v>0</v>
      </c>
      <c r="AL206" s="130">
        <v>0</v>
      </c>
      <c r="AM206" s="123">
        <v>0</v>
      </c>
      <c r="AN206" s="131">
        <v>0</v>
      </c>
      <c r="AO206" s="132">
        <f>IFERROR($S206*$S$2+$T206*$T$2+IF($U$2=0,0,$U206/$U$2)+$V206*$V$2+$W206*$W$2+$X206*$X$2+$Y206*$Y$2+$AA206*$AA$2+IF($AB$2=0,0,$AB206/$AB$2)+$AC$2*$AC206+$AF206*$AF$2+IF($AG$2=0,0,$AG206/$AG$2)+$AH206*$AH$2+IF($AJ$2=0,0,$AJ206/$AJ$2)+$AK206*$AK$2+$AL206*$AL$2+$AM206*$AM$2+$AN206*$AN$2,0)</f>
      </c>
      <c r="AP206" s="133">
        <f>IFERROR($AO206/$Q206,"-")</f>
      </c>
      <c r="AQ206" s="5"/>
    </row>
    <row x14ac:dyDescent="0.25" r="207" customHeight="1" ht="17.25">
      <c r="A207" s="118" t="s">
        <v>402</v>
      </c>
      <c r="B207" s="119" t="s">
        <v>192</v>
      </c>
      <c r="C207" s="119" t="s">
        <v>190</v>
      </c>
      <c r="D207" s="120">
        <v>6</v>
      </c>
      <c r="E207" s="134"/>
      <c r="F207" s="122"/>
      <c r="G207" s="123">
        <v>255</v>
      </c>
      <c r="H207" s="124">
        <f>I207-G207</f>
      </c>
      <c r="I207" s="123">
        <v>255</v>
      </c>
      <c r="J207" s="123">
        <v>200</v>
      </c>
      <c r="K207" s="124">
        <f>L207-J207</f>
      </c>
      <c r="L207" s="123">
        <v>207</v>
      </c>
      <c r="M207" s="123">
        <v>200</v>
      </c>
      <c r="N207" s="124">
        <f>O207-M207</f>
      </c>
      <c r="O207" s="123">
        <v>204</v>
      </c>
      <c r="P207" s="135">
        <v>0.08</v>
      </c>
      <c r="Q207" s="126">
        <v>16</v>
      </c>
      <c r="R207" s="127"/>
      <c r="S207" s="128">
        <v>0</v>
      </c>
      <c r="T207" s="123">
        <v>0</v>
      </c>
      <c r="U207" s="123">
        <v>0</v>
      </c>
      <c r="V207" s="123">
        <v>0</v>
      </c>
      <c r="W207" s="123">
        <v>0</v>
      </c>
      <c r="X207" s="123">
        <v>0</v>
      </c>
      <c r="Y207" s="123">
        <v>0</v>
      </c>
      <c r="Z207" s="123">
        <v>0</v>
      </c>
      <c r="AA207" s="128">
        <v>0</v>
      </c>
      <c r="AB207" s="123">
        <v>0</v>
      </c>
      <c r="AC207" s="123">
        <v>0</v>
      </c>
      <c r="AD207" s="123">
        <v>0</v>
      </c>
      <c r="AE207" s="123">
        <v>88</v>
      </c>
      <c r="AF207" s="123">
        <v>56</v>
      </c>
      <c r="AG207" s="123">
        <v>571</v>
      </c>
      <c r="AH207" s="123">
        <v>6</v>
      </c>
      <c r="AI207" s="123">
        <v>35</v>
      </c>
      <c r="AJ207" s="128">
        <v>0</v>
      </c>
      <c r="AK207" s="123">
        <v>0</v>
      </c>
      <c r="AL207" s="130">
        <v>0</v>
      </c>
      <c r="AM207" s="123">
        <v>0</v>
      </c>
      <c r="AN207" s="131">
        <v>0</v>
      </c>
      <c r="AO207" s="132">
        <f>IFERROR($S207*$S$2+$T207*$T$2+IF($U$2=0,0,$U207/$U$2)+$V207*$V$2+$W207*$W$2+$X207*$X$2+$Y207*$Y$2+$AA207*$AA$2+IF($AB$2=0,0,$AB207/$AB$2)+$AC$2*$AC207+$AF207*$AF$2+IF($AG$2=0,0,$AG207/$AG$2)+$AH207*$AH$2+IF($AJ$2=0,0,$AJ207/$AJ$2)+$AK207*$AK$2+$AL207*$AL$2+$AM207*$AM$2+$AN207*$AN$2,0)</f>
      </c>
      <c r="AP207" s="133">
        <f>IFERROR($AO207/$Q207,"-")</f>
      </c>
      <c r="AQ207" s="5"/>
    </row>
    <row x14ac:dyDescent="0.25" r="208" customHeight="1" ht="17.25">
      <c r="A208" s="118" t="s">
        <v>403</v>
      </c>
      <c r="B208" s="119" t="s">
        <v>173</v>
      </c>
      <c r="C208" s="119" t="s">
        <v>29</v>
      </c>
      <c r="D208" s="120">
        <v>13</v>
      </c>
      <c r="E208" s="134"/>
      <c r="F208" s="122"/>
      <c r="G208" s="123">
        <v>202</v>
      </c>
      <c r="H208" s="124">
        <f>I208-G208</f>
      </c>
      <c r="I208" s="123">
        <v>202</v>
      </c>
      <c r="J208" s="123">
        <v>190</v>
      </c>
      <c r="K208" s="124">
        <f>L208-J208</f>
      </c>
      <c r="L208" s="123">
        <v>197</v>
      </c>
      <c r="M208" s="123">
        <v>202</v>
      </c>
      <c r="N208" s="124">
        <f>O208-M208</f>
      </c>
      <c r="O208" s="123">
        <v>208</v>
      </c>
      <c r="P208" s="135">
        <v>0.07</v>
      </c>
      <c r="Q208" s="126">
        <v>16</v>
      </c>
      <c r="R208" s="127"/>
      <c r="S208" s="128">
        <v>0</v>
      </c>
      <c r="T208" s="123">
        <v>0</v>
      </c>
      <c r="U208" s="123">
        <v>0</v>
      </c>
      <c r="V208" s="123">
        <v>0</v>
      </c>
      <c r="W208" s="123">
        <v>0</v>
      </c>
      <c r="X208" s="123">
        <v>0</v>
      </c>
      <c r="Y208" s="123">
        <v>0</v>
      </c>
      <c r="Z208" s="123">
        <v>0</v>
      </c>
      <c r="AA208" s="128">
        <v>4</v>
      </c>
      <c r="AB208" s="123">
        <v>13</v>
      </c>
      <c r="AC208" s="123">
        <v>0</v>
      </c>
      <c r="AD208" s="123">
        <v>1</v>
      </c>
      <c r="AE208" s="123">
        <v>63</v>
      </c>
      <c r="AF208" s="123">
        <v>33</v>
      </c>
      <c r="AG208" s="123">
        <v>690</v>
      </c>
      <c r="AH208" s="123">
        <v>6</v>
      </c>
      <c r="AI208" s="123">
        <v>27</v>
      </c>
      <c r="AJ208" s="128">
        <v>0</v>
      </c>
      <c r="AK208" s="123">
        <v>0</v>
      </c>
      <c r="AL208" s="130">
        <v>0</v>
      </c>
      <c r="AM208" s="123">
        <v>1</v>
      </c>
      <c r="AN208" s="131">
        <v>1</v>
      </c>
      <c r="AO208" s="132">
        <f>IFERROR($S208*$S$2+$T208*$T$2+IF($U$2=0,0,$U208/$U$2)+$V208*$V$2+$W208*$W$2+$X208*$X$2+$Y208*$Y$2+$AA208*$AA$2+IF($AB$2=0,0,$AB208/$AB$2)+$AC$2*$AC208+$AF208*$AF$2+IF($AG$2=0,0,$AG208/$AG$2)+$AH208*$AH$2+IF($AJ$2=0,0,$AJ208/$AJ$2)+$AK208*$AK$2+$AL208*$AL$2+$AM208*$AM$2+$AN208*$AN$2,0)</f>
      </c>
      <c r="AP208" s="133">
        <f>IFERROR($AO208/$Q208,"-")</f>
      </c>
      <c r="AQ208" s="5"/>
    </row>
    <row x14ac:dyDescent="0.25" r="209" customHeight="1" ht="17.25">
      <c r="A209" s="118" t="s">
        <v>404</v>
      </c>
      <c r="B209" s="119" t="s">
        <v>185</v>
      </c>
      <c r="C209" s="119" t="s">
        <v>49</v>
      </c>
      <c r="D209" s="120">
        <v>14</v>
      </c>
      <c r="E209" s="134"/>
      <c r="F209" s="122"/>
      <c r="G209" s="123">
        <v>260</v>
      </c>
      <c r="H209" s="124">
        <f>I209-G209</f>
      </c>
      <c r="I209" s="123">
        <v>300</v>
      </c>
      <c r="J209" s="123">
        <v>220</v>
      </c>
      <c r="K209" s="124">
        <f>L209-J209</f>
      </c>
      <c r="L209" s="123">
        <v>259</v>
      </c>
      <c r="M209" s="123">
        <v>221</v>
      </c>
      <c r="N209" s="124">
        <f>O209-M209</f>
      </c>
      <c r="O209" s="123">
        <v>260</v>
      </c>
      <c r="P209" s="135">
        <v>0.07</v>
      </c>
      <c r="Q209" s="126" t="s">
        <v>234</v>
      </c>
      <c r="R209" s="127"/>
      <c r="S209" s="128" t="s">
        <v>234</v>
      </c>
      <c r="T209" s="123" t="s">
        <v>234</v>
      </c>
      <c r="U209" s="123" t="s">
        <v>234</v>
      </c>
      <c r="V209" s="123" t="s">
        <v>234</v>
      </c>
      <c r="W209" s="123" t="s">
        <v>234</v>
      </c>
      <c r="X209" s="123" t="s">
        <v>234</v>
      </c>
      <c r="Y209" s="123" t="s">
        <v>234</v>
      </c>
      <c r="Z209" s="123" t="s">
        <v>234</v>
      </c>
      <c r="AA209" s="128" t="s">
        <v>234</v>
      </c>
      <c r="AB209" s="123" t="s">
        <v>234</v>
      </c>
      <c r="AC209" s="123" t="s">
        <v>234</v>
      </c>
      <c r="AD209" s="123" t="s">
        <v>234</v>
      </c>
      <c r="AE209" s="123" t="s">
        <v>234</v>
      </c>
      <c r="AF209" s="123" t="s">
        <v>234</v>
      </c>
      <c r="AG209" s="123" t="s">
        <v>234</v>
      </c>
      <c r="AH209" s="123" t="s">
        <v>234</v>
      </c>
      <c r="AI209" s="123" t="s">
        <v>234</v>
      </c>
      <c r="AJ209" s="128" t="s">
        <v>234</v>
      </c>
      <c r="AK209" s="123" t="s">
        <v>234</v>
      </c>
      <c r="AL209" s="130" t="s">
        <v>234</v>
      </c>
      <c r="AM209" s="123" t="s">
        <v>234</v>
      </c>
      <c r="AN209" s="131" t="s">
        <v>234</v>
      </c>
      <c r="AO209" s="132">
        <f>IFERROR($S209*$S$2+$T209*$T$2+IF($U$2=0,0,$U209/$U$2)+$V209*$V$2+$W209*$W$2+$X209*$X$2+$Y209*$Y$2+$AA209*$AA$2+IF($AB$2=0,0,$AB209/$AB$2)+$AC$2*$AC209+$AF209*$AF$2+IF($AG$2=0,0,$AG209/$AG$2)+$AH209*$AH$2+IF($AJ$2=0,0,$AJ209/$AJ$2)+$AK209*$AK$2+$AL209*$AL$2+$AM209*$AM$2+$AN209*$AN$2,0)</f>
      </c>
      <c r="AP209" s="133">
        <f>IFERROR($AO209/$Q209,"-")</f>
      </c>
      <c r="AQ209" s="5"/>
    </row>
    <row x14ac:dyDescent="0.25" r="210" customHeight="1" ht="17.25">
      <c r="A210" s="118" t="s">
        <v>405</v>
      </c>
      <c r="B210" s="119" t="s">
        <v>181</v>
      </c>
      <c r="C210" s="119" t="s">
        <v>63</v>
      </c>
      <c r="D210" s="120">
        <v>6</v>
      </c>
      <c r="E210" s="134" t="s">
        <v>299</v>
      </c>
      <c r="F210" s="122"/>
      <c r="G210" s="123">
        <v>279</v>
      </c>
      <c r="H210" s="124">
        <f>I210-G210</f>
      </c>
      <c r="I210" s="123">
        <v>273</v>
      </c>
      <c r="J210" s="123">
        <v>235</v>
      </c>
      <c r="K210" s="124">
        <f>L210-J210</f>
      </c>
      <c r="L210" s="123">
        <v>225</v>
      </c>
      <c r="M210" s="123">
        <v>235</v>
      </c>
      <c r="N210" s="124">
        <f>O210-M210</f>
      </c>
      <c r="O210" s="123">
        <v>234</v>
      </c>
      <c r="P210" s="135">
        <v>0.07</v>
      </c>
      <c r="Q210" s="126">
        <v>12</v>
      </c>
      <c r="R210" s="127"/>
      <c r="S210" s="128">
        <v>0</v>
      </c>
      <c r="T210" s="123">
        <v>0</v>
      </c>
      <c r="U210" s="123">
        <v>0</v>
      </c>
      <c r="V210" s="123">
        <v>0</v>
      </c>
      <c r="W210" s="123">
        <v>0</v>
      </c>
      <c r="X210" s="123">
        <v>0</v>
      </c>
      <c r="Y210" s="123">
        <v>0</v>
      </c>
      <c r="Z210" s="123">
        <v>0</v>
      </c>
      <c r="AA210" s="128">
        <v>126</v>
      </c>
      <c r="AB210" s="123">
        <v>600</v>
      </c>
      <c r="AC210" s="123">
        <v>7</v>
      </c>
      <c r="AD210" s="123">
        <v>31</v>
      </c>
      <c r="AE210" s="123">
        <v>28</v>
      </c>
      <c r="AF210" s="123">
        <v>13</v>
      </c>
      <c r="AG210" s="123">
        <v>133</v>
      </c>
      <c r="AH210" s="123">
        <v>3</v>
      </c>
      <c r="AI210" s="123">
        <v>8</v>
      </c>
      <c r="AJ210" s="128">
        <v>0</v>
      </c>
      <c r="AK210" s="123">
        <v>0</v>
      </c>
      <c r="AL210" s="130">
        <v>0</v>
      </c>
      <c r="AM210" s="123">
        <v>2</v>
      </c>
      <c r="AN210" s="131">
        <v>2</v>
      </c>
      <c r="AO210" s="132">
        <f>IFERROR($S210*$S$2+$T210*$T$2+IF($U$2=0,0,$U210/$U$2)+$V210*$V$2+$W210*$W$2+$X210*$X$2+$Y210*$Y$2+$AA210*$AA$2+IF($AB$2=0,0,$AB210/$AB$2)+$AC$2*$AC210+$AF210*$AF$2+IF($AG$2=0,0,$AG210/$AG$2)+$AH210*$AH$2+IF($AJ$2=0,0,$AJ210/$AJ$2)+$AK210*$AK$2+$AL210*$AL$2+$AM210*$AM$2+$AN210*$AN$2,0)</f>
      </c>
      <c r="AP210" s="133">
        <f>IFERROR($AO210/$Q210,"-")</f>
      </c>
      <c r="AQ210" s="5"/>
    </row>
    <row x14ac:dyDescent="0.25" r="211" customHeight="1" ht="17.25">
      <c r="A211" s="118" t="s">
        <v>406</v>
      </c>
      <c r="B211" s="119" t="s">
        <v>192</v>
      </c>
      <c r="C211" s="119" t="s">
        <v>238</v>
      </c>
      <c r="D211" s="120">
        <v>7</v>
      </c>
      <c r="E211" s="134"/>
      <c r="F211" s="122"/>
      <c r="G211" s="123">
        <v>213</v>
      </c>
      <c r="H211" s="124">
        <f>I211-G211</f>
      </c>
      <c r="I211" s="123">
        <v>300</v>
      </c>
      <c r="J211" s="123">
        <v>253</v>
      </c>
      <c r="K211" s="124">
        <f>L211-J211</f>
      </c>
      <c r="L211" s="123">
        <v>263</v>
      </c>
      <c r="M211" s="123">
        <v>253</v>
      </c>
      <c r="N211" s="124">
        <f>O211-M211</f>
      </c>
      <c r="O211" s="123">
        <v>263</v>
      </c>
      <c r="P211" s="135">
        <v>0.07</v>
      </c>
      <c r="Q211" s="126" t="s">
        <v>234</v>
      </c>
      <c r="R211" s="127"/>
      <c r="S211" s="128" t="s">
        <v>234</v>
      </c>
      <c r="T211" s="123" t="s">
        <v>234</v>
      </c>
      <c r="U211" s="123" t="s">
        <v>234</v>
      </c>
      <c r="V211" s="123" t="s">
        <v>234</v>
      </c>
      <c r="W211" s="123" t="s">
        <v>234</v>
      </c>
      <c r="X211" s="123" t="s">
        <v>234</v>
      </c>
      <c r="Y211" s="123" t="s">
        <v>234</v>
      </c>
      <c r="Z211" s="123" t="s">
        <v>234</v>
      </c>
      <c r="AA211" s="128" t="s">
        <v>234</v>
      </c>
      <c r="AB211" s="123" t="s">
        <v>234</v>
      </c>
      <c r="AC211" s="123" t="s">
        <v>234</v>
      </c>
      <c r="AD211" s="123" t="s">
        <v>234</v>
      </c>
      <c r="AE211" s="123" t="s">
        <v>234</v>
      </c>
      <c r="AF211" s="123" t="s">
        <v>234</v>
      </c>
      <c r="AG211" s="123" t="s">
        <v>234</v>
      </c>
      <c r="AH211" s="123" t="s">
        <v>234</v>
      </c>
      <c r="AI211" s="123" t="s">
        <v>234</v>
      </c>
      <c r="AJ211" s="128" t="s">
        <v>234</v>
      </c>
      <c r="AK211" s="123" t="s">
        <v>234</v>
      </c>
      <c r="AL211" s="130" t="s">
        <v>234</v>
      </c>
      <c r="AM211" s="123" t="s">
        <v>234</v>
      </c>
      <c r="AN211" s="131" t="s">
        <v>234</v>
      </c>
      <c r="AO211" s="132">
        <f>IFERROR($S211*$S$2+$T211*$T$2+IF($U$2=0,0,$U211/$U$2)+$V211*$V$2+$W211*$W$2+$X211*$X$2+$Y211*$Y$2+$AA211*$AA$2+IF($AB$2=0,0,$AB211/$AB$2)+$AC$2*$AC211+$AF211*$AF$2+IF($AG$2=0,0,$AG211/$AG$2)+$AH211*$AH$2+IF($AJ$2=0,0,$AJ211/$AJ$2)+$AK211*$AK$2+$AL211*$AL$2+$AM211*$AM$2+$AN211*$AN$2,0)</f>
      </c>
      <c r="AP211" s="133">
        <f>IFERROR($AO211/$Q211,"-")</f>
      </c>
      <c r="AQ211" s="5"/>
    </row>
    <row x14ac:dyDescent="0.25" r="212" customHeight="1" ht="17.25">
      <c r="A212" s="118" t="s">
        <v>407</v>
      </c>
      <c r="B212" s="119" t="s">
        <v>173</v>
      </c>
      <c r="C212" s="119" t="s">
        <v>188</v>
      </c>
      <c r="D212" s="120">
        <v>14</v>
      </c>
      <c r="E212" s="134"/>
      <c r="F212" s="122"/>
      <c r="G212" s="123">
        <v>232</v>
      </c>
      <c r="H212" s="124">
        <f>I212-G212</f>
      </c>
      <c r="I212" s="123">
        <v>235</v>
      </c>
      <c r="J212" s="123">
        <v>181</v>
      </c>
      <c r="K212" s="124">
        <f>L212-J212</f>
      </c>
      <c r="L212" s="123">
        <v>181</v>
      </c>
      <c r="M212" s="123">
        <v>173</v>
      </c>
      <c r="N212" s="124">
        <f>O212-M212</f>
      </c>
      <c r="O212" s="123">
        <v>176</v>
      </c>
      <c r="P212" s="135">
        <v>0.07</v>
      </c>
      <c r="Q212" s="126">
        <v>2</v>
      </c>
      <c r="R212" s="127"/>
      <c r="S212" s="128">
        <v>0</v>
      </c>
      <c r="T212" s="123">
        <v>0</v>
      </c>
      <c r="U212" s="123">
        <v>0</v>
      </c>
      <c r="V212" s="123">
        <v>0</v>
      </c>
      <c r="W212" s="123">
        <v>0</v>
      </c>
      <c r="X212" s="123">
        <v>0</v>
      </c>
      <c r="Y212" s="123">
        <v>0</v>
      </c>
      <c r="Z212" s="123">
        <v>0</v>
      </c>
      <c r="AA212" s="128">
        <v>2</v>
      </c>
      <c r="AB212" s="123">
        <v>16</v>
      </c>
      <c r="AC212" s="123">
        <v>0</v>
      </c>
      <c r="AD212" s="123">
        <v>2</v>
      </c>
      <c r="AE212" s="123">
        <v>9</v>
      </c>
      <c r="AF212" s="123">
        <v>6</v>
      </c>
      <c r="AG212" s="123">
        <v>71</v>
      </c>
      <c r="AH212" s="123">
        <v>0</v>
      </c>
      <c r="AI212" s="123">
        <v>4</v>
      </c>
      <c r="AJ212" s="128">
        <v>0</v>
      </c>
      <c r="AK212" s="123">
        <v>0</v>
      </c>
      <c r="AL212" s="130">
        <v>0</v>
      </c>
      <c r="AM212" s="123">
        <v>0</v>
      </c>
      <c r="AN212" s="131">
        <v>0</v>
      </c>
      <c r="AO212" s="132">
        <f>IFERROR($S212*$S$2+$T212*$T$2+IF($U$2=0,0,$U212/$U$2)+$V212*$V$2+$W212*$W$2+$X212*$X$2+$Y212*$Y$2+$AA212*$AA$2+IF($AB$2=0,0,$AB212/$AB$2)+$AC$2*$AC212+$AF212*$AF$2+IF($AG$2=0,0,$AG212/$AG$2)+$AH212*$AH$2+IF($AJ$2=0,0,$AJ212/$AJ$2)+$AK212*$AK$2+$AL212*$AL$2+$AM212*$AM$2+$AN212*$AN$2,0)</f>
      </c>
      <c r="AP212" s="133">
        <f>IFERROR($AO212/$Q212,"-")</f>
      </c>
      <c r="AQ212" s="5"/>
    </row>
    <row x14ac:dyDescent="0.25" r="213" customHeight="1" ht="17.25">
      <c r="A213" s="118" t="s">
        <v>408</v>
      </c>
      <c r="B213" s="119" t="s">
        <v>173</v>
      </c>
      <c r="C213" s="119" t="s">
        <v>223</v>
      </c>
      <c r="D213" s="120">
        <v>9</v>
      </c>
      <c r="E213" s="134" t="s">
        <v>176</v>
      </c>
      <c r="F213" s="122"/>
      <c r="G213" s="123">
        <v>204</v>
      </c>
      <c r="H213" s="124">
        <f>I213-G213</f>
      </c>
      <c r="I213" s="123">
        <v>207</v>
      </c>
      <c r="J213" s="123">
        <v>191</v>
      </c>
      <c r="K213" s="124">
        <f>L213-J213</f>
      </c>
      <c r="L213" s="123">
        <v>204</v>
      </c>
      <c r="M213" s="123">
        <v>192</v>
      </c>
      <c r="N213" s="124">
        <f>O213-M213</f>
      </c>
      <c r="O213" s="123">
        <v>202</v>
      </c>
      <c r="P213" s="135">
        <v>0.07</v>
      </c>
      <c r="Q213" s="126" t="s">
        <v>234</v>
      </c>
      <c r="R213" s="127"/>
      <c r="S213" s="128" t="s">
        <v>234</v>
      </c>
      <c r="T213" s="123" t="s">
        <v>234</v>
      </c>
      <c r="U213" s="123" t="s">
        <v>234</v>
      </c>
      <c r="V213" s="123" t="s">
        <v>234</v>
      </c>
      <c r="W213" s="123" t="s">
        <v>234</v>
      </c>
      <c r="X213" s="123" t="s">
        <v>234</v>
      </c>
      <c r="Y213" s="123" t="s">
        <v>234</v>
      </c>
      <c r="Z213" s="123" t="s">
        <v>234</v>
      </c>
      <c r="AA213" s="128" t="s">
        <v>234</v>
      </c>
      <c r="AB213" s="123" t="s">
        <v>234</v>
      </c>
      <c r="AC213" s="123" t="s">
        <v>234</v>
      </c>
      <c r="AD213" s="123" t="s">
        <v>234</v>
      </c>
      <c r="AE213" s="123" t="s">
        <v>234</v>
      </c>
      <c r="AF213" s="123" t="s">
        <v>234</v>
      </c>
      <c r="AG213" s="123" t="s">
        <v>234</v>
      </c>
      <c r="AH213" s="123" t="s">
        <v>234</v>
      </c>
      <c r="AI213" s="123" t="s">
        <v>234</v>
      </c>
      <c r="AJ213" s="128" t="s">
        <v>234</v>
      </c>
      <c r="AK213" s="123" t="s">
        <v>234</v>
      </c>
      <c r="AL213" s="130" t="s">
        <v>234</v>
      </c>
      <c r="AM213" s="123" t="s">
        <v>234</v>
      </c>
      <c r="AN213" s="131" t="s">
        <v>234</v>
      </c>
      <c r="AO213" s="132">
        <f>IFERROR($S213*$S$2+$T213*$T$2+IF($U$2=0,0,$U213/$U$2)+$V213*$V$2+$W213*$W$2+$X213*$X$2+$Y213*$Y$2+$AA213*$AA$2+IF($AB$2=0,0,$AB213/$AB$2)+$AC$2*$AC213+$AF213*$AF$2+IF($AG$2=0,0,$AG213/$AG$2)+$AH213*$AH$2+IF($AJ$2=0,0,$AJ213/$AJ$2)+$AK213*$AK$2+$AL213*$AL$2+$AM213*$AM$2+$AN213*$AN$2,0)</f>
      </c>
      <c r="AP213" s="133">
        <f>IFERROR($AO213/$Q213,"-")</f>
      </c>
      <c r="AQ213" s="5"/>
    </row>
    <row x14ac:dyDescent="0.25" r="214" customHeight="1" ht="17.25">
      <c r="A214" s="118" t="s">
        <v>409</v>
      </c>
      <c r="B214" s="119" t="s">
        <v>185</v>
      </c>
      <c r="C214" s="119" t="s">
        <v>260</v>
      </c>
      <c r="D214" s="120">
        <v>11</v>
      </c>
      <c r="E214" s="134"/>
      <c r="F214" s="122"/>
      <c r="G214" s="123">
        <v>203</v>
      </c>
      <c r="H214" s="124">
        <f>I214-G214</f>
      </c>
      <c r="I214" s="123">
        <v>268</v>
      </c>
      <c r="J214" s="123">
        <v>204</v>
      </c>
      <c r="K214" s="124">
        <f>L214-J214</f>
      </c>
      <c r="L214" s="123">
        <v>220</v>
      </c>
      <c r="M214" s="123">
        <v>203</v>
      </c>
      <c r="N214" s="124">
        <f>O214-M214</f>
      </c>
      <c r="O214" s="123">
        <v>220</v>
      </c>
      <c r="P214" s="135">
        <v>0.07</v>
      </c>
      <c r="Q214" s="126">
        <v>15</v>
      </c>
      <c r="R214" s="127"/>
      <c r="S214" s="128">
        <v>340</v>
      </c>
      <c r="T214" s="123">
        <v>152</v>
      </c>
      <c r="U214" s="123">
        <v>3733</v>
      </c>
      <c r="V214" s="123">
        <v>15</v>
      </c>
      <c r="W214" s="123">
        <v>11</v>
      </c>
      <c r="X214" s="123">
        <v>0</v>
      </c>
      <c r="Y214" s="123">
        <v>31</v>
      </c>
      <c r="Z214" s="123">
        <v>174</v>
      </c>
      <c r="AA214" s="128">
        <v>53</v>
      </c>
      <c r="AB214" s="123">
        <v>279</v>
      </c>
      <c r="AC214" s="123">
        <v>5</v>
      </c>
      <c r="AD214" s="123">
        <v>18</v>
      </c>
      <c r="AE214" s="123">
        <v>0</v>
      </c>
      <c r="AF214" s="123">
        <v>0</v>
      </c>
      <c r="AG214" s="123">
        <v>0</v>
      </c>
      <c r="AH214" s="123">
        <v>0</v>
      </c>
      <c r="AI214" s="123">
        <v>0</v>
      </c>
      <c r="AJ214" s="128">
        <v>0</v>
      </c>
      <c r="AK214" s="123">
        <v>0</v>
      </c>
      <c r="AL214" s="130">
        <v>1</v>
      </c>
      <c r="AM214" s="123">
        <v>6</v>
      </c>
      <c r="AN214" s="131">
        <v>3</v>
      </c>
      <c r="AO214" s="132">
        <f>IFERROR($S214*$S$2+$T214*$T$2+IF($U$2=0,0,$U214/$U$2)+$V214*$V$2+$W214*$W$2+$X214*$X$2+$Y214*$Y$2+$AA214*$AA$2+IF($AB$2=0,0,$AB214/$AB$2)+$AC$2*$AC214+$AF214*$AF$2+IF($AG$2=0,0,$AG214/$AG$2)+$AH214*$AH$2+IF($AJ$2=0,0,$AJ214/$AJ$2)+$AK214*$AK$2+$AL214*$AL$2+$AM214*$AM$2+$AN214*$AN$2,0)</f>
      </c>
      <c r="AP214" s="133">
        <f>IFERROR($AO214/$Q214,"-")</f>
      </c>
      <c r="AQ214" s="5"/>
    </row>
    <row x14ac:dyDescent="0.25" r="215" customHeight="1" ht="17.25">
      <c r="A215" s="118" t="s">
        <v>410</v>
      </c>
      <c r="B215" s="119" t="s">
        <v>173</v>
      </c>
      <c r="C215" s="119" t="s">
        <v>53</v>
      </c>
      <c r="D215" s="120">
        <v>10</v>
      </c>
      <c r="E215" s="134" t="s">
        <v>176</v>
      </c>
      <c r="F215" s="122"/>
      <c r="G215" s="123">
        <v>209</v>
      </c>
      <c r="H215" s="124">
        <f>I215-G215</f>
      </c>
      <c r="I215" s="123">
        <v>211</v>
      </c>
      <c r="J215" s="123">
        <v>187</v>
      </c>
      <c r="K215" s="124">
        <f>L215-J215</f>
      </c>
      <c r="L215" s="123">
        <v>191</v>
      </c>
      <c r="M215" s="123">
        <v>191</v>
      </c>
      <c r="N215" s="124">
        <f>O215-M215</f>
      </c>
      <c r="O215" s="123">
        <v>194</v>
      </c>
      <c r="P215" s="135">
        <v>0.07</v>
      </c>
      <c r="Q215" s="126">
        <v>16</v>
      </c>
      <c r="R215" s="127"/>
      <c r="S215" s="128">
        <v>0</v>
      </c>
      <c r="T215" s="123">
        <v>0</v>
      </c>
      <c r="U215" s="123">
        <v>0</v>
      </c>
      <c r="V215" s="123">
        <v>0</v>
      </c>
      <c r="W215" s="123">
        <v>0</v>
      </c>
      <c r="X215" s="123">
        <v>0</v>
      </c>
      <c r="Y215" s="123">
        <v>0</v>
      </c>
      <c r="Z215" s="123">
        <v>0</v>
      </c>
      <c r="AA215" s="128">
        <v>2</v>
      </c>
      <c r="AB215" s="123">
        <v>-1</v>
      </c>
      <c r="AC215" s="123">
        <v>0</v>
      </c>
      <c r="AD215" s="123">
        <v>0</v>
      </c>
      <c r="AE215" s="123">
        <v>96</v>
      </c>
      <c r="AF215" s="123">
        <v>50</v>
      </c>
      <c r="AG215" s="123">
        <v>751</v>
      </c>
      <c r="AH215" s="123">
        <v>3</v>
      </c>
      <c r="AI215" s="123">
        <v>40</v>
      </c>
      <c r="AJ215" s="128">
        <v>0</v>
      </c>
      <c r="AK215" s="123">
        <v>0</v>
      </c>
      <c r="AL215" s="130">
        <v>0</v>
      </c>
      <c r="AM215" s="123">
        <v>1</v>
      </c>
      <c r="AN215" s="131">
        <v>1</v>
      </c>
      <c r="AO215" s="132">
        <f>IFERROR($S215*$S$2+$T215*$T$2+IF($U$2=0,0,$U215/$U$2)+$V215*$V$2+$W215*$W$2+$X215*$X$2+$Y215*$Y$2+$AA215*$AA$2+IF($AB$2=0,0,$AB215/$AB$2)+$AC$2*$AC215+$AF215*$AF$2+IF($AG$2=0,0,$AG215/$AG$2)+$AH215*$AH$2+IF($AJ$2=0,0,$AJ215/$AJ$2)+$AK215*$AK$2+$AL215*$AL$2+$AM215*$AM$2+$AN215*$AN$2,0)</f>
      </c>
      <c r="AP215" s="133">
        <f>IFERROR($AO215/$Q215,"-")</f>
      </c>
      <c r="AQ215" s="5"/>
    </row>
    <row x14ac:dyDescent="0.25" r="216" customHeight="1" ht="17.25">
      <c r="A216" s="118" t="s">
        <v>411</v>
      </c>
      <c r="B216" s="119" t="s">
        <v>181</v>
      </c>
      <c r="C216" s="119" t="s">
        <v>53</v>
      </c>
      <c r="D216" s="120">
        <v>10</v>
      </c>
      <c r="E216" s="134"/>
      <c r="F216" s="122"/>
      <c r="G216" s="123">
        <v>216</v>
      </c>
      <c r="H216" s="124">
        <f>I216-G216</f>
      </c>
      <c r="I216" s="123">
        <v>204</v>
      </c>
      <c r="J216" s="123">
        <v>214</v>
      </c>
      <c r="K216" s="124">
        <f>L216-J216</f>
      </c>
      <c r="L216" s="123">
        <v>219</v>
      </c>
      <c r="M216" s="123">
        <v>218</v>
      </c>
      <c r="N216" s="124">
        <f>O216-M216</f>
      </c>
      <c r="O216" s="123">
        <v>223</v>
      </c>
      <c r="P216" s="135">
        <v>0.07</v>
      </c>
      <c r="Q216" s="126">
        <v>16</v>
      </c>
      <c r="R216" s="127"/>
      <c r="S216" s="128">
        <v>0</v>
      </c>
      <c r="T216" s="123">
        <v>0</v>
      </c>
      <c r="U216" s="123">
        <v>0</v>
      </c>
      <c r="V216" s="123">
        <v>0</v>
      </c>
      <c r="W216" s="123">
        <v>0</v>
      </c>
      <c r="X216" s="123">
        <v>0</v>
      </c>
      <c r="Y216" s="123">
        <v>0</v>
      </c>
      <c r="Z216" s="123">
        <v>0</v>
      </c>
      <c r="AA216" s="128">
        <v>93</v>
      </c>
      <c r="AB216" s="123">
        <v>423</v>
      </c>
      <c r="AC216" s="123">
        <v>3</v>
      </c>
      <c r="AD216" s="123">
        <v>21</v>
      </c>
      <c r="AE216" s="123">
        <v>21</v>
      </c>
      <c r="AF216" s="123">
        <v>17</v>
      </c>
      <c r="AG216" s="123">
        <v>84</v>
      </c>
      <c r="AH216" s="123">
        <v>0</v>
      </c>
      <c r="AI216" s="123">
        <v>2</v>
      </c>
      <c r="AJ216" s="128">
        <v>4</v>
      </c>
      <c r="AK216" s="123">
        <v>0</v>
      </c>
      <c r="AL216" s="130">
        <v>0</v>
      </c>
      <c r="AM216" s="123">
        <v>1</v>
      </c>
      <c r="AN216" s="131">
        <v>0</v>
      </c>
      <c r="AO216" s="132">
        <f>IFERROR($S216*$S$2+$T216*$T$2+IF($U$2=0,0,$U216/$U$2)+$V216*$V$2+$W216*$W$2+$X216*$X$2+$Y216*$Y$2+$AA216*$AA$2+IF($AB$2=0,0,$AB216/$AB$2)+$AC$2*$AC216+$AF216*$AF$2+IF($AG$2=0,0,$AG216/$AG$2)+$AH216*$AH$2+IF($AJ$2=0,0,$AJ216/$AJ$2)+$AK216*$AK$2+$AL216*$AL$2+$AM216*$AM$2+$AN216*$AN$2,0)</f>
      </c>
      <c r="AP216" s="133">
        <f>IFERROR($AO216/$Q216,"-")</f>
      </c>
      <c r="AQ216" s="5"/>
    </row>
    <row x14ac:dyDescent="0.25" r="217" customHeight="1" ht="17.25">
      <c r="A217" s="118" t="s">
        <v>412</v>
      </c>
      <c r="B217" s="119" t="s">
        <v>181</v>
      </c>
      <c r="C217" s="119" t="s">
        <v>244</v>
      </c>
      <c r="D217" s="120">
        <v>14</v>
      </c>
      <c r="E217" s="134"/>
      <c r="F217" s="122"/>
      <c r="G217" s="123">
        <v>219</v>
      </c>
      <c r="H217" s="124">
        <f>I217-G217</f>
      </c>
      <c r="I217" s="123">
        <v>262</v>
      </c>
      <c r="J217" s="123">
        <v>186</v>
      </c>
      <c r="K217" s="124">
        <f>L217-J217</f>
      </c>
      <c r="L217" s="123">
        <v>192</v>
      </c>
      <c r="M217" s="123">
        <v>178</v>
      </c>
      <c r="N217" s="124">
        <f>O217-M217</f>
      </c>
      <c r="O217" s="123">
        <v>183</v>
      </c>
      <c r="P217" s="135">
        <v>0.06</v>
      </c>
      <c r="Q217" s="126" t="s">
        <v>234</v>
      </c>
      <c r="R217" s="127"/>
      <c r="S217" s="128" t="s">
        <v>234</v>
      </c>
      <c r="T217" s="123" t="s">
        <v>234</v>
      </c>
      <c r="U217" s="123" t="s">
        <v>234</v>
      </c>
      <c r="V217" s="123" t="s">
        <v>234</v>
      </c>
      <c r="W217" s="123" t="s">
        <v>234</v>
      </c>
      <c r="X217" s="123" t="s">
        <v>234</v>
      </c>
      <c r="Y217" s="123" t="s">
        <v>234</v>
      </c>
      <c r="Z217" s="123" t="s">
        <v>234</v>
      </c>
      <c r="AA217" s="128" t="s">
        <v>234</v>
      </c>
      <c r="AB217" s="123" t="s">
        <v>234</v>
      </c>
      <c r="AC217" s="123" t="s">
        <v>234</v>
      </c>
      <c r="AD217" s="123" t="s">
        <v>234</v>
      </c>
      <c r="AE217" s="123" t="s">
        <v>234</v>
      </c>
      <c r="AF217" s="123" t="s">
        <v>234</v>
      </c>
      <c r="AG217" s="123" t="s">
        <v>234</v>
      </c>
      <c r="AH217" s="123" t="s">
        <v>234</v>
      </c>
      <c r="AI217" s="123" t="s">
        <v>234</v>
      </c>
      <c r="AJ217" s="128" t="s">
        <v>234</v>
      </c>
      <c r="AK217" s="123" t="s">
        <v>234</v>
      </c>
      <c r="AL217" s="130" t="s">
        <v>234</v>
      </c>
      <c r="AM217" s="123" t="s">
        <v>234</v>
      </c>
      <c r="AN217" s="131" t="s">
        <v>234</v>
      </c>
      <c r="AO217" s="132">
        <f>IFERROR($S217*$S$2+$T217*$T$2+IF($U$2=0,0,$U217/$U$2)+$V217*$V$2+$W217*$W$2+$X217*$X$2+$Y217*$Y$2+$AA217*$AA$2+IF($AB$2=0,0,$AB217/$AB$2)+$AC$2*$AC217+$AF217*$AF$2+IF($AG$2=0,0,$AG217/$AG$2)+$AH217*$AH$2+IF($AJ$2=0,0,$AJ217/$AJ$2)+$AK217*$AK$2+$AL217*$AL$2+$AM217*$AM$2+$AN217*$AN$2,0)</f>
      </c>
      <c r="AP217" s="133">
        <f>IFERROR($AO217/$Q217,"-")</f>
      </c>
      <c r="AQ217" s="5"/>
    </row>
    <row x14ac:dyDescent="0.25" r="218" customHeight="1" ht="17.25">
      <c r="A218" s="118" t="s">
        <v>413</v>
      </c>
      <c r="B218" s="119" t="s">
        <v>173</v>
      </c>
      <c r="C218" s="119" t="s">
        <v>223</v>
      </c>
      <c r="D218" s="120">
        <v>9</v>
      </c>
      <c r="E218" s="134" t="s">
        <v>414</v>
      </c>
      <c r="F218" s="122"/>
      <c r="G218" s="123">
        <v>247</v>
      </c>
      <c r="H218" s="124">
        <f>I218-G218</f>
      </c>
      <c r="I218" s="123">
        <v>245</v>
      </c>
      <c r="J218" s="123">
        <v>239</v>
      </c>
      <c r="K218" s="124">
        <f>L218-J218</f>
      </c>
      <c r="L218" s="123">
        <v>189</v>
      </c>
      <c r="M218" s="123">
        <v>236</v>
      </c>
      <c r="N218" s="124">
        <f>O218-M218</f>
      </c>
      <c r="O218" s="123">
        <v>192</v>
      </c>
      <c r="P218" s="135">
        <v>0.06</v>
      </c>
      <c r="Q218" s="126">
        <v>12</v>
      </c>
      <c r="R218" s="127"/>
      <c r="S218" s="128">
        <v>0</v>
      </c>
      <c r="T218" s="123">
        <v>0</v>
      </c>
      <c r="U218" s="123">
        <v>0</v>
      </c>
      <c r="V218" s="123">
        <v>0</v>
      </c>
      <c r="W218" s="123">
        <v>0</v>
      </c>
      <c r="X218" s="123">
        <v>0</v>
      </c>
      <c r="Y218" s="123">
        <v>0</v>
      </c>
      <c r="Z218" s="123">
        <v>0</v>
      </c>
      <c r="AA218" s="128">
        <v>1</v>
      </c>
      <c r="AB218" s="123">
        <v>6</v>
      </c>
      <c r="AC218" s="123">
        <v>0</v>
      </c>
      <c r="AD218" s="123">
        <v>0</v>
      </c>
      <c r="AE218" s="123">
        <v>60</v>
      </c>
      <c r="AF218" s="123">
        <v>30</v>
      </c>
      <c r="AG218" s="123">
        <v>505</v>
      </c>
      <c r="AH218" s="123">
        <v>3</v>
      </c>
      <c r="AI218" s="123">
        <v>20</v>
      </c>
      <c r="AJ218" s="128">
        <v>0</v>
      </c>
      <c r="AK218" s="123">
        <v>0</v>
      </c>
      <c r="AL218" s="130">
        <v>0</v>
      </c>
      <c r="AM218" s="123">
        <v>0</v>
      </c>
      <c r="AN218" s="131">
        <v>0</v>
      </c>
      <c r="AO218" s="132">
        <f>IFERROR($S218*$S$2+$T218*$T$2+IF($U$2=0,0,$U218/$U$2)+$V218*$V$2+$W218*$W$2+$X218*$X$2+$Y218*$Y$2+$AA218*$AA$2+IF($AB$2=0,0,$AB218/$AB$2)+$AC$2*$AC218+$AF218*$AF$2+IF($AG$2=0,0,$AG218/$AG$2)+$AH218*$AH$2+IF($AJ$2=0,0,$AJ218/$AJ$2)+$AK218*$AK$2+$AL218*$AL$2+$AM218*$AM$2+$AN218*$AN$2,0)</f>
      </c>
      <c r="AP218" s="133">
        <f>IFERROR($AO218/$Q218,"-")</f>
      </c>
      <c r="AQ218" s="5"/>
    </row>
    <row x14ac:dyDescent="0.25" r="219" customHeight="1" ht="17.25">
      <c r="A219" s="118" t="s">
        <v>415</v>
      </c>
      <c r="B219" s="119" t="s">
        <v>181</v>
      </c>
      <c r="C219" s="119" t="s">
        <v>37</v>
      </c>
      <c r="D219" s="120">
        <v>12</v>
      </c>
      <c r="E219" s="134"/>
      <c r="F219" s="122"/>
      <c r="G219" s="123">
        <v>300</v>
      </c>
      <c r="H219" s="124">
        <f>I219-G219</f>
      </c>
      <c r="I219" s="123">
        <v>300</v>
      </c>
      <c r="J219" s="123">
        <v>213</v>
      </c>
      <c r="K219" s="124">
        <f>L219-J219</f>
      </c>
      <c r="L219" s="123">
        <v>221</v>
      </c>
      <c r="M219" s="123">
        <v>207</v>
      </c>
      <c r="N219" s="124">
        <f>O219-M219</f>
      </c>
      <c r="O219" s="123">
        <v>211</v>
      </c>
      <c r="P219" s="135">
        <v>0.05</v>
      </c>
      <c r="Q219" s="126">
        <v>16</v>
      </c>
      <c r="R219" s="127"/>
      <c r="S219" s="128">
        <v>0</v>
      </c>
      <c r="T219" s="123">
        <v>0</v>
      </c>
      <c r="U219" s="123">
        <v>0</v>
      </c>
      <c r="V219" s="123">
        <v>0</v>
      </c>
      <c r="W219" s="123">
        <v>0</v>
      </c>
      <c r="X219" s="123">
        <v>0</v>
      </c>
      <c r="Y219" s="123">
        <v>0</v>
      </c>
      <c r="Z219" s="123">
        <v>0</v>
      </c>
      <c r="AA219" s="128">
        <v>81</v>
      </c>
      <c r="AB219" s="123">
        <v>319</v>
      </c>
      <c r="AC219" s="123">
        <v>5</v>
      </c>
      <c r="AD219" s="123">
        <v>16</v>
      </c>
      <c r="AE219" s="123">
        <v>46</v>
      </c>
      <c r="AF219" s="123">
        <v>33</v>
      </c>
      <c r="AG219" s="123">
        <v>253</v>
      </c>
      <c r="AH219" s="123">
        <v>1</v>
      </c>
      <c r="AI219" s="123">
        <v>12</v>
      </c>
      <c r="AJ219" s="128">
        <v>239</v>
      </c>
      <c r="AK219" s="123">
        <v>0</v>
      </c>
      <c r="AL219" s="130">
        <v>0</v>
      </c>
      <c r="AM219" s="123">
        <v>0</v>
      </c>
      <c r="AN219" s="131">
        <v>0</v>
      </c>
      <c r="AO219" s="132">
        <f>IFERROR($S219*$S$2+$T219*$T$2+IF($U$2=0,0,$U219/$U$2)+$V219*$V$2+$W219*$W$2+$X219*$X$2+$Y219*$Y$2+$AA219*$AA$2+IF($AB$2=0,0,$AB219/$AB$2)+$AC$2*$AC219+$AF219*$AF$2+IF($AG$2=0,0,$AG219/$AG$2)+$AH219*$AH$2+IF($AJ$2=0,0,$AJ219/$AJ$2)+$AK219*$AK$2+$AL219*$AL$2+$AM219*$AM$2+$AN219*$AN$2,0)</f>
      </c>
      <c r="AP219" s="133">
        <f>IFERROR($AO219/$Q219,"-")</f>
      </c>
      <c r="AQ219" s="5"/>
    </row>
    <row x14ac:dyDescent="0.25" r="220" customHeight="1" ht="17.25">
      <c r="A220" s="118" t="s">
        <v>416</v>
      </c>
      <c r="B220" s="119" t="s">
        <v>173</v>
      </c>
      <c r="C220" s="119" t="s">
        <v>53</v>
      </c>
      <c r="D220" s="120">
        <v>10</v>
      </c>
      <c r="E220" s="134" t="s">
        <v>176</v>
      </c>
      <c r="F220" s="122"/>
      <c r="G220" s="123">
        <v>285</v>
      </c>
      <c r="H220" s="124">
        <f>I220-G220</f>
      </c>
      <c r="I220" s="123">
        <v>288</v>
      </c>
      <c r="J220" s="123">
        <v>222</v>
      </c>
      <c r="K220" s="124">
        <f>L220-J220</f>
      </c>
      <c r="L220" s="123">
        <v>226</v>
      </c>
      <c r="M220" s="123">
        <v>220</v>
      </c>
      <c r="N220" s="124">
        <f>O220-M220</f>
      </c>
      <c r="O220" s="123">
        <v>227</v>
      </c>
      <c r="P220" s="135">
        <v>0.05</v>
      </c>
      <c r="Q220" s="126" t="s">
        <v>234</v>
      </c>
      <c r="R220" s="127"/>
      <c r="S220" s="128" t="s">
        <v>234</v>
      </c>
      <c r="T220" s="123" t="s">
        <v>234</v>
      </c>
      <c r="U220" s="123" t="s">
        <v>234</v>
      </c>
      <c r="V220" s="123" t="s">
        <v>234</v>
      </c>
      <c r="W220" s="123" t="s">
        <v>234</v>
      </c>
      <c r="X220" s="123" t="s">
        <v>234</v>
      </c>
      <c r="Y220" s="123" t="s">
        <v>234</v>
      </c>
      <c r="Z220" s="123" t="s">
        <v>234</v>
      </c>
      <c r="AA220" s="128" t="s">
        <v>234</v>
      </c>
      <c r="AB220" s="123" t="s">
        <v>234</v>
      </c>
      <c r="AC220" s="123" t="s">
        <v>234</v>
      </c>
      <c r="AD220" s="123" t="s">
        <v>234</v>
      </c>
      <c r="AE220" s="123" t="s">
        <v>234</v>
      </c>
      <c r="AF220" s="123" t="s">
        <v>234</v>
      </c>
      <c r="AG220" s="123" t="s">
        <v>234</v>
      </c>
      <c r="AH220" s="123" t="s">
        <v>234</v>
      </c>
      <c r="AI220" s="123" t="s">
        <v>234</v>
      </c>
      <c r="AJ220" s="128" t="s">
        <v>234</v>
      </c>
      <c r="AK220" s="123" t="s">
        <v>234</v>
      </c>
      <c r="AL220" s="130" t="s">
        <v>234</v>
      </c>
      <c r="AM220" s="123" t="s">
        <v>234</v>
      </c>
      <c r="AN220" s="131" t="s">
        <v>234</v>
      </c>
      <c r="AO220" s="132">
        <f>IFERROR($S220*$S$2+$T220*$T$2+IF($U$2=0,0,$U220/$U$2)+$V220*$V$2+$W220*$W$2+$X220*$X$2+$Y220*$Y$2+$AA220*$AA$2+IF($AB$2=0,0,$AB220/$AB$2)+$AC$2*$AC220+$AF220*$AF$2+IF($AG$2=0,0,$AG220/$AG$2)+$AH220*$AH$2+IF($AJ$2=0,0,$AJ220/$AJ$2)+$AK220*$AK$2+$AL220*$AL$2+$AM220*$AM$2+$AN220*$AN$2,0)</f>
      </c>
      <c r="AP220" s="133">
        <f>IFERROR($AO220/$Q220,"-")</f>
      </c>
      <c r="AQ220" s="5"/>
    </row>
    <row x14ac:dyDescent="0.25" r="221" customHeight="1" ht="17.25">
      <c r="A221" s="118" t="s">
        <v>377</v>
      </c>
      <c r="B221" s="119" t="s">
        <v>181</v>
      </c>
      <c r="C221" s="119" t="s">
        <v>220</v>
      </c>
      <c r="D221" s="120">
        <v>10</v>
      </c>
      <c r="E221" s="134"/>
      <c r="F221" s="122"/>
      <c r="G221" s="123">
        <v>217</v>
      </c>
      <c r="H221" s="124">
        <f>I221-G221</f>
      </c>
      <c r="I221" s="123">
        <v>181</v>
      </c>
      <c r="J221" s="123">
        <v>182</v>
      </c>
      <c r="K221" s="124">
        <f>L221-J221</f>
      </c>
      <c r="L221" s="123">
        <v>188</v>
      </c>
      <c r="M221" s="123">
        <v>183</v>
      </c>
      <c r="N221" s="124">
        <f>O221-M221</f>
      </c>
      <c r="O221" s="123">
        <v>188</v>
      </c>
      <c r="P221" s="135">
        <v>0.05</v>
      </c>
      <c r="Q221" s="126" t="s">
        <v>234</v>
      </c>
      <c r="R221" s="127"/>
      <c r="S221" s="128" t="s">
        <v>234</v>
      </c>
      <c r="T221" s="123" t="s">
        <v>234</v>
      </c>
      <c r="U221" s="123" t="s">
        <v>234</v>
      </c>
      <c r="V221" s="123" t="s">
        <v>234</v>
      </c>
      <c r="W221" s="123" t="s">
        <v>234</v>
      </c>
      <c r="X221" s="123" t="s">
        <v>234</v>
      </c>
      <c r="Y221" s="123" t="s">
        <v>234</v>
      </c>
      <c r="Z221" s="123" t="s">
        <v>234</v>
      </c>
      <c r="AA221" s="128" t="s">
        <v>234</v>
      </c>
      <c r="AB221" s="123" t="s">
        <v>234</v>
      </c>
      <c r="AC221" s="123" t="s">
        <v>234</v>
      </c>
      <c r="AD221" s="123" t="s">
        <v>234</v>
      </c>
      <c r="AE221" s="123" t="s">
        <v>234</v>
      </c>
      <c r="AF221" s="123" t="s">
        <v>234</v>
      </c>
      <c r="AG221" s="123" t="s">
        <v>234</v>
      </c>
      <c r="AH221" s="123" t="s">
        <v>234</v>
      </c>
      <c r="AI221" s="123" t="s">
        <v>234</v>
      </c>
      <c r="AJ221" s="128" t="s">
        <v>234</v>
      </c>
      <c r="AK221" s="123" t="s">
        <v>234</v>
      </c>
      <c r="AL221" s="130" t="s">
        <v>234</v>
      </c>
      <c r="AM221" s="123" t="s">
        <v>234</v>
      </c>
      <c r="AN221" s="131" t="s">
        <v>234</v>
      </c>
      <c r="AO221" s="132">
        <f>IFERROR($S221*$S$2+$T221*$T$2+IF($U$2=0,0,$U221/$U$2)+$V221*$V$2+$W221*$W$2+$X221*$X$2+$Y221*$Y$2+$AA221*$AA$2+IF($AB$2=0,0,$AB221/$AB$2)+$AC$2*$AC221+$AF221*$AF$2+IF($AG$2=0,0,$AG221/$AG$2)+$AH221*$AH$2+IF($AJ$2=0,0,$AJ221/$AJ$2)+$AK221*$AK$2+$AL221*$AL$2+$AM221*$AM$2+$AN221*$AN$2,0)</f>
      </c>
      <c r="AP221" s="133">
        <f>IFERROR($AO221/$Q221,"-")</f>
      </c>
      <c r="AQ221" s="5"/>
    </row>
    <row x14ac:dyDescent="0.25" r="222" customHeight="1" ht="17.25">
      <c r="A222" s="118" t="s">
        <v>417</v>
      </c>
      <c r="B222" s="119" t="s">
        <v>181</v>
      </c>
      <c r="C222" s="119" t="s">
        <v>373</v>
      </c>
      <c r="D222" s="120">
        <v>6</v>
      </c>
      <c r="E222" s="134"/>
      <c r="F222" s="122"/>
      <c r="G222" s="123">
        <v>277</v>
      </c>
      <c r="H222" s="124">
        <f>I222-G222</f>
      </c>
      <c r="I222" s="123">
        <v>216</v>
      </c>
      <c r="J222" s="123">
        <v>300</v>
      </c>
      <c r="K222" s="124">
        <f>L222-J222</f>
      </c>
      <c r="L222" s="123">
        <v>500</v>
      </c>
      <c r="M222" s="123">
        <v>298</v>
      </c>
      <c r="N222" s="124">
        <f>O222-M222</f>
      </c>
      <c r="O222" s="123">
        <v>500</v>
      </c>
      <c r="P222" s="135">
        <v>0.05</v>
      </c>
      <c r="Q222" s="126">
        <v>15</v>
      </c>
      <c r="R222" s="127"/>
      <c r="S222" s="128">
        <v>0</v>
      </c>
      <c r="T222" s="123">
        <v>0</v>
      </c>
      <c r="U222" s="123">
        <v>0</v>
      </c>
      <c r="V222" s="123">
        <v>0</v>
      </c>
      <c r="W222" s="123">
        <v>0</v>
      </c>
      <c r="X222" s="123">
        <v>0</v>
      </c>
      <c r="Y222" s="123">
        <v>0</v>
      </c>
      <c r="Z222" s="123">
        <v>0</v>
      </c>
      <c r="AA222" s="128">
        <v>195</v>
      </c>
      <c r="AB222" s="123">
        <v>678</v>
      </c>
      <c r="AC222" s="123">
        <v>9</v>
      </c>
      <c r="AD222" s="123">
        <v>45</v>
      </c>
      <c r="AE222" s="123">
        <v>35</v>
      </c>
      <c r="AF222" s="123">
        <v>25</v>
      </c>
      <c r="AG222" s="123">
        <v>164</v>
      </c>
      <c r="AH222" s="123">
        <v>0</v>
      </c>
      <c r="AI222" s="123">
        <v>7</v>
      </c>
      <c r="AJ222" s="128">
        <v>0</v>
      </c>
      <c r="AK222" s="123">
        <v>0</v>
      </c>
      <c r="AL222" s="130">
        <v>0</v>
      </c>
      <c r="AM222" s="123">
        <v>2</v>
      </c>
      <c r="AN222" s="131">
        <v>0</v>
      </c>
      <c r="AO222" s="132">
        <f>IFERROR($S222*$S$2+$T222*$T$2+IF($U$2=0,0,$U222/$U$2)+$V222*$V$2+$W222*$W$2+$X222*$X$2+$Y222*$Y$2+$AA222*$AA$2+IF($AB$2=0,0,$AB222/$AB$2)+$AC$2*$AC222+$AF222*$AF$2+IF($AG$2=0,0,$AG222/$AG$2)+$AH222*$AH$2+IF($AJ$2=0,0,$AJ222/$AJ$2)+$AK222*$AK$2+$AL222*$AL$2+$AM222*$AM$2+$AN222*$AN$2,0)</f>
      </c>
      <c r="AP222" s="133">
        <f>IFERROR($AO222/$Q222,"-")</f>
      </c>
      <c r="AQ222" s="5"/>
    </row>
    <row x14ac:dyDescent="0.25" r="223" customHeight="1" ht="17.25">
      <c r="A223" s="118" t="s">
        <v>418</v>
      </c>
      <c r="B223" s="119" t="s">
        <v>173</v>
      </c>
      <c r="C223" s="119" t="s">
        <v>29</v>
      </c>
      <c r="D223" s="120">
        <v>13</v>
      </c>
      <c r="E223" s="134"/>
      <c r="F223" s="122"/>
      <c r="G223" s="123">
        <v>246</v>
      </c>
      <c r="H223" s="124">
        <f>I223-G223</f>
      </c>
      <c r="I223" s="123">
        <v>249</v>
      </c>
      <c r="J223" s="123">
        <v>198</v>
      </c>
      <c r="K223" s="124">
        <f>L223-J223</f>
      </c>
      <c r="L223" s="123">
        <v>196</v>
      </c>
      <c r="M223" s="123">
        <v>199</v>
      </c>
      <c r="N223" s="124">
        <f>O223-M223</f>
      </c>
      <c r="O223" s="123">
        <v>199</v>
      </c>
      <c r="P223" s="135">
        <v>0.05</v>
      </c>
      <c r="Q223" s="126">
        <v>10</v>
      </c>
      <c r="R223" s="127"/>
      <c r="S223" s="128">
        <v>0</v>
      </c>
      <c r="T223" s="123">
        <v>0</v>
      </c>
      <c r="U223" s="123">
        <v>0</v>
      </c>
      <c r="V223" s="123">
        <v>0</v>
      </c>
      <c r="W223" s="123">
        <v>0</v>
      </c>
      <c r="X223" s="123">
        <v>0</v>
      </c>
      <c r="Y223" s="123">
        <v>0</v>
      </c>
      <c r="Z223" s="123">
        <v>0</v>
      </c>
      <c r="AA223" s="128">
        <v>2</v>
      </c>
      <c r="AB223" s="123">
        <v>17</v>
      </c>
      <c r="AC223" s="123">
        <v>0</v>
      </c>
      <c r="AD223" s="123">
        <v>1</v>
      </c>
      <c r="AE223" s="123">
        <v>46</v>
      </c>
      <c r="AF223" s="123">
        <v>33</v>
      </c>
      <c r="AG223" s="123">
        <v>451</v>
      </c>
      <c r="AH223" s="123">
        <v>3</v>
      </c>
      <c r="AI223" s="123">
        <v>23</v>
      </c>
      <c r="AJ223" s="128">
        <v>0</v>
      </c>
      <c r="AK223" s="123">
        <v>0</v>
      </c>
      <c r="AL223" s="130">
        <v>0</v>
      </c>
      <c r="AM223" s="123">
        <v>0</v>
      </c>
      <c r="AN223" s="131">
        <v>0</v>
      </c>
      <c r="AO223" s="132">
        <f>IFERROR($S223*$S$2+$T223*$T$2+IF($U$2=0,0,$U223/$U$2)+$V223*$V$2+$W223*$W$2+$X223*$X$2+$Y223*$Y$2+$AA223*$AA$2+IF($AB$2=0,0,$AB223/$AB$2)+$AC$2*$AC223+$AF223*$AF$2+IF($AG$2=0,0,$AG223/$AG$2)+$AH223*$AH$2+IF($AJ$2=0,0,$AJ223/$AJ$2)+$AK223*$AK$2+$AL223*$AL$2+$AM223*$AM$2+$AN223*$AN$2,0)</f>
      </c>
      <c r="AP223" s="133">
        <f>IFERROR($AO223/$Q223,"-")</f>
      </c>
      <c r="AQ223" s="5"/>
    </row>
    <row x14ac:dyDescent="0.25" r="224" customHeight="1" ht="17.25">
      <c r="A224" s="118" t="s">
        <v>419</v>
      </c>
      <c r="B224" s="119" t="s">
        <v>192</v>
      </c>
      <c r="C224" s="119" t="s">
        <v>65</v>
      </c>
      <c r="D224" s="120">
        <v>9</v>
      </c>
      <c r="E224" s="134"/>
      <c r="F224" s="122"/>
      <c r="G224" s="123">
        <v>295</v>
      </c>
      <c r="H224" s="124">
        <f>I224-G224</f>
      </c>
      <c r="I224" s="123">
        <v>297</v>
      </c>
      <c r="J224" s="123">
        <v>207</v>
      </c>
      <c r="K224" s="124">
        <f>L224-J224</f>
      </c>
      <c r="L224" s="123">
        <v>210</v>
      </c>
      <c r="M224" s="123">
        <v>210</v>
      </c>
      <c r="N224" s="124">
        <f>O224-M224</f>
      </c>
      <c r="O224" s="123">
        <v>218</v>
      </c>
      <c r="P224" s="135">
        <v>0.05</v>
      </c>
      <c r="Q224" s="126">
        <v>4</v>
      </c>
      <c r="R224" s="127"/>
      <c r="S224" s="128">
        <v>0</v>
      </c>
      <c r="T224" s="123">
        <v>0</v>
      </c>
      <c r="U224" s="123">
        <v>0</v>
      </c>
      <c r="V224" s="123">
        <v>0</v>
      </c>
      <c r="W224" s="123">
        <v>0</v>
      </c>
      <c r="X224" s="123">
        <v>0</v>
      </c>
      <c r="Y224" s="123">
        <v>0</v>
      </c>
      <c r="Z224" s="123">
        <v>0</v>
      </c>
      <c r="AA224" s="128">
        <v>0</v>
      </c>
      <c r="AB224" s="123">
        <v>0</v>
      </c>
      <c r="AC224" s="123">
        <v>0</v>
      </c>
      <c r="AD224" s="123">
        <v>0</v>
      </c>
      <c r="AE224" s="123">
        <v>19</v>
      </c>
      <c r="AF224" s="123">
        <v>11</v>
      </c>
      <c r="AG224" s="123">
        <v>146</v>
      </c>
      <c r="AH224" s="123">
        <v>2</v>
      </c>
      <c r="AI224" s="123">
        <v>8</v>
      </c>
      <c r="AJ224" s="128">
        <v>0</v>
      </c>
      <c r="AK224" s="123">
        <v>0</v>
      </c>
      <c r="AL224" s="130">
        <v>0</v>
      </c>
      <c r="AM224" s="123">
        <v>0</v>
      </c>
      <c r="AN224" s="131">
        <v>0</v>
      </c>
      <c r="AO224" s="132">
        <f>IFERROR($S224*$S$2+$T224*$T$2+IF($U$2=0,0,$U224/$U$2)+$V224*$V$2+$W224*$W$2+$X224*$X$2+$Y224*$Y$2+$AA224*$AA$2+IF($AB$2=0,0,$AB224/$AB$2)+$AC$2*$AC224+$AF224*$AF$2+IF($AG$2=0,0,$AG224/$AG$2)+$AH224*$AH$2+IF($AJ$2=0,0,$AJ224/$AJ$2)+$AK224*$AK$2+$AL224*$AL$2+$AM224*$AM$2+$AN224*$AN$2,0)</f>
      </c>
      <c r="AP224" s="133">
        <f>IFERROR($AO224/$Q224,"-")</f>
      </c>
      <c r="AQ224" s="5"/>
    </row>
    <row x14ac:dyDescent="0.25" r="225" customHeight="1" ht="17.25">
      <c r="A225" s="118" t="s">
        <v>420</v>
      </c>
      <c r="B225" s="119" t="s">
        <v>181</v>
      </c>
      <c r="C225" s="119" t="s">
        <v>265</v>
      </c>
      <c r="D225" s="120">
        <v>14</v>
      </c>
      <c r="E225" s="134"/>
      <c r="F225" s="122"/>
      <c r="G225" s="123">
        <v>206</v>
      </c>
      <c r="H225" s="124">
        <f>I225-G225</f>
      </c>
      <c r="I225" s="123">
        <v>201</v>
      </c>
      <c r="J225" s="123">
        <v>185</v>
      </c>
      <c r="K225" s="124">
        <f>L225-J225</f>
      </c>
      <c r="L225" s="123">
        <v>182</v>
      </c>
      <c r="M225" s="123">
        <v>186</v>
      </c>
      <c r="N225" s="124">
        <f>O225-M225</f>
      </c>
      <c r="O225" s="123">
        <v>182</v>
      </c>
      <c r="P225" s="135">
        <v>0.04</v>
      </c>
      <c r="Q225" s="126">
        <v>6</v>
      </c>
      <c r="R225" s="127"/>
      <c r="S225" s="128">
        <v>0</v>
      </c>
      <c r="T225" s="123">
        <v>0</v>
      </c>
      <c r="U225" s="123">
        <v>0</v>
      </c>
      <c r="V225" s="123">
        <v>0</v>
      </c>
      <c r="W225" s="123">
        <v>0</v>
      </c>
      <c r="X225" s="123">
        <v>0</v>
      </c>
      <c r="Y225" s="123">
        <v>0</v>
      </c>
      <c r="Z225" s="123">
        <v>0</v>
      </c>
      <c r="AA225" s="128">
        <v>75</v>
      </c>
      <c r="AB225" s="123">
        <v>319</v>
      </c>
      <c r="AC225" s="123">
        <v>3</v>
      </c>
      <c r="AD225" s="123">
        <v>18</v>
      </c>
      <c r="AE225" s="123">
        <v>14</v>
      </c>
      <c r="AF225" s="123">
        <v>11</v>
      </c>
      <c r="AG225" s="123">
        <v>61</v>
      </c>
      <c r="AH225" s="123">
        <v>0</v>
      </c>
      <c r="AI225" s="123">
        <v>2</v>
      </c>
      <c r="AJ225" s="128">
        <v>0</v>
      </c>
      <c r="AK225" s="123">
        <v>0</v>
      </c>
      <c r="AL225" s="130">
        <v>1</v>
      </c>
      <c r="AM225" s="123">
        <v>0</v>
      </c>
      <c r="AN225" s="131">
        <v>0</v>
      </c>
      <c r="AO225" s="132">
        <f>IFERROR($S225*$S$2+$T225*$T$2+IF($U$2=0,0,$U225/$U$2)+$V225*$V$2+$W225*$W$2+$X225*$X$2+$Y225*$Y$2+$AA225*$AA$2+IF($AB$2=0,0,$AB225/$AB$2)+$AC$2*$AC225+$AF225*$AF$2+IF($AG$2=0,0,$AG225/$AG$2)+$AH225*$AH$2+IF($AJ$2=0,0,$AJ225/$AJ$2)+$AK225*$AK$2+$AL225*$AL$2+$AM225*$AM$2+$AN225*$AN$2,0)</f>
      </c>
      <c r="AP225" s="133">
        <f>IFERROR($AO225/$Q225,"-")</f>
      </c>
      <c r="AQ225" s="5"/>
    </row>
    <row x14ac:dyDescent="0.25" r="226" customHeight="1" ht="17.25">
      <c r="A226" s="118" t="s">
        <v>421</v>
      </c>
      <c r="B226" s="119" t="s">
        <v>181</v>
      </c>
      <c r="C226" s="119" t="s">
        <v>208</v>
      </c>
      <c r="D226" s="120">
        <v>13</v>
      </c>
      <c r="E226" s="134" t="s">
        <v>176</v>
      </c>
      <c r="F226" s="122"/>
      <c r="G226" s="123">
        <v>182</v>
      </c>
      <c r="H226" s="124">
        <f>I226-G226</f>
      </c>
      <c r="I226" s="123">
        <v>168</v>
      </c>
      <c r="J226" s="123">
        <v>194</v>
      </c>
      <c r="K226" s="124">
        <f>L226-J226</f>
      </c>
      <c r="L226" s="123">
        <v>194</v>
      </c>
      <c r="M226" s="123">
        <v>193</v>
      </c>
      <c r="N226" s="124">
        <f>O226-M226</f>
      </c>
      <c r="O226" s="123">
        <v>193</v>
      </c>
      <c r="P226" s="135">
        <v>0.04</v>
      </c>
      <c r="Q226" s="126">
        <v>5</v>
      </c>
      <c r="R226" s="127"/>
      <c r="S226" s="128">
        <v>0</v>
      </c>
      <c r="T226" s="123">
        <v>0</v>
      </c>
      <c r="U226" s="123">
        <v>0</v>
      </c>
      <c r="V226" s="123">
        <v>0</v>
      </c>
      <c r="W226" s="123">
        <v>0</v>
      </c>
      <c r="X226" s="123">
        <v>0</v>
      </c>
      <c r="Y226" s="123">
        <v>0</v>
      </c>
      <c r="Z226" s="123">
        <v>0</v>
      </c>
      <c r="AA226" s="128">
        <v>14</v>
      </c>
      <c r="AB226" s="123">
        <v>54</v>
      </c>
      <c r="AC226" s="123">
        <v>0</v>
      </c>
      <c r="AD226" s="123">
        <v>2</v>
      </c>
      <c r="AE226" s="123">
        <v>4</v>
      </c>
      <c r="AF226" s="123">
        <v>2</v>
      </c>
      <c r="AG226" s="123">
        <v>27</v>
      </c>
      <c r="AH226" s="123">
        <v>1</v>
      </c>
      <c r="AI226" s="123">
        <v>2</v>
      </c>
      <c r="AJ226" s="128">
        <v>206</v>
      </c>
      <c r="AK226" s="123">
        <v>0</v>
      </c>
      <c r="AL226" s="130">
        <v>0</v>
      </c>
      <c r="AM226" s="123">
        <v>0</v>
      </c>
      <c r="AN226" s="131">
        <v>0</v>
      </c>
      <c r="AO226" s="132">
        <f>IFERROR($S226*$S$2+$T226*$T$2+IF($U$2=0,0,$U226/$U$2)+$V226*$V$2+$W226*$W$2+$X226*$X$2+$Y226*$Y$2+$AA226*$AA$2+IF($AB$2=0,0,$AB226/$AB$2)+$AC$2*$AC226+$AF226*$AF$2+IF($AG$2=0,0,$AG226/$AG$2)+$AH226*$AH$2+IF($AJ$2=0,0,$AJ226/$AJ$2)+$AK226*$AK$2+$AL226*$AL$2+$AM226*$AM$2+$AN226*$AN$2,0)</f>
      </c>
      <c r="AP226" s="133">
        <f>IFERROR($AO226/$Q226,"-")</f>
      </c>
      <c r="AQ226" s="5"/>
    </row>
    <row x14ac:dyDescent="0.25" r="227" customHeight="1" ht="17.25">
      <c r="A227" s="118" t="s">
        <v>422</v>
      </c>
      <c r="B227" s="119" t="s">
        <v>173</v>
      </c>
      <c r="C227" s="119" t="s">
        <v>43</v>
      </c>
      <c r="D227" s="120">
        <v>11</v>
      </c>
      <c r="E227" s="134" t="s">
        <v>176</v>
      </c>
      <c r="F227" s="122"/>
      <c r="G227" s="123">
        <v>274</v>
      </c>
      <c r="H227" s="124">
        <f>I227-G227</f>
      </c>
      <c r="I227" s="123">
        <v>277</v>
      </c>
      <c r="J227" s="123">
        <v>215</v>
      </c>
      <c r="K227" s="124">
        <f>L227-J227</f>
      </c>
      <c r="L227" s="123">
        <v>217</v>
      </c>
      <c r="M227" s="123">
        <v>213</v>
      </c>
      <c r="N227" s="124">
        <f>O227-M227</f>
      </c>
      <c r="O227" s="123">
        <v>213</v>
      </c>
      <c r="P227" s="135">
        <v>0.04</v>
      </c>
      <c r="Q227" s="126">
        <v>16</v>
      </c>
      <c r="R227" s="127"/>
      <c r="S227" s="128">
        <v>0</v>
      </c>
      <c r="T227" s="123">
        <v>0</v>
      </c>
      <c r="U227" s="123">
        <v>0</v>
      </c>
      <c r="V227" s="123">
        <v>0</v>
      </c>
      <c r="W227" s="123">
        <v>0</v>
      </c>
      <c r="X227" s="123">
        <v>0</v>
      </c>
      <c r="Y227" s="123">
        <v>0</v>
      </c>
      <c r="Z227" s="123">
        <v>0</v>
      </c>
      <c r="AA227" s="128">
        <v>1</v>
      </c>
      <c r="AB227" s="123">
        <v>-1</v>
      </c>
      <c r="AC227" s="123">
        <v>0</v>
      </c>
      <c r="AD227" s="123">
        <v>0</v>
      </c>
      <c r="AE227" s="123">
        <v>31</v>
      </c>
      <c r="AF227" s="123">
        <v>19</v>
      </c>
      <c r="AG227" s="123">
        <v>220</v>
      </c>
      <c r="AH227" s="123">
        <v>1</v>
      </c>
      <c r="AI227" s="123">
        <v>11</v>
      </c>
      <c r="AJ227" s="128">
        <v>13</v>
      </c>
      <c r="AK227" s="123">
        <v>0</v>
      </c>
      <c r="AL227" s="130">
        <v>0</v>
      </c>
      <c r="AM227" s="123">
        <v>1</v>
      </c>
      <c r="AN227" s="131">
        <v>0</v>
      </c>
      <c r="AO227" s="132">
        <f>IFERROR($S227*$S$2+$T227*$T$2+IF($U$2=0,0,$U227/$U$2)+$V227*$V$2+$W227*$W$2+$X227*$X$2+$Y227*$Y$2+$AA227*$AA$2+IF($AB$2=0,0,$AB227/$AB$2)+$AC$2*$AC227+$AF227*$AF$2+IF($AG$2=0,0,$AG227/$AG$2)+$AH227*$AH$2+IF($AJ$2=0,0,$AJ227/$AJ$2)+$AK227*$AK$2+$AL227*$AL$2+$AM227*$AM$2+$AN227*$AN$2,0)</f>
      </c>
      <c r="AP227" s="133">
        <f>IFERROR($AO227/$Q227,"-")</f>
      </c>
      <c r="AQ227" s="5"/>
    </row>
    <row x14ac:dyDescent="0.25" r="228" customHeight="1" ht="17.25">
      <c r="A228" s="118" t="s">
        <v>423</v>
      </c>
      <c r="B228" s="119" t="s">
        <v>181</v>
      </c>
      <c r="C228" s="119" t="s">
        <v>41</v>
      </c>
      <c r="D228" s="120">
        <v>7</v>
      </c>
      <c r="E228" s="134"/>
      <c r="F228" s="122"/>
      <c r="G228" s="123">
        <v>273</v>
      </c>
      <c r="H228" s="124">
        <f>I228-G228</f>
      </c>
      <c r="I228" s="123">
        <v>240</v>
      </c>
      <c r="J228" s="123">
        <v>201</v>
      </c>
      <c r="K228" s="124">
        <f>L228-J228</f>
      </c>
      <c r="L228" s="123">
        <v>202</v>
      </c>
      <c r="M228" s="123">
        <v>205</v>
      </c>
      <c r="N228" s="124">
        <f>O228-M228</f>
      </c>
      <c r="O228" s="123">
        <v>206</v>
      </c>
      <c r="P228" s="135">
        <v>0.03</v>
      </c>
      <c r="Q228" s="126">
        <v>14</v>
      </c>
      <c r="R228" s="127"/>
      <c r="S228" s="128">
        <v>0</v>
      </c>
      <c r="T228" s="123">
        <v>0</v>
      </c>
      <c r="U228" s="123">
        <v>0</v>
      </c>
      <c r="V228" s="123">
        <v>0</v>
      </c>
      <c r="W228" s="123">
        <v>0</v>
      </c>
      <c r="X228" s="123">
        <v>0</v>
      </c>
      <c r="Y228" s="123">
        <v>0</v>
      </c>
      <c r="Z228" s="123">
        <v>0</v>
      </c>
      <c r="AA228" s="128">
        <v>111</v>
      </c>
      <c r="AB228" s="123">
        <v>354</v>
      </c>
      <c r="AC228" s="123">
        <v>2</v>
      </c>
      <c r="AD228" s="123">
        <v>20</v>
      </c>
      <c r="AE228" s="123">
        <v>23</v>
      </c>
      <c r="AF228" s="123">
        <v>23</v>
      </c>
      <c r="AG228" s="123">
        <v>148</v>
      </c>
      <c r="AH228" s="123">
        <v>0</v>
      </c>
      <c r="AI228" s="123">
        <v>9</v>
      </c>
      <c r="AJ228" s="128">
        <v>39</v>
      </c>
      <c r="AK228" s="123">
        <v>0</v>
      </c>
      <c r="AL228" s="130">
        <v>0</v>
      </c>
      <c r="AM228" s="123">
        <v>2</v>
      </c>
      <c r="AN228" s="131">
        <v>2</v>
      </c>
      <c r="AO228" s="132">
        <f>IFERROR($S228*$S$2+$T228*$T$2+IF($U$2=0,0,$U228/$U$2)+$V228*$V$2+$W228*$W$2+$X228*$X$2+$Y228*$Y$2+$AA228*$AA$2+IF($AB$2=0,0,$AB228/$AB$2)+$AC$2*$AC228+$AF228*$AF$2+IF($AG$2=0,0,$AG228/$AG$2)+$AH228*$AH$2+IF($AJ$2=0,0,$AJ228/$AJ$2)+$AK228*$AK$2+$AL228*$AL$2+$AM228*$AM$2+$AN228*$AN$2,0)</f>
      </c>
      <c r="AP228" s="133">
        <f>IFERROR($AO228/$Q228,"-")</f>
      </c>
      <c r="AQ228" s="5"/>
    </row>
    <row x14ac:dyDescent="0.25" r="229" customHeight="1" ht="17.25">
      <c r="A229" s="118" t="s">
        <v>424</v>
      </c>
      <c r="B229" s="119" t="s">
        <v>173</v>
      </c>
      <c r="C229" s="119" t="s">
        <v>41</v>
      </c>
      <c r="D229" s="120">
        <v>7</v>
      </c>
      <c r="E229" s="134"/>
      <c r="F229" s="122"/>
      <c r="G229" s="123">
        <v>249</v>
      </c>
      <c r="H229" s="124">
        <f>I229-G229</f>
      </c>
      <c r="I229" s="123">
        <v>239</v>
      </c>
      <c r="J229" s="123">
        <v>266</v>
      </c>
      <c r="K229" s="124">
        <f>L229-J229</f>
      </c>
      <c r="L229" s="123">
        <v>272</v>
      </c>
      <c r="M229" s="123">
        <v>262</v>
      </c>
      <c r="N229" s="124">
        <f>O229-M229</f>
      </c>
      <c r="O229" s="123">
        <v>270</v>
      </c>
      <c r="P229" s="135">
        <v>0.03</v>
      </c>
      <c r="Q229" s="126" t="s">
        <v>234</v>
      </c>
      <c r="R229" s="127"/>
      <c r="S229" s="128" t="s">
        <v>234</v>
      </c>
      <c r="T229" s="123" t="s">
        <v>234</v>
      </c>
      <c r="U229" s="123" t="s">
        <v>234</v>
      </c>
      <c r="V229" s="123" t="s">
        <v>234</v>
      </c>
      <c r="W229" s="123" t="s">
        <v>234</v>
      </c>
      <c r="X229" s="123" t="s">
        <v>234</v>
      </c>
      <c r="Y229" s="123" t="s">
        <v>234</v>
      </c>
      <c r="Z229" s="123" t="s">
        <v>234</v>
      </c>
      <c r="AA229" s="128" t="s">
        <v>234</v>
      </c>
      <c r="AB229" s="123" t="s">
        <v>234</v>
      </c>
      <c r="AC229" s="123" t="s">
        <v>234</v>
      </c>
      <c r="AD229" s="123" t="s">
        <v>234</v>
      </c>
      <c r="AE229" s="123" t="s">
        <v>234</v>
      </c>
      <c r="AF229" s="123" t="s">
        <v>234</v>
      </c>
      <c r="AG229" s="123" t="s">
        <v>234</v>
      </c>
      <c r="AH229" s="123" t="s">
        <v>234</v>
      </c>
      <c r="AI229" s="123" t="s">
        <v>234</v>
      </c>
      <c r="AJ229" s="128" t="s">
        <v>234</v>
      </c>
      <c r="AK229" s="123" t="s">
        <v>234</v>
      </c>
      <c r="AL229" s="130" t="s">
        <v>234</v>
      </c>
      <c r="AM229" s="123" t="s">
        <v>234</v>
      </c>
      <c r="AN229" s="131" t="s">
        <v>234</v>
      </c>
      <c r="AO229" s="132">
        <f>IFERROR($S229*$S$2+$T229*$T$2+IF($U$2=0,0,$U229/$U$2)+$V229*$V$2+$W229*$W$2+$X229*$X$2+$Y229*$Y$2+$AA229*$AA$2+IF($AB$2=0,0,$AB229/$AB$2)+$AC$2*$AC229+$AF229*$AF$2+IF($AG$2=0,0,$AG229/$AG$2)+$AH229*$AH$2+IF($AJ$2=0,0,$AJ229/$AJ$2)+$AK229*$AK$2+$AL229*$AL$2+$AM229*$AM$2+$AN229*$AN$2,0)</f>
      </c>
      <c r="AP229" s="133">
        <f>IFERROR($AO229/$Q229,"-")</f>
      </c>
      <c r="AQ229" s="5"/>
    </row>
    <row x14ac:dyDescent="0.25" r="230" customHeight="1" ht="17.25">
      <c r="A230" s="118" t="s">
        <v>425</v>
      </c>
      <c r="B230" s="119" t="s">
        <v>173</v>
      </c>
      <c r="C230" s="119" t="s">
        <v>39</v>
      </c>
      <c r="D230" s="120">
        <v>8</v>
      </c>
      <c r="E230" s="134"/>
      <c r="F230" s="122"/>
      <c r="G230" s="123">
        <v>300</v>
      </c>
      <c r="H230" s="124">
        <f>I230-G230</f>
      </c>
      <c r="I230" s="123">
        <v>300</v>
      </c>
      <c r="J230" s="123">
        <v>219</v>
      </c>
      <c r="K230" s="124">
        <f>L230-J230</f>
      </c>
      <c r="L230" s="123">
        <v>223</v>
      </c>
      <c r="M230" s="123">
        <v>209</v>
      </c>
      <c r="N230" s="124">
        <f>O230-M230</f>
      </c>
      <c r="O230" s="123">
        <v>215</v>
      </c>
      <c r="P230" s="135">
        <v>0.03</v>
      </c>
      <c r="Q230" s="126">
        <v>16</v>
      </c>
      <c r="R230" s="127"/>
      <c r="S230" s="128">
        <v>0</v>
      </c>
      <c r="T230" s="123">
        <v>0</v>
      </c>
      <c r="U230" s="123">
        <v>0</v>
      </c>
      <c r="V230" s="123">
        <v>0</v>
      </c>
      <c r="W230" s="123">
        <v>0</v>
      </c>
      <c r="X230" s="123">
        <v>0</v>
      </c>
      <c r="Y230" s="123">
        <v>0</v>
      </c>
      <c r="Z230" s="123">
        <v>0</v>
      </c>
      <c r="AA230" s="128">
        <v>0</v>
      </c>
      <c r="AB230" s="123">
        <v>0</v>
      </c>
      <c r="AC230" s="123">
        <v>0</v>
      </c>
      <c r="AD230" s="123">
        <v>0</v>
      </c>
      <c r="AE230" s="123">
        <v>77</v>
      </c>
      <c r="AF230" s="123">
        <v>56</v>
      </c>
      <c r="AG230" s="123">
        <v>656</v>
      </c>
      <c r="AH230" s="123">
        <v>2</v>
      </c>
      <c r="AI230" s="123">
        <v>32</v>
      </c>
      <c r="AJ230" s="128">
        <v>265</v>
      </c>
      <c r="AK230" s="123">
        <v>0</v>
      </c>
      <c r="AL230" s="130">
        <v>0</v>
      </c>
      <c r="AM230" s="123">
        <v>1</v>
      </c>
      <c r="AN230" s="131">
        <v>1</v>
      </c>
      <c r="AO230" s="132">
        <f>IFERROR($S230*$S$2+$T230*$T$2+IF($U$2=0,0,$U230/$U$2)+$V230*$V$2+$W230*$W$2+$X230*$X$2+$Y230*$Y$2+$AA230*$AA$2+IF($AB$2=0,0,$AB230/$AB$2)+$AC$2*$AC230+$AF230*$AF$2+IF($AG$2=0,0,$AG230/$AG$2)+$AH230*$AH$2+IF($AJ$2=0,0,$AJ230/$AJ$2)+$AK230*$AK$2+$AL230*$AL$2+$AM230*$AM$2+$AN230*$AN$2,0)</f>
      </c>
      <c r="AP230" s="133">
        <f>IFERROR($AO230/$Q230,"-")</f>
      </c>
      <c r="AQ230" s="5"/>
    </row>
    <row x14ac:dyDescent="0.25" r="231" customHeight="1" ht="17.25">
      <c r="A231" s="118" t="s">
        <v>241</v>
      </c>
      <c r="B231" s="119" t="s">
        <v>173</v>
      </c>
      <c r="C231" s="119" t="s">
        <v>29</v>
      </c>
      <c r="D231" s="120">
        <v>13</v>
      </c>
      <c r="E231" s="134"/>
      <c r="F231" s="122"/>
      <c r="G231" s="123">
        <v>79</v>
      </c>
      <c r="H231" s="124">
        <f>I231-G231</f>
      </c>
      <c r="I231" s="123">
        <v>299</v>
      </c>
      <c r="J231" s="123">
        <v>69</v>
      </c>
      <c r="K231" s="124">
        <f>L231-J231</f>
      </c>
      <c r="L231" s="123">
        <v>69</v>
      </c>
      <c r="M231" s="123">
        <v>72</v>
      </c>
      <c r="N231" s="124">
        <f>O231-M231</f>
      </c>
      <c r="O231" s="123">
        <v>71</v>
      </c>
      <c r="P231" s="135">
        <v>0.03</v>
      </c>
      <c r="Q231" s="126" t="s">
        <v>234</v>
      </c>
      <c r="R231" s="127"/>
      <c r="S231" s="128" t="s">
        <v>234</v>
      </c>
      <c r="T231" s="123" t="s">
        <v>234</v>
      </c>
      <c r="U231" s="123" t="s">
        <v>234</v>
      </c>
      <c r="V231" s="123" t="s">
        <v>234</v>
      </c>
      <c r="W231" s="123" t="s">
        <v>234</v>
      </c>
      <c r="X231" s="123" t="s">
        <v>234</v>
      </c>
      <c r="Y231" s="123" t="s">
        <v>234</v>
      </c>
      <c r="Z231" s="123" t="s">
        <v>234</v>
      </c>
      <c r="AA231" s="128" t="s">
        <v>234</v>
      </c>
      <c r="AB231" s="123" t="s">
        <v>234</v>
      </c>
      <c r="AC231" s="123" t="s">
        <v>234</v>
      </c>
      <c r="AD231" s="123" t="s">
        <v>234</v>
      </c>
      <c r="AE231" s="123" t="s">
        <v>234</v>
      </c>
      <c r="AF231" s="123" t="s">
        <v>234</v>
      </c>
      <c r="AG231" s="123" t="s">
        <v>234</v>
      </c>
      <c r="AH231" s="123" t="s">
        <v>234</v>
      </c>
      <c r="AI231" s="123" t="s">
        <v>234</v>
      </c>
      <c r="AJ231" s="128" t="s">
        <v>234</v>
      </c>
      <c r="AK231" s="123" t="s">
        <v>234</v>
      </c>
      <c r="AL231" s="130" t="s">
        <v>234</v>
      </c>
      <c r="AM231" s="123" t="s">
        <v>234</v>
      </c>
      <c r="AN231" s="131" t="s">
        <v>234</v>
      </c>
      <c r="AO231" s="132">
        <f>IFERROR($S231*$S$2+$T231*$T$2+IF($U$2=0,0,$U231/$U$2)+$V231*$V$2+$W231*$W$2+$X231*$X$2+$Y231*$Y$2+$AA231*$AA$2+IF($AB$2=0,0,$AB231/$AB$2)+$AC$2*$AC231+$AF231*$AF$2+IF($AG$2=0,0,$AG231/$AG$2)+$AH231*$AH$2+IF($AJ$2=0,0,$AJ231/$AJ$2)+$AK231*$AK$2+$AL231*$AL$2+$AM231*$AM$2+$AN231*$AN$2,0)</f>
      </c>
      <c r="AP231" s="133">
        <f>IFERROR($AO231/$Q231,"-")</f>
      </c>
      <c r="AQ231" s="5"/>
    </row>
    <row x14ac:dyDescent="0.25" r="232" customHeight="1" ht="17.25">
      <c r="A232" s="118" t="s">
        <v>426</v>
      </c>
      <c r="B232" s="119" t="s">
        <v>173</v>
      </c>
      <c r="C232" s="119" t="s">
        <v>293</v>
      </c>
      <c r="D232" s="120">
        <v>10</v>
      </c>
      <c r="E232" s="134"/>
      <c r="F232" s="122"/>
      <c r="G232" s="123">
        <v>228</v>
      </c>
      <c r="H232" s="124">
        <f>I232-G232</f>
      </c>
      <c r="I232" s="123">
        <v>218</v>
      </c>
      <c r="J232" s="123">
        <v>223</v>
      </c>
      <c r="K232" s="124">
        <f>L232-J232</f>
      </c>
      <c r="L232" s="123">
        <v>230</v>
      </c>
      <c r="M232" s="123">
        <v>222</v>
      </c>
      <c r="N232" s="124">
        <f>O232-M232</f>
      </c>
      <c r="O232" s="123">
        <v>225</v>
      </c>
      <c r="P232" s="135">
        <v>0.03</v>
      </c>
      <c r="Q232" s="126" t="s">
        <v>234</v>
      </c>
      <c r="R232" s="127"/>
      <c r="S232" s="128" t="s">
        <v>234</v>
      </c>
      <c r="T232" s="123" t="s">
        <v>234</v>
      </c>
      <c r="U232" s="123" t="s">
        <v>234</v>
      </c>
      <c r="V232" s="123" t="s">
        <v>234</v>
      </c>
      <c r="W232" s="123" t="s">
        <v>234</v>
      </c>
      <c r="X232" s="123" t="s">
        <v>234</v>
      </c>
      <c r="Y232" s="123" t="s">
        <v>234</v>
      </c>
      <c r="Z232" s="123" t="s">
        <v>234</v>
      </c>
      <c r="AA232" s="128" t="s">
        <v>234</v>
      </c>
      <c r="AB232" s="123" t="s">
        <v>234</v>
      </c>
      <c r="AC232" s="123" t="s">
        <v>234</v>
      </c>
      <c r="AD232" s="123" t="s">
        <v>234</v>
      </c>
      <c r="AE232" s="123" t="s">
        <v>234</v>
      </c>
      <c r="AF232" s="123" t="s">
        <v>234</v>
      </c>
      <c r="AG232" s="123" t="s">
        <v>234</v>
      </c>
      <c r="AH232" s="123" t="s">
        <v>234</v>
      </c>
      <c r="AI232" s="123" t="s">
        <v>234</v>
      </c>
      <c r="AJ232" s="128" t="s">
        <v>234</v>
      </c>
      <c r="AK232" s="123" t="s">
        <v>234</v>
      </c>
      <c r="AL232" s="130" t="s">
        <v>234</v>
      </c>
      <c r="AM232" s="123" t="s">
        <v>234</v>
      </c>
      <c r="AN232" s="131" t="s">
        <v>234</v>
      </c>
      <c r="AO232" s="132">
        <f>IFERROR($S232*$S$2+$T232*$T$2+IF($U$2=0,0,$U232/$U$2)+$V232*$V$2+$W232*$W$2+$X232*$X$2+$Y232*$Y$2+$AA232*$AA$2+IF($AB$2=0,0,$AB232/$AB$2)+$AC$2*$AC232+$AF232*$AF$2+IF($AG$2=0,0,$AG232/$AG$2)+$AH232*$AH$2+IF($AJ$2=0,0,$AJ232/$AJ$2)+$AK232*$AK$2+$AL232*$AL$2+$AM232*$AM$2+$AN232*$AN$2,0)</f>
      </c>
      <c r="AP232" s="133">
        <f>IFERROR($AO232/$Q232,"-")</f>
      </c>
      <c r="AQ232" s="5"/>
    </row>
    <row x14ac:dyDescent="0.25" r="233" customHeight="1" ht="17.25">
      <c r="A233" s="118" t="s">
        <v>427</v>
      </c>
      <c r="B233" s="119" t="s">
        <v>181</v>
      </c>
      <c r="C233" s="119" t="s">
        <v>238</v>
      </c>
      <c r="D233" s="120">
        <v>7</v>
      </c>
      <c r="E233" s="134"/>
      <c r="F233" s="122"/>
      <c r="G233" s="123">
        <v>197</v>
      </c>
      <c r="H233" s="124">
        <f>I233-G233</f>
      </c>
      <c r="I233" s="123">
        <v>206</v>
      </c>
      <c r="J233" s="123">
        <v>221</v>
      </c>
      <c r="K233" s="124">
        <f>L233-J233</f>
      </c>
      <c r="L233" s="123">
        <v>211</v>
      </c>
      <c r="M233" s="123">
        <v>223</v>
      </c>
      <c r="N233" s="124">
        <f>O233-M233</f>
      </c>
      <c r="O233" s="123">
        <v>214</v>
      </c>
      <c r="P233" s="135">
        <v>0.03</v>
      </c>
      <c r="Q233" s="126">
        <v>16</v>
      </c>
      <c r="R233" s="127"/>
      <c r="S233" s="128">
        <v>0</v>
      </c>
      <c r="T233" s="123">
        <v>0</v>
      </c>
      <c r="U233" s="123">
        <v>0</v>
      </c>
      <c r="V233" s="123">
        <v>0</v>
      </c>
      <c r="W233" s="123">
        <v>0</v>
      </c>
      <c r="X233" s="123">
        <v>0</v>
      </c>
      <c r="Y233" s="123">
        <v>0</v>
      </c>
      <c r="Z233" s="123">
        <v>0</v>
      </c>
      <c r="AA233" s="128">
        <v>111</v>
      </c>
      <c r="AB233" s="123">
        <v>368</v>
      </c>
      <c r="AC233" s="123">
        <v>4</v>
      </c>
      <c r="AD233" s="123">
        <v>25</v>
      </c>
      <c r="AE233" s="123">
        <v>14</v>
      </c>
      <c r="AF233" s="123">
        <v>10</v>
      </c>
      <c r="AG233" s="123">
        <v>61</v>
      </c>
      <c r="AH233" s="123">
        <v>0</v>
      </c>
      <c r="AI233" s="123">
        <v>3</v>
      </c>
      <c r="AJ233" s="128">
        <v>0</v>
      </c>
      <c r="AK233" s="123">
        <v>0</v>
      </c>
      <c r="AL233" s="130">
        <v>0</v>
      </c>
      <c r="AM233" s="123">
        <v>2</v>
      </c>
      <c r="AN233" s="131">
        <v>1</v>
      </c>
      <c r="AO233" s="132">
        <f>IFERROR($S233*$S$2+$T233*$T$2+IF($U$2=0,0,$U233/$U$2)+$V233*$V$2+$W233*$W$2+$X233*$X$2+$Y233*$Y$2+$AA233*$AA$2+IF($AB$2=0,0,$AB233/$AB$2)+$AC$2*$AC233+$AF233*$AF$2+IF($AG$2=0,0,$AG233/$AG$2)+$AH233*$AH$2+IF($AJ$2=0,0,$AJ233/$AJ$2)+$AK233*$AK$2+$AL233*$AL$2+$AM233*$AM$2+$AN233*$AN$2,0)</f>
      </c>
      <c r="AP233" s="133">
        <f>IFERROR($AO233/$Q233,"-")</f>
      </c>
      <c r="AQ233" s="5"/>
    </row>
    <row x14ac:dyDescent="0.25" r="234" customHeight="1" ht="17.25">
      <c r="A234" s="118" t="s">
        <v>428</v>
      </c>
      <c r="B234" s="119" t="s">
        <v>173</v>
      </c>
      <c r="C234" s="119" t="s">
        <v>55</v>
      </c>
      <c r="D234" s="120">
        <v>6</v>
      </c>
      <c r="E234" s="134" t="s">
        <v>176</v>
      </c>
      <c r="F234" s="122"/>
      <c r="G234" s="123">
        <v>283</v>
      </c>
      <c r="H234" s="124">
        <f>I234-G234</f>
      </c>
      <c r="I234" s="123">
        <v>285</v>
      </c>
      <c r="J234" s="123">
        <v>218</v>
      </c>
      <c r="K234" s="124">
        <f>L234-J234</f>
      </c>
      <c r="L234" s="123">
        <v>215</v>
      </c>
      <c r="M234" s="123">
        <v>219</v>
      </c>
      <c r="N234" s="124">
        <f>O234-M234</f>
      </c>
      <c r="O234" s="123">
        <v>217</v>
      </c>
      <c r="P234" s="135">
        <v>0.03</v>
      </c>
      <c r="Q234" s="126">
        <v>9</v>
      </c>
      <c r="R234" s="127"/>
      <c r="S234" s="128">
        <v>0</v>
      </c>
      <c r="T234" s="123">
        <v>0</v>
      </c>
      <c r="U234" s="123">
        <v>0</v>
      </c>
      <c r="V234" s="123">
        <v>0</v>
      </c>
      <c r="W234" s="123">
        <v>0</v>
      </c>
      <c r="X234" s="123">
        <v>0</v>
      </c>
      <c r="Y234" s="123">
        <v>0</v>
      </c>
      <c r="Z234" s="123">
        <v>0</v>
      </c>
      <c r="AA234" s="128">
        <v>0</v>
      </c>
      <c r="AB234" s="123">
        <v>0</v>
      </c>
      <c r="AC234" s="123">
        <v>0</v>
      </c>
      <c r="AD234" s="123">
        <v>0</v>
      </c>
      <c r="AE234" s="123">
        <v>44</v>
      </c>
      <c r="AF234" s="123">
        <v>23</v>
      </c>
      <c r="AG234" s="123">
        <v>357</v>
      </c>
      <c r="AH234" s="123">
        <v>0</v>
      </c>
      <c r="AI234" s="123">
        <v>15</v>
      </c>
      <c r="AJ234" s="128">
        <v>0</v>
      </c>
      <c r="AK234" s="123">
        <v>0</v>
      </c>
      <c r="AL234" s="130">
        <v>1</v>
      </c>
      <c r="AM234" s="123">
        <v>0</v>
      </c>
      <c r="AN234" s="131">
        <v>0</v>
      </c>
      <c r="AO234" s="132">
        <f>IFERROR($S234*$S$2+$T234*$T$2+IF($U$2=0,0,$U234/$U$2)+$V234*$V$2+$W234*$W$2+$X234*$X$2+$Y234*$Y$2+$AA234*$AA$2+IF($AB$2=0,0,$AB234/$AB$2)+$AC$2*$AC234+$AF234*$AF$2+IF($AG$2=0,0,$AG234/$AG$2)+$AH234*$AH$2+IF($AJ$2=0,0,$AJ234/$AJ$2)+$AK234*$AK$2+$AL234*$AL$2+$AM234*$AM$2+$AN234*$AN$2,0)</f>
      </c>
      <c r="AP234" s="133">
        <f>IFERROR($AO234/$Q234,"-")</f>
      </c>
      <c r="AQ234" s="5"/>
    </row>
    <row x14ac:dyDescent="0.25" r="235" customHeight="1" ht="17.25">
      <c r="A235" s="118" t="s">
        <v>429</v>
      </c>
      <c r="B235" s="119" t="s">
        <v>173</v>
      </c>
      <c r="C235" s="119" t="s">
        <v>260</v>
      </c>
      <c r="D235" s="120">
        <v>11</v>
      </c>
      <c r="E235" s="134" t="s">
        <v>176</v>
      </c>
      <c r="F235" s="122"/>
      <c r="G235" s="123">
        <v>239</v>
      </c>
      <c r="H235" s="124">
        <f>I235-G235</f>
      </c>
      <c r="I235" s="123">
        <v>233</v>
      </c>
      <c r="J235" s="123">
        <v>208</v>
      </c>
      <c r="K235" s="124">
        <f>L235-J235</f>
      </c>
      <c r="L235" s="123">
        <v>212</v>
      </c>
      <c r="M235" s="123">
        <v>206</v>
      </c>
      <c r="N235" s="124">
        <f>O235-M235</f>
      </c>
      <c r="O235" s="123">
        <v>209</v>
      </c>
      <c r="P235" s="135">
        <v>0.03</v>
      </c>
      <c r="Q235" s="126">
        <v>13</v>
      </c>
      <c r="R235" s="127"/>
      <c r="S235" s="128">
        <v>0</v>
      </c>
      <c r="T235" s="123">
        <v>0</v>
      </c>
      <c r="U235" s="123">
        <v>0</v>
      </c>
      <c r="V235" s="123">
        <v>0</v>
      </c>
      <c r="W235" s="123">
        <v>0</v>
      </c>
      <c r="X235" s="123">
        <v>0</v>
      </c>
      <c r="Y235" s="123">
        <v>0</v>
      </c>
      <c r="Z235" s="123">
        <v>0</v>
      </c>
      <c r="AA235" s="128">
        <v>9</v>
      </c>
      <c r="AB235" s="123">
        <v>40</v>
      </c>
      <c r="AC235" s="123">
        <v>0</v>
      </c>
      <c r="AD235" s="123">
        <v>2</v>
      </c>
      <c r="AE235" s="123">
        <v>56</v>
      </c>
      <c r="AF235" s="123">
        <v>30</v>
      </c>
      <c r="AG235" s="123">
        <v>381</v>
      </c>
      <c r="AH235" s="123">
        <v>3</v>
      </c>
      <c r="AI235" s="123">
        <v>17</v>
      </c>
      <c r="AJ235" s="128">
        <v>48</v>
      </c>
      <c r="AK235" s="123">
        <v>0</v>
      </c>
      <c r="AL235" s="130">
        <v>0</v>
      </c>
      <c r="AM235" s="123">
        <v>1</v>
      </c>
      <c r="AN235" s="131">
        <v>0</v>
      </c>
      <c r="AO235" s="132">
        <f>IFERROR($S235*$S$2+$T235*$T$2+IF($U$2=0,0,$U235/$U$2)+$V235*$V$2+$W235*$W$2+$X235*$X$2+$Y235*$Y$2+$AA235*$AA$2+IF($AB$2=0,0,$AB235/$AB$2)+$AC$2*$AC235+$AF235*$AF$2+IF($AG$2=0,0,$AG235/$AG$2)+$AH235*$AH$2+IF($AJ$2=0,0,$AJ235/$AJ$2)+$AK235*$AK$2+$AL235*$AL$2+$AM235*$AM$2+$AN235*$AN$2,0)</f>
      </c>
      <c r="AP235" s="133">
        <f>IFERROR($AO235/$Q235,"-")</f>
      </c>
      <c r="AQ235" s="5"/>
    </row>
    <row x14ac:dyDescent="0.25" r="236" customHeight="1" ht="17.25">
      <c r="A236" s="118" t="s">
        <v>430</v>
      </c>
      <c r="B236" s="119" t="s">
        <v>173</v>
      </c>
      <c r="C236" s="119" t="s">
        <v>182</v>
      </c>
      <c r="D236" s="120">
        <v>13</v>
      </c>
      <c r="E236" s="134"/>
      <c r="F236" s="122"/>
      <c r="G236" s="123">
        <v>300</v>
      </c>
      <c r="H236" s="124">
        <f>I236-G236</f>
      </c>
      <c r="I236" s="123">
        <v>251</v>
      </c>
      <c r="J236" s="123">
        <v>241</v>
      </c>
      <c r="K236" s="124">
        <f>L236-J236</f>
      </c>
      <c r="L236" s="123">
        <v>247</v>
      </c>
      <c r="M236" s="123">
        <v>242</v>
      </c>
      <c r="N236" s="124">
        <f>O236-M236</f>
      </c>
      <c r="O236" s="123">
        <v>250</v>
      </c>
      <c r="P236" s="135">
        <v>0.03</v>
      </c>
      <c r="Q236" s="126">
        <v>12</v>
      </c>
      <c r="R236" s="127"/>
      <c r="S236" s="128">
        <v>0</v>
      </c>
      <c r="T236" s="123">
        <v>0</v>
      </c>
      <c r="U236" s="123">
        <v>0</v>
      </c>
      <c r="V236" s="123">
        <v>0</v>
      </c>
      <c r="W236" s="123">
        <v>0</v>
      </c>
      <c r="X236" s="123">
        <v>0</v>
      </c>
      <c r="Y236" s="123">
        <v>0</v>
      </c>
      <c r="Z236" s="123">
        <v>0</v>
      </c>
      <c r="AA236" s="128">
        <v>0</v>
      </c>
      <c r="AB236" s="123">
        <v>0</v>
      </c>
      <c r="AC236" s="123">
        <v>0</v>
      </c>
      <c r="AD236" s="123">
        <v>0</v>
      </c>
      <c r="AE236" s="123">
        <v>20</v>
      </c>
      <c r="AF236" s="123">
        <v>14</v>
      </c>
      <c r="AG236" s="123">
        <v>304</v>
      </c>
      <c r="AH236" s="123">
        <v>2</v>
      </c>
      <c r="AI236" s="123">
        <v>10</v>
      </c>
      <c r="AJ236" s="128">
        <v>456</v>
      </c>
      <c r="AK236" s="123">
        <v>0</v>
      </c>
      <c r="AL236" s="130">
        <v>1</v>
      </c>
      <c r="AM236" s="123">
        <v>0</v>
      </c>
      <c r="AN236" s="131">
        <v>0</v>
      </c>
      <c r="AO236" s="132">
        <f>IFERROR($S236*$S$2+$T236*$T$2+IF($U$2=0,0,$U236/$U$2)+$V236*$V$2+$W236*$W$2+$X236*$X$2+$Y236*$Y$2+$AA236*$AA$2+IF($AB$2=0,0,$AB236/$AB$2)+$AC$2*$AC236+$AF236*$AF$2+IF($AG$2=0,0,$AG236/$AG$2)+$AH236*$AH$2+IF($AJ$2=0,0,$AJ236/$AJ$2)+$AK236*$AK$2+$AL236*$AL$2+$AM236*$AM$2+$AN236*$AN$2,0)</f>
      </c>
      <c r="AP236" s="133">
        <f>IFERROR($AO236/$Q236,"-")</f>
      </c>
      <c r="AQ236" s="5"/>
    </row>
    <row x14ac:dyDescent="0.25" r="237" customHeight="1" ht="17.25">
      <c r="A237" s="118" t="s">
        <v>431</v>
      </c>
      <c r="B237" s="119" t="s">
        <v>173</v>
      </c>
      <c r="C237" s="119" t="s">
        <v>43</v>
      </c>
      <c r="D237" s="120">
        <v>11</v>
      </c>
      <c r="E237" s="134"/>
      <c r="F237" s="122"/>
      <c r="G237" s="123">
        <v>233</v>
      </c>
      <c r="H237" s="124">
        <f>I237-G237</f>
      </c>
      <c r="I237" s="123">
        <v>238</v>
      </c>
      <c r="J237" s="123">
        <v>210</v>
      </c>
      <c r="K237" s="124">
        <f>L237-J237</f>
      </c>
      <c r="L237" s="123">
        <v>214</v>
      </c>
      <c r="M237" s="123">
        <v>217</v>
      </c>
      <c r="N237" s="124">
        <f>O237-M237</f>
      </c>
      <c r="O237" s="123">
        <v>221</v>
      </c>
      <c r="P237" s="135">
        <v>0.03</v>
      </c>
      <c r="Q237" s="126">
        <v>5</v>
      </c>
      <c r="R237" s="127"/>
      <c r="S237" s="128">
        <v>0</v>
      </c>
      <c r="T237" s="123">
        <v>0</v>
      </c>
      <c r="U237" s="123">
        <v>0</v>
      </c>
      <c r="V237" s="123">
        <v>0</v>
      </c>
      <c r="W237" s="123">
        <v>0</v>
      </c>
      <c r="X237" s="123">
        <v>0</v>
      </c>
      <c r="Y237" s="123">
        <v>0</v>
      </c>
      <c r="Z237" s="123">
        <v>0</v>
      </c>
      <c r="AA237" s="128">
        <v>1</v>
      </c>
      <c r="AB237" s="123">
        <v>12</v>
      </c>
      <c r="AC237" s="123">
        <v>0</v>
      </c>
      <c r="AD237" s="123">
        <v>1</v>
      </c>
      <c r="AE237" s="123">
        <v>26</v>
      </c>
      <c r="AF237" s="123">
        <v>14</v>
      </c>
      <c r="AG237" s="123">
        <v>236</v>
      </c>
      <c r="AH237" s="123">
        <v>1</v>
      </c>
      <c r="AI237" s="123">
        <v>10</v>
      </c>
      <c r="AJ237" s="128">
        <v>2</v>
      </c>
      <c r="AK237" s="123">
        <v>0</v>
      </c>
      <c r="AL237" s="130">
        <v>0</v>
      </c>
      <c r="AM237" s="123">
        <v>0</v>
      </c>
      <c r="AN237" s="131">
        <v>0</v>
      </c>
      <c r="AO237" s="132">
        <f>IFERROR($S237*$S$2+$T237*$T$2+IF($U$2=0,0,$U237/$U$2)+$V237*$V$2+$W237*$W$2+$X237*$X$2+$Y237*$Y$2+$AA237*$AA$2+IF($AB$2=0,0,$AB237/$AB$2)+$AC$2*$AC237+$AF237*$AF$2+IF($AG$2=0,0,$AG237/$AG$2)+$AH237*$AH$2+IF($AJ$2=0,0,$AJ237/$AJ$2)+$AK237*$AK$2+$AL237*$AL$2+$AM237*$AM$2+$AN237*$AN$2,0)</f>
      </c>
      <c r="AP237" s="133">
        <f>IFERROR($AO237/$Q237,"-")</f>
      </c>
      <c r="AQ237" s="5"/>
    </row>
    <row x14ac:dyDescent="0.25" r="238" customHeight="1" ht="17.25">
      <c r="A238" s="118" t="s">
        <v>432</v>
      </c>
      <c r="B238" s="119" t="s">
        <v>181</v>
      </c>
      <c r="C238" s="119" t="s">
        <v>41</v>
      </c>
      <c r="D238" s="120">
        <v>7</v>
      </c>
      <c r="E238" s="134"/>
      <c r="F238" s="122"/>
      <c r="G238" s="123">
        <v>188</v>
      </c>
      <c r="H238" s="124">
        <f>I238-G238</f>
      </c>
      <c r="I238" s="123">
        <v>189</v>
      </c>
      <c r="J238" s="123">
        <v>196</v>
      </c>
      <c r="K238" s="124">
        <f>L238-J238</f>
      </c>
      <c r="L238" s="123">
        <v>193</v>
      </c>
      <c r="M238" s="123">
        <v>194</v>
      </c>
      <c r="N238" s="124">
        <f>O238-M238</f>
      </c>
      <c r="O238" s="123">
        <v>195</v>
      </c>
      <c r="P238" s="135">
        <v>0.03</v>
      </c>
      <c r="Q238" s="126">
        <v>9</v>
      </c>
      <c r="R238" s="127"/>
      <c r="S238" s="128">
        <v>0</v>
      </c>
      <c r="T238" s="123">
        <v>0</v>
      </c>
      <c r="U238" s="123">
        <v>0</v>
      </c>
      <c r="V238" s="123">
        <v>0</v>
      </c>
      <c r="W238" s="123">
        <v>0</v>
      </c>
      <c r="X238" s="123">
        <v>0</v>
      </c>
      <c r="Y238" s="123">
        <v>0</v>
      </c>
      <c r="Z238" s="123">
        <v>0</v>
      </c>
      <c r="AA238" s="128">
        <v>59</v>
      </c>
      <c r="AB238" s="123">
        <v>270</v>
      </c>
      <c r="AC238" s="123">
        <v>0</v>
      </c>
      <c r="AD238" s="123">
        <v>15</v>
      </c>
      <c r="AE238" s="123">
        <v>24</v>
      </c>
      <c r="AF238" s="123">
        <v>19</v>
      </c>
      <c r="AG238" s="123">
        <v>173</v>
      </c>
      <c r="AH238" s="123">
        <v>0</v>
      </c>
      <c r="AI238" s="123">
        <v>7</v>
      </c>
      <c r="AJ238" s="128">
        <v>0</v>
      </c>
      <c r="AK238" s="123">
        <v>0</v>
      </c>
      <c r="AL238" s="130">
        <v>1</v>
      </c>
      <c r="AM238" s="123">
        <v>0</v>
      </c>
      <c r="AN238" s="131">
        <v>0</v>
      </c>
      <c r="AO238" s="132">
        <f>IFERROR($S238*$S$2+$T238*$T$2+IF($U$2=0,0,$U238/$U$2)+$V238*$V$2+$W238*$W$2+$X238*$X$2+$Y238*$Y$2+$AA238*$AA$2+IF($AB$2=0,0,$AB238/$AB$2)+$AC$2*$AC238+$AF238*$AF$2+IF($AG$2=0,0,$AG238/$AG$2)+$AH238*$AH$2+IF($AJ$2=0,0,$AJ238/$AJ$2)+$AK238*$AK$2+$AL238*$AL$2+$AM238*$AM$2+$AN238*$AN$2,0)</f>
      </c>
      <c r="AP238" s="133">
        <f>IFERROR($AO238/$Q238,"-")</f>
      </c>
      <c r="AQ238" s="5"/>
    </row>
    <row x14ac:dyDescent="0.25" r="239" customHeight="1" ht="17.25">
      <c r="A239" s="118" t="s">
        <v>433</v>
      </c>
      <c r="B239" s="119" t="s">
        <v>192</v>
      </c>
      <c r="C239" s="119" t="s">
        <v>220</v>
      </c>
      <c r="D239" s="120">
        <v>10</v>
      </c>
      <c r="E239" s="134"/>
      <c r="F239" s="122"/>
      <c r="G239" s="123">
        <v>300</v>
      </c>
      <c r="H239" s="124">
        <f>I239-G239</f>
      </c>
      <c r="I239" s="123">
        <v>300</v>
      </c>
      <c r="J239" s="123">
        <v>225</v>
      </c>
      <c r="K239" s="124">
        <f>L239-J239</f>
      </c>
      <c r="L239" s="136">
        <v>233</v>
      </c>
      <c r="M239" s="123">
        <v>228</v>
      </c>
      <c r="N239" s="124">
        <f>O239-M239</f>
      </c>
      <c r="O239" s="123">
        <v>237</v>
      </c>
      <c r="P239" s="135">
        <v>0.03</v>
      </c>
      <c r="Q239" s="126">
        <v>16</v>
      </c>
      <c r="R239" s="127"/>
      <c r="S239" s="128">
        <v>0</v>
      </c>
      <c r="T239" s="123">
        <v>0</v>
      </c>
      <c r="U239" s="123">
        <v>0</v>
      </c>
      <c r="V239" s="123">
        <v>0</v>
      </c>
      <c r="W239" s="123">
        <v>0</v>
      </c>
      <c r="X239" s="123">
        <v>0</v>
      </c>
      <c r="Y239" s="123">
        <v>0</v>
      </c>
      <c r="Z239" s="123">
        <v>0</v>
      </c>
      <c r="AA239" s="128">
        <v>0</v>
      </c>
      <c r="AB239" s="123">
        <v>0</v>
      </c>
      <c r="AC239" s="123">
        <v>0</v>
      </c>
      <c r="AD239" s="123">
        <v>0</v>
      </c>
      <c r="AE239" s="123">
        <v>76</v>
      </c>
      <c r="AF239" s="123">
        <v>50</v>
      </c>
      <c r="AG239" s="123">
        <v>456</v>
      </c>
      <c r="AH239" s="123">
        <v>8</v>
      </c>
      <c r="AI239" s="123">
        <v>32</v>
      </c>
      <c r="AJ239" s="128">
        <v>0</v>
      </c>
      <c r="AK239" s="123">
        <v>0</v>
      </c>
      <c r="AL239" s="130">
        <v>0</v>
      </c>
      <c r="AM239" s="123">
        <v>1</v>
      </c>
      <c r="AN239" s="131">
        <v>0</v>
      </c>
      <c r="AO239" s="132">
        <f>IFERROR($S239*$S$2+$T239*$T$2+IF($U$2=0,0,$U239/$U$2)+$V239*$V$2+$W239*$W$2+$X239*$X$2+$Y239*$Y$2+$AA239*$AA$2+IF($AB$2=0,0,$AB239/$AB$2)+$AC$2*$AC239+$AF239*$AF$2+IF($AG$2=0,0,$AG239/$AG$2)+$AH239*$AH$2+IF($AJ$2=0,0,$AJ239/$AJ$2)+$AK239*$AK$2+$AL239*$AL$2+$AM239*$AM$2+$AN239*$AN$2,0)</f>
      </c>
      <c r="AP239" s="133">
        <f>IFERROR($AO239/$Q239,"-")</f>
      </c>
      <c r="AQ239" s="5"/>
    </row>
    <row x14ac:dyDescent="0.25" r="240" customHeight="1" ht="17.25">
      <c r="A240" s="118" t="s">
        <v>434</v>
      </c>
      <c r="B240" s="119" t="s">
        <v>185</v>
      </c>
      <c r="C240" s="119" t="s">
        <v>293</v>
      </c>
      <c r="D240" s="120">
        <v>10</v>
      </c>
      <c r="E240" s="134"/>
      <c r="F240" s="122"/>
      <c r="G240" s="123">
        <v>268</v>
      </c>
      <c r="H240" s="124">
        <f>I240-G240</f>
      </c>
      <c r="I240" s="123">
        <v>260</v>
      </c>
      <c r="J240" s="123">
        <v>245</v>
      </c>
      <c r="K240" s="124">
        <f>L240-J240</f>
      </c>
      <c r="L240" s="136">
        <v>262</v>
      </c>
      <c r="M240" s="123">
        <v>244</v>
      </c>
      <c r="N240" s="124">
        <f>O240-M240</f>
      </c>
      <c r="O240" s="123">
        <v>261</v>
      </c>
      <c r="P240" s="135">
        <v>0.03</v>
      </c>
      <c r="Q240" s="126">
        <v>2</v>
      </c>
      <c r="R240" s="127"/>
      <c r="S240" s="128">
        <v>16</v>
      </c>
      <c r="T240" s="123">
        <v>14</v>
      </c>
      <c r="U240" s="123">
        <v>208</v>
      </c>
      <c r="V240" s="123">
        <v>0</v>
      </c>
      <c r="W240" s="123">
        <v>0</v>
      </c>
      <c r="X240" s="123">
        <v>0</v>
      </c>
      <c r="Y240" s="123">
        <v>2</v>
      </c>
      <c r="Z240" s="123">
        <v>10</v>
      </c>
      <c r="AA240" s="128">
        <v>6</v>
      </c>
      <c r="AB240" s="123">
        <v>7</v>
      </c>
      <c r="AC240" s="123">
        <v>0</v>
      </c>
      <c r="AD240" s="123">
        <v>1</v>
      </c>
      <c r="AE240" s="123">
        <v>0</v>
      </c>
      <c r="AF240" s="123">
        <v>0</v>
      </c>
      <c r="AG240" s="123">
        <v>0</v>
      </c>
      <c r="AH240" s="123">
        <v>0</v>
      </c>
      <c r="AI240" s="123">
        <v>0</v>
      </c>
      <c r="AJ240" s="128">
        <v>0</v>
      </c>
      <c r="AK240" s="123">
        <v>0</v>
      </c>
      <c r="AL240" s="130">
        <v>0</v>
      </c>
      <c r="AM240" s="123">
        <v>0</v>
      </c>
      <c r="AN240" s="131">
        <v>0</v>
      </c>
      <c r="AO240" s="132">
        <f>IFERROR($S240*$S$2+$T240*$T$2+IF($U$2=0,0,$U240/$U$2)+$V240*$V$2+$W240*$W$2+$X240*$X$2+$Y240*$Y$2+$AA240*$AA$2+IF($AB$2=0,0,$AB240/$AB$2)+$AC$2*$AC240+$AF240*$AF$2+IF($AG$2=0,0,$AG240/$AG$2)+$AH240*$AH$2+IF($AJ$2=0,0,$AJ240/$AJ$2)+$AK240*$AK$2+$AL240*$AL$2+$AM240*$AM$2+$AN240*$AN$2,0)</f>
      </c>
      <c r="AP240" s="133">
        <f>IFERROR($AO240/$Q240,"-")</f>
      </c>
      <c r="AQ240" s="5"/>
    </row>
    <row x14ac:dyDescent="0.25" r="241" customHeight="1" ht="17.25">
      <c r="A241" s="118" t="s">
        <v>435</v>
      </c>
      <c r="B241" s="119" t="s">
        <v>185</v>
      </c>
      <c r="C241" s="119" t="s">
        <v>260</v>
      </c>
      <c r="D241" s="120">
        <v>11</v>
      </c>
      <c r="E241" s="134"/>
      <c r="F241" s="122"/>
      <c r="G241" s="123">
        <v>300</v>
      </c>
      <c r="H241" s="124">
        <f>I241-G241</f>
      </c>
      <c r="I241" s="123">
        <v>287</v>
      </c>
      <c r="J241" s="123">
        <v>242</v>
      </c>
      <c r="K241" s="124">
        <f>L241-J241</f>
      </c>
      <c r="L241" s="136">
        <v>251</v>
      </c>
      <c r="M241" s="123">
        <v>243</v>
      </c>
      <c r="N241" s="124">
        <f>O241-M241</f>
      </c>
      <c r="O241" s="123">
        <v>253</v>
      </c>
      <c r="P241" s="135">
        <v>0.03</v>
      </c>
      <c r="Q241" s="126">
        <v>13</v>
      </c>
      <c r="R241" s="127"/>
      <c r="S241" s="128">
        <v>254</v>
      </c>
      <c r="T241" s="123">
        <v>189</v>
      </c>
      <c r="U241" s="123">
        <v>2933</v>
      </c>
      <c r="V241" s="123">
        <v>16</v>
      </c>
      <c r="W241" s="123">
        <v>15</v>
      </c>
      <c r="X241" s="123">
        <v>1</v>
      </c>
      <c r="Y241" s="123">
        <v>19</v>
      </c>
      <c r="Z241" s="123">
        <v>145</v>
      </c>
      <c r="AA241" s="128">
        <v>44</v>
      </c>
      <c r="AB241" s="123">
        <v>160</v>
      </c>
      <c r="AC241" s="123">
        <v>3</v>
      </c>
      <c r="AD241" s="123">
        <v>13</v>
      </c>
      <c r="AE241" s="123">
        <v>0</v>
      </c>
      <c r="AF241" s="123">
        <v>0</v>
      </c>
      <c r="AG241" s="123">
        <v>0</v>
      </c>
      <c r="AH241" s="123">
        <v>0</v>
      </c>
      <c r="AI241" s="123">
        <v>0</v>
      </c>
      <c r="AJ241" s="128">
        <v>0</v>
      </c>
      <c r="AK241" s="123">
        <v>0</v>
      </c>
      <c r="AL241" s="130">
        <v>1</v>
      </c>
      <c r="AM241" s="123">
        <v>8</v>
      </c>
      <c r="AN241" s="131">
        <v>3</v>
      </c>
      <c r="AO241" s="132">
        <f>IFERROR($S241*$S$2+$T241*$T$2+IF($U$2=0,0,$U241/$U$2)+$V241*$V$2+$W241*$W$2+$X241*$X$2+$Y241*$Y$2+$AA241*$AA$2+IF($AB$2=0,0,$AB241/$AB$2)+$AC$2*$AC241+$AF241*$AF$2+IF($AG$2=0,0,$AG241/$AG$2)+$AH241*$AH$2+IF($AJ$2=0,0,$AJ241/$AJ$2)+$AK241*$AK$2+$AL241*$AL$2+$AM241*$AM$2+$AN241*$AN$2,0)</f>
      </c>
      <c r="AP241" s="133">
        <f>IFERROR($AO241/$Q241,"-")</f>
      </c>
      <c r="AQ241" s="5"/>
    </row>
    <row x14ac:dyDescent="0.25" r="242" customHeight="1" ht="17.25">
      <c r="A242" s="118" t="s">
        <v>436</v>
      </c>
      <c r="B242" s="119" t="s">
        <v>192</v>
      </c>
      <c r="C242" s="119" t="s">
        <v>217</v>
      </c>
      <c r="D242" s="120">
        <v>13</v>
      </c>
      <c r="E242" s="134"/>
      <c r="F242" s="122"/>
      <c r="G242" s="123">
        <v>214</v>
      </c>
      <c r="H242" s="124">
        <f>I242-G242</f>
      </c>
      <c r="I242" s="123">
        <v>272</v>
      </c>
      <c r="J242" s="123">
        <v>209</v>
      </c>
      <c r="K242" s="124">
        <f>L242-J242</f>
      </c>
      <c r="L242" s="136">
        <v>218</v>
      </c>
      <c r="M242" s="123">
        <v>211</v>
      </c>
      <c r="N242" s="124">
        <f>O242-M242</f>
      </c>
      <c r="O242" s="123">
        <v>219</v>
      </c>
      <c r="P242" s="135">
        <v>0.02</v>
      </c>
      <c r="Q242" s="126">
        <v>16</v>
      </c>
      <c r="R242" s="127"/>
      <c r="S242" s="128">
        <v>0</v>
      </c>
      <c r="T242" s="123">
        <v>0</v>
      </c>
      <c r="U242" s="123">
        <v>0</v>
      </c>
      <c r="V242" s="123">
        <v>0</v>
      </c>
      <c r="W242" s="123">
        <v>0</v>
      </c>
      <c r="X242" s="123">
        <v>0</v>
      </c>
      <c r="Y242" s="123">
        <v>0</v>
      </c>
      <c r="Z242" s="123">
        <v>0</v>
      </c>
      <c r="AA242" s="128">
        <v>0</v>
      </c>
      <c r="AB242" s="123">
        <v>0</v>
      </c>
      <c r="AC242" s="123">
        <v>0</v>
      </c>
      <c r="AD242" s="123">
        <v>0</v>
      </c>
      <c r="AE242" s="123">
        <v>45</v>
      </c>
      <c r="AF242" s="123">
        <v>31</v>
      </c>
      <c r="AG242" s="123">
        <v>438</v>
      </c>
      <c r="AH242" s="123">
        <v>4</v>
      </c>
      <c r="AI242" s="123">
        <v>24</v>
      </c>
      <c r="AJ242" s="128">
        <v>0</v>
      </c>
      <c r="AK242" s="123">
        <v>0</v>
      </c>
      <c r="AL242" s="130">
        <v>0</v>
      </c>
      <c r="AM242" s="123">
        <v>2</v>
      </c>
      <c r="AN242" s="131">
        <v>1</v>
      </c>
      <c r="AO242" s="132">
        <f>IFERROR($S242*$S$2+$T242*$T$2+IF($U$2=0,0,$U242/$U$2)+$V242*$V$2+$W242*$W$2+$X242*$X$2+$Y242*$Y$2+$AA242*$AA$2+IF($AB$2=0,0,$AB242/$AB$2)+$AC$2*$AC242+$AF242*$AF$2+IF($AG$2=0,0,$AG242/$AG$2)+$AH242*$AH$2+IF($AJ$2=0,0,$AJ242/$AJ$2)+$AK242*$AK$2+$AL242*$AL$2+$AM242*$AM$2+$AN242*$AN$2,0)</f>
      </c>
      <c r="AP242" s="133">
        <f>IFERROR($AO242/$Q242,"-")</f>
      </c>
      <c r="AQ242" s="5"/>
    </row>
    <row x14ac:dyDescent="0.25" r="243" customHeight="1" ht="17.25">
      <c r="A243" s="118" t="s">
        <v>437</v>
      </c>
      <c r="B243" s="119" t="s">
        <v>173</v>
      </c>
      <c r="C243" s="119" t="s">
        <v>208</v>
      </c>
      <c r="D243" s="120">
        <v>13</v>
      </c>
      <c r="E243" s="134"/>
      <c r="F243" s="122"/>
      <c r="G243" s="123">
        <v>265</v>
      </c>
      <c r="H243" s="124">
        <f>I243-G243</f>
      </c>
      <c r="I243" s="123">
        <v>270</v>
      </c>
      <c r="J243" s="123">
        <v>212</v>
      </c>
      <c r="K243" s="124">
        <f>L243-J243</f>
      </c>
      <c r="L243" s="136">
        <v>216</v>
      </c>
      <c r="M243" s="123">
        <v>214</v>
      </c>
      <c r="N243" s="124">
        <f>O243-M243</f>
      </c>
      <c r="O243" s="123">
        <v>216</v>
      </c>
      <c r="P243" s="135">
        <v>0.02</v>
      </c>
      <c r="Q243" s="126">
        <v>16</v>
      </c>
      <c r="R243" s="127"/>
      <c r="S243" s="128">
        <v>0</v>
      </c>
      <c r="T243" s="123">
        <v>0</v>
      </c>
      <c r="U243" s="123">
        <v>0</v>
      </c>
      <c r="V243" s="123">
        <v>0</v>
      </c>
      <c r="W243" s="123">
        <v>0</v>
      </c>
      <c r="X243" s="123">
        <v>0</v>
      </c>
      <c r="Y243" s="123">
        <v>0</v>
      </c>
      <c r="Z243" s="123">
        <v>0</v>
      </c>
      <c r="AA243" s="128">
        <v>1</v>
      </c>
      <c r="AB243" s="123">
        <v>5</v>
      </c>
      <c r="AC243" s="123">
        <v>0</v>
      </c>
      <c r="AD243" s="123">
        <v>0</v>
      </c>
      <c r="AE243" s="123">
        <v>81</v>
      </c>
      <c r="AF243" s="123">
        <v>52</v>
      </c>
      <c r="AG243" s="123">
        <v>618</v>
      </c>
      <c r="AH243" s="123">
        <v>2</v>
      </c>
      <c r="AI243" s="123">
        <v>31</v>
      </c>
      <c r="AJ243" s="128">
        <v>0</v>
      </c>
      <c r="AK243" s="123">
        <v>0</v>
      </c>
      <c r="AL243" s="130">
        <v>0</v>
      </c>
      <c r="AM243" s="123">
        <v>2</v>
      </c>
      <c r="AN243" s="131">
        <v>1</v>
      </c>
      <c r="AO243" s="132">
        <f>IFERROR($S243*$S$2+$T243*$T$2+IF($U$2=0,0,$U243/$U$2)+$V243*$V$2+$W243*$W$2+$X243*$X$2+$Y243*$Y$2+$AA243*$AA$2+IF($AB$2=0,0,$AB243/$AB$2)+$AC$2*$AC243+$AF243*$AF$2+IF($AG$2=0,0,$AG243/$AG$2)+$AH243*$AH$2+IF($AJ$2=0,0,$AJ243/$AJ$2)+$AK243*$AK$2+$AL243*$AL$2+$AM243*$AM$2+$AN243*$AN$2,0)</f>
      </c>
      <c r="AP243" s="133">
        <f>IFERROR($AO243/$Q243,"-")</f>
      </c>
      <c r="AQ243" s="5"/>
    </row>
    <row x14ac:dyDescent="0.25" r="244" customHeight="1" ht="17.25">
      <c r="A244" s="118" t="s">
        <v>438</v>
      </c>
      <c r="B244" s="119" t="s">
        <v>181</v>
      </c>
      <c r="C244" s="119" t="s">
        <v>236</v>
      </c>
      <c r="D244" s="120">
        <v>10</v>
      </c>
      <c r="E244" s="134"/>
      <c r="F244" s="122"/>
      <c r="G244" s="123">
        <v>240</v>
      </c>
      <c r="H244" s="124">
        <f>I244-G244</f>
      </c>
      <c r="I244" s="123">
        <v>229</v>
      </c>
      <c r="J244" s="123">
        <v>229</v>
      </c>
      <c r="K244" s="124">
        <f>L244-J244</f>
      </c>
      <c r="L244" s="136">
        <v>229</v>
      </c>
      <c r="M244" s="123">
        <v>227</v>
      </c>
      <c r="N244" s="124">
        <f>O244-M244</f>
      </c>
      <c r="O244" s="123">
        <v>228</v>
      </c>
      <c r="P244" s="135">
        <v>0.02</v>
      </c>
      <c r="Q244" s="126">
        <v>16</v>
      </c>
      <c r="R244" s="127"/>
      <c r="S244" s="128">
        <v>0</v>
      </c>
      <c r="T244" s="123">
        <v>0</v>
      </c>
      <c r="U244" s="123">
        <v>0</v>
      </c>
      <c r="V244" s="123">
        <v>0</v>
      </c>
      <c r="W244" s="123">
        <v>0</v>
      </c>
      <c r="X244" s="123">
        <v>0</v>
      </c>
      <c r="Y244" s="123">
        <v>0</v>
      </c>
      <c r="Z244" s="123">
        <v>0</v>
      </c>
      <c r="AA244" s="128">
        <v>63</v>
      </c>
      <c r="AB244" s="123">
        <v>301</v>
      </c>
      <c r="AC244" s="123">
        <v>3</v>
      </c>
      <c r="AD244" s="123">
        <v>16</v>
      </c>
      <c r="AE244" s="123">
        <v>12</v>
      </c>
      <c r="AF244" s="123">
        <v>11</v>
      </c>
      <c r="AG244" s="123">
        <v>66</v>
      </c>
      <c r="AH244" s="123">
        <v>0</v>
      </c>
      <c r="AI244" s="123">
        <v>4</v>
      </c>
      <c r="AJ244" s="128">
        <v>13</v>
      </c>
      <c r="AK244" s="123">
        <v>0</v>
      </c>
      <c r="AL244" s="130">
        <v>0</v>
      </c>
      <c r="AM244" s="123">
        <v>0</v>
      </c>
      <c r="AN244" s="131">
        <v>0</v>
      </c>
      <c r="AO244" s="132">
        <f>IFERROR($S244*$S$2+$T244*$T$2+IF($U$2=0,0,$U244/$U$2)+$V244*$V$2+$W244*$W$2+$X244*$X$2+$Y244*$Y$2+$AA244*$AA$2+IF($AB$2=0,0,$AB244/$AB$2)+$AC$2*$AC244+$AF244*$AF$2+IF($AG$2=0,0,$AG244/$AG$2)+$AH244*$AH$2+IF($AJ$2=0,0,$AJ244/$AJ$2)+$AK244*$AK$2+$AL244*$AL$2+$AM244*$AM$2+$AN244*$AN$2,0)</f>
      </c>
      <c r="AP244" s="133">
        <f>IFERROR($AO244/$Q244,"-")</f>
      </c>
      <c r="AQ244" s="5"/>
    </row>
    <row x14ac:dyDescent="0.25" r="245" customHeight="1" ht="17.25">
      <c r="A245" s="118" t="s">
        <v>439</v>
      </c>
      <c r="B245" s="119" t="s">
        <v>181</v>
      </c>
      <c r="C245" s="119" t="s">
        <v>373</v>
      </c>
      <c r="D245" s="120">
        <v>12</v>
      </c>
      <c r="E245" s="134"/>
      <c r="F245" s="122"/>
      <c r="G245" s="123">
        <v>287</v>
      </c>
      <c r="H245" s="124">
        <f>I245-G245</f>
      </c>
      <c r="I245" s="123">
        <v>283</v>
      </c>
      <c r="J245" s="123">
        <v>310</v>
      </c>
      <c r="K245" s="124">
        <f>L245-J245</f>
      </c>
      <c r="L245" s="123">
        <v>500</v>
      </c>
      <c r="M245" s="123">
        <v>306</v>
      </c>
      <c r="N245" s="124">
        <f>O245-M245</f>
      </c>
      <c r="O245" s="123">
        <v>500</v>
      </c>
      <c r="P245" s="135">
        <v>0.02</v>
      </c>
      <c r="Q245" s="126">
        <v>11</v>
      </c>
      <c r="R245" s="127"/>
      <c r="S245" s="128">
        <v>0</v>
      </c>
      <c r="T245" s="123">
        <v>0</v>
      </c>
      <c r="U245" s="123">
        <v>0</v>
      </c>
      <c r="V245" s="123">
        <v>0</v>
      </c>
      <c r="W245" s="123">
        <v>0</v>
      </c>
      <c r="X245" s="123">
        <v>0</v>
      </c>
      <c r="Y245" s="123">
        <v>0</v>
      </c>
      <c r="Z245" s="123">
        <v>0</v>
      </c>
      <c r="AA245" s="128">
        <v>82</v>
      </c>
      <c r="AB245" s="123">
        <v>328</v>
      </c>
      <c r="AC245" s="123">
        <v>2</v>
      </c>
      <c r="AD245" s="123">
        <v>22</v>
      </c>
      <c r="AE245" s="123">
        <v>20</v>
      </c>
      <c r="AF245" s="123">
        <v>16</v>
      </c>
      <c r="AG245" s="123">
        <v>138</v>
      </c>
      <c r="AH245" s="123">
        <v>0</v>
      </c>
      <c r="AI245" s="123">
        <v>7</v>
      </c>
      <c r="AJ245" s="128">
        <v>0</v>
      </c>
      <c r="AK245" s="123">
        <v>0</v>
      </c>
      <c r="AL245" s="130">
        <v>0</v>
      </c>
      <c r="AM245" s="123">
        <v>1</v>
      </c>
      <c r="AN245" s="131">
        <v>0</v>
      </c>
      <c r="AO245" s="132">
        <f>IFERROR($S245*$S$2+$T245*$T$2+IF($U$2=0,0,$U245/$U$2)+$V245*$V$2+$W245*$W$2+$X245*$X$2+$Y245*$Y$2+$AA245*$AA$2+IF($AB$2=0,0,$AB245/$AB$2)+$AC$2*$AC245+$AF245*$AF$2+IF($AG$2=0,0,$AG245/$AG$2)+$AH245*$AH$2+IF($AJ$2=0,0,$AJ245/$AJ$2)+$AK245*$AK$2+$AL245*$AL$2+$AM245*$AM$2+$AN245*$AN$2,0)</f>
      </c>
      <c r="AP245" s="133">
        <f>IFERROR($AO245/$Q245,"-")</f>
      </c>
      <c r="AQ245" s="5"/>
    </row>
    <row x14ac:dyDescent="0.25" r="246" customHeight="1" ht="17.25">
      <c r="A246" s="118" t="s">
        <v>440</v>
      </c>
      <c r="B246" s="119" t="s">
        <v>185</v>
      </c>
      <c r="C246" s="119" t="s">
        <v>220</v>
      </c>
      <c r="D246" s="120">
        <v>10</v>
      </c>
      <c r="E246" s="134"/>
      <c r="F246" s="122"/>
      <c r="G246" s="123">
        <v>300</v>
      </c>
      <c r="H246" s="124">
        <f>I246-G246</f>
      </c>
      <c r="I246" s="123">
        <v>300</v>
      </c>
      <c r="J246" s="123">
        <v>258</v>
      </c>
      <c r="K246" s="124">
        <f>L246-J246</f>
      </c>
      <c r="L246" s="123">
        <v>284</v>
      </c>
      <c r="M246" s="123">
        <v>257</v>
      </c>
      <c r="N246" s="124">
        <f>O246-M246</f>
      </c>
      <c r="O246" s="123">
        <v>284</v>
      </c>
      <c r="P246" s="135">
        <v>0.02</v>
      </c>
      <c r="Q246" s="126">
        <v>11</v>
      </c>
      <c r="R246" s="127"/>
      <c r="S246" s="128">
        <v>216</v>
      </c>
      <c r="T246" s="123">
        <v>117</v>
      </c>
      <c r="U246" s="123">
        <v>2170</v>
      </c>
      <c r="V246" s="123">
        <v>14</v>
      </c>
      <c r="W246" s="123">
        <v>8</v>
      </c>
      <c r="X246" s="123">
        <v>1</v>
      </c>
      <c r="Y246" s="123">
        <v>24</v>
      </c>
      <c r="Z246" s="123">
        <v>116</v>
      </c>
      <c r="AA246" s="128">
        <v>28</v>
      </c>
      <c r="AB246" s="123">
        <v>114</v>
      </c>
      <c r="AC246" s="123">
        <v>0</v>
      </c>
      <c r="AD246" s="123">
        <v>11</v>
      </c>
      <c r="AE246" s="123">
        <v>1</v>
      </c>
      <c r="AF246" s="123">
        <v>1</v>
      </c>
      <c r="AG246" s="123">
        <v>-3</v>
      </c>
      <c r="AH246" s="123">
        <v>0</v>
      </c>
      <c r="AI246" s="123">
        <v>0</v>
      </c>
      <c r="AJ246" s="128">
        <v>0</v>
      </c>
      <c r="AK246" s="123">
        <v>0</v>
      </c>
      <c r="AL246" s="130">
        <v>0</v>
      </c>
      <c r="AM246" s="123">
        <v>2</v>
      </c>
      <c r="AN246" s="131">
        <v>1</v>
      </c>
      <c r="AO246" s="132">
        <f>IFERROR($S246*$S$2+$T246*$T$2+IF($U$2=0,0,$U246/$U$2)+$V246*$V$2+$W246*$W$2+$X246*$X$2+$Y246*$Y$2+$AA246*$AA$2+IF($AB$2=0,0,$AB246/$AB$2)+$AC$2*$AC246+$AF246*$AF$2+IF($AG$2=0,0,$AG246/$AG$2)+$AH246*$AH$2+IF($AJ$2=0,0,$AJ246/$AJ$2)+$AK246*$AK$2+$AL246*$AL$2+$AM246*$AM$2+$AN246*$AN$2,0)</f>
      </c>
      <c r="AP246" s="133">
        <f>IFERROR($AO246/$Q246,"-")</f>
      </c>
      <c r="AQ246" s="5"/>
    </row>
    <row x14ac:dyDescent="0.25" r="247" customHeight="1" ht="17.25">
      <c r="A247" s="118" t="s">
        <v>441</v>
      </c>
      <c r="B247" s="119" t="s">
        <v>181</v>
      </c>
      <c r="C247" s="119" t="s">
        <v>55</v>
      </c>
      <c r="D247" s="120">
        <v>6</v>
      </c>
      <c r="E247" s="134"/>
      <c r="F247" s="122"/>
      <c r="G247" s="123">
        <v>165</v>
      </c>
      <c r="H247" s="124">
        <f>I247-G247</f>
      </c>
      <c r="I247" s="123">
        <v>184</v>
      </c>
      <c r="J247" s="123">
        <v>206</v>
      </c>
      <c r="K247" s="124">
        <f>L247-J247</f>
      </c>
      <c r="L247" s="123">
        <v>213</v>
      </c>
      <c r="M247" s="123">
        <v>204</v>
      </c>
      <c r="N247" s="124">
        <f>O247-M247</f>
      </c>
      <c r="O247" s="123">
        <v>212</v>
      </c>
      <c r="P247" s="135">
        <v>0.02</v>
      </c>
      <c r="Q247" s="126">
        <v>13</v>
      </c>
      <c r="R247" s="127"/>
      <c r="S247" s="128">
        <v>0</v>
      </c>
      <c r="T247" s="123">
        <v>0</v>
      </c>
      <c r="U247" s="123">
        <v>0</v>
      </c>
      <c r="V247" s="123">
        <v>0</v>
      </c>
      <c r="W247" s="123">
        <v>0</v>
      </c>
      <c r="X247" s="123">
        <v>0</v>
      </c>
      <c r="Y247" s="123">
        <v>0</v>
      </c>
      <c r="Z247" s="123">
        <v>0</v>
      </c>
      <c r="AA247" s="128">
        <v>54</v>
      </c>
      <c r="AB247" s="123">
        <v>254</v>
      </c>
      <c r="AC247" s="123">
        <v>1</v>
      </c>
      <c r="AD247" s="123">
        <v>11</v>
      </c>
      <c r="AE247" s="123">
        <v>21</v>
      </c>
      <c r="AF247" s="123">
        <v>16</v>
      </c>
      <c r="AG247" s="123">
        <v>99</v>
      </c>
      <c r="AH247" s="123">
        <v>1</v>
      </c>
      <c r="AI247" s="123">
        <v>6</v>
      </c>
      <c r="AJ247" s="128">
        <v>94</v>
      </c>
      <c r="AK247" s="123">
        <v>0</v>
      </c>
      <c r="AL247" s="130">
        <v>0</v>
      </c>
      <c r="AM247" s="123">
        <v>0</v>
      </c>
      <c r="AN247" s="131">
        <v>0</v>
      </c>
      <c r="AO247" s="132">
        <f>IFERROR($S247*$S$2+$T247*$T$2+IF($U$2=0,0,$U247/$U$2)+$V247*$V$2+$W247*$W$2+$X247*$X$2+$Y247*$Y$2+$AA247*$AA$2+IF($AB$2=0,0,$AB247/$AB$2)+$AC$2*$AC247+$AF247*$AF$2+IF($AG$2=0,0,$AG247/$AG$2)+$AH247*$AH$2+IF($AJ$2=0,0,$AJ247/$AJ$2)+$AK247*$AK$2+$AL247*$AL$2+$AM247*$AM$2+$AN247*$AN$2,0)</f>
      </c>
      <c r="AP247" s="133">
        <f>IFERROR($AO247/$Q247,"-")</f>
      </c>
      <c r="AQ247" s="5"/>
    </row>
    <row x14ac:dyDescent="0.25" r="248" customHeight="1" ht="17.25">
      <c r="A248" s="118" t="s">
        <v>442</v>
      </c>
      <c r="B248" s="119" t="s">
        <v>173</v>
      </c>
      <c r="C248" s="119" t="s">
        <v>203</v>
      </c>
      <c r="D248" s="120">
        <v>9</v>
      </c>
      <c r="E248" s="134"/>
      <c r="F248" s="122"/>
      <c r="G248" s="123">
        <v>256</v>
      </c>
      <c r="H248" s="124">
        <f>I248-G248</f>
      </c>
      <c r="I248" s="123">
        <v>254</v>
      </c>
      <c r="J248" s="123">
        <v>248</v>
      </c>
      <c r="K248" s="124">
        <f>L248-J248</f>
      </c>
      <c r="L248" s="123">
        <v>246</v>
      </c>
      <c r="M248" s="123">
        <v>245</v>
      </c>
      <c r="N248" s="124">
        <f>O248-M248</f>
      </c>
      <c r="O248" s="123">
        <v>245</v>
      </c>
      <c r="P248" s="135">
        <v>0.02</v>
      </c>
      <c r="Q248" s="126" t="s">
        <v>234</v>
      </c>
      <c r="R248" s="127"/>
      <c r="S248" s="128" t="s">
        <v>234</v>
      </c>
      <c r="T248" s="123" t="s">
        <v>234</v>
      </c>
      <c r="U248" s="123" t="s">
        <v>234</v>
      </c>
      <c r="V248" s="123" t="s">
        <v>234</v>
      </c>
      <c r="W248" s="123" t="s">
        <v>234</v>
      </c>
      <c r="X248" s="123" t="s">
        <v>234</v>
      </c>
      <c r="Y248" s="123" t="s">
        <v>234</v>
      </c>
      <c r="Z248" s="123" t="s">
        <v>234</v>
      </c>
      <c r="AA248" s="128" t="s">
        <v>234</v>
      </c>
      <c r="AB248" s="123" t="s">
        <v>234</v>
      </c>
      <c r="AC248" s="123" t="s">
        <v>234</v>
      </c>
      <c r="AD248" s="123" t="s">
        <v>234</v>
      </c>
      <c r="AE248" s="123" t="s">
        <v>234</v>
      </c>
      <c r="AF248" s="123" t="s">
        <v>234</v>
      </c>
      <c r="AG248" s="123" t="s">
        <v>234</v>
      </c>
      <c r="AH248" s="123" t="s">
        <v>234</v>
      </c>
      <c r="AI248" s="123" t="s">
        <v>234</v>
      </c>
      <c r="AJ248" s="128" t="s">
        <v>234</v>
      </c>
      <c r="AK248" s="123" t="s">
        <v>234</v>
      </c>
      <c r="AL248" s="130" t="s">
        <v>234</v>
      </c>
      <c r="AM248" s="123" t="s">
        <v>234</v>
      </c>
      <c r="AN248" s="131" t="s">
        <v>234</v>
      </c>
      <c r="AO248" s="132">
        <f>IFERROR($S248*$S$2+$T248*$T$2+IF($U$2=0,0,$U248/$U$2)+$V248*$V$2+$W248*$W$2+$X248*$X$2+$Y248*$Y$2+$AA248*$AA$2+IF($AB$2=0,0,$AB248/$AB$2)+$AC$2*$AC248+$AF248*$AF$2+IF($AG$2=0,0,$AG248/$AG$2)+$AH248*$AH$2+IF($AJ$2=0,0,$AJ248/$AJ$2)+$AK248*$AK$2+$AL248*$AL$2+$AM248*$AM$2+$AN248*$AN$2,0)</f>
      </c>
      <c r="AP248" s="133">
        <f>IFERROR($AO248/$Q248,"-")</f>
      </c>
      <c r="AQ248" s="5"/>
    </row>
    <row x14ac:dyDescent="0.25" r="249" customHeight="1" ht="17.25">
      <c r="A249" s="118" t="s">
        <v>443</v>
      </c>
      <c r="B249" s="119" t="s">
        <v>181</v>
      </c>
      <c r="C249" s="119" t="s">
        <v>373</v>
      </c>
      <c r="D249" s="120">
        <v>6</v>
      </c>
      <c r="E249" s="134"/>
      <c r="F249" s="122"/>
      <c r="G249" s="123">
        <v>300</v>
      </c>
      <c r="H249" s="124">
        <f>I249-G249</f>
      </c>
      <c r="I249" s="123">
        <v>225</v>
      </c>
      <c r="J249" s="123">
        <v>265</v>
      </c>
      <c r="K249" s="124">
        <f>L249-J249</f>
      </c>
      <c r="L249" s="123">
        <v>500</v>
      </c>
      <c r="M249" s="123">
        <v>273</v>
      </c>
      <c r="N249" s="124">
        <f>O249-M249</f>
      </c>
      <c r="O249" s="123">
        <v>500</v>
      </c>
      <c r="P249" s="135">
        <v>0.02</v>
      </c>
      <c r="Q249" s="126">
        <v>3</v>
      </c>
      <c r="R249" s="127"/>
      <c r="S249" s="128">
        <v>0</v>
      </c>
      <c r="T249" s="123">
        <v>0</v>
      </c>
      <c r="U249" s="123">
        <v>0</v>
      </c>
      <c r="V249" s="123">
        <v>0</v>
      </c>
      <c r="W249" s="123">
        <v>0</v>
      </c>
      <c r="X249" s="123">
        <v>0</v>
      </c>
      <c r="Y249" s="123">
        <v>0</v>
      </c>
      <c r="Z249" s="123">
        <v>0</v>
      </c>
      <c r="AA249" s="128">
        <v>1</v>
      </c>
      <c r="AB249" s="123">
        <v>3</v>
      </c>
      <c r="AC249" s="123">
        <v>0</v>
      </c>
      <c r="AD249" s="123">
        <v>1</v>
      </c>
      <c r="AE249" s="123">
        <v>0</v>
      </c>
      <c r="AF249" s="123">
        <v>0</v>
      </c>
      <c r="AG249" s="123">
        <v>0</v>
      </c>
      <c r="AH249" s="123">
        <v>0</v>
      </c>
      <c r="AI249" s="123">
        <v>0</v>
      </c>
      <c r="AJ249" s="128">
        <v>0</v>
      </c>
      <c r="AK249" s="123">
        <v>0</v>
      </c>
      <c r="AL249" s="130">
        <v>0</v>
      </c>
      <c r="AM249" s="123">
        <v>0</v>
      </c>
      <c r="AN249" s="131">
        <v>0</v>
      </c>
      <c r="AO249" s="132">
        <f>IFERROR($S249*$S$2+$T249*$T$2+IF($U$2=0,0,$U249/$U$2)+$V249*$V$2+$W249*$W$2+$X249*$X$2+$Y249*$Y$2+$AA249*$AA$2+IF($AB$2=0,0,$AB249/$AB$2)+$AC$2*$AC249+$AF249*$AF$2+IF($AG$2=0,0,$AG249/$AG$2)+$AH249*$AH$2+IF($AJ$2=0,0,$AJ249/$AJ$2)+$AK249*$AK$2+$AL249*$AL$2+$AM249*$AM$2+$AN249*$AN$2,0)</f>
      </c>
      <c r="AP249" s="133">
        <f>IFERROR($AO249/$Q249,"-")</f>
      </c>
      <c r="AQ249" s="5"/>
    </row>
    <row x14ac:dyDescent="0.25" r="250" customHeight="1" ht="17.25">
      <c r="A250" s="118" t="s">
        <v>444</v>
      </c>
      <c r="B250" s="119" t="s">
        <v>181</v>
      </c>
      <c r="C250" s="119" t="s">
        <v>190</v>
      </c>
      <c r="D250" s="120">
        <v>6</v>
      </c>
      <c r="E250" s="134" t="s">
        <v>414</v>
      </c>
      <c r="F250" s="122"/>
      <c r="G250" s="123">
        <v>276</v>
      </c>
      <c r="H250" s="124">
        <f>I250-G250</f>
      </c>
      <c r="I250" s="123">
        <v>280</v>
      </c>
      <c r="J250" s="123">
        <v>233</v>
      </c>
      <c r="K250" s="124">
        <f>L250-J250</f>
      </c>
      <c r="L250" s="123">
        <v>224</v>
      </c>
      <c r="M250" s="123">
        <v>239</v>
      </c>
      <c r="N250" s="124">
        <f>O250-M250</f>
      </c>
      <c r="O250" s="123">
        <v>231</v>
      </c>
      <c r="P250" s="135">
        <v>0.02</v>
      </c>
      <c r="Q250" s="126">
        <v>15</v>
      </c>
      <c r="R250" s="127"/>
      <c r="S250" s="128">
        <v>0</v>
      </c>
      <c r="T250" s="123">
        <v>0</v>
      </c>
      <c r="U250" s="123">
        <v>0</v>
      </c>
      <c r="V250" s="123">
        <v>0</v>
      </c>
      <c r="W250" s="123">
        <v>0</v>
      </c>
      <c r="X250" s="123">
        <v>0</v>
      </c>
      <c r="Y250" s="123">
        <v>0</v>
      </c>
      <c r="Z250" s="123">
        <v>0</v>
      </c>
      <c r="AA250" s="128">
        <v>147</v>
      </c>
      <c r="AB250" s="123">
        <v>682</v>
      </c>
      <c r="AC250" s="123">
        <v>6</v>
      </c>
      <c r="AD250" s="123">
        <v>36</v>
      </c>
      <c r="AE250" s="123">
        <v>27</v>
      </c>
      <c r="AF250" s="123">
        <v>21</v>
      </c>
      <c r="AG250" s="123">
        <v>114</v>
      </c>
      <c r="AH250" s="123">
        <v>0</v>
      </c>
      <c r="AI250" s="123">
        <v>6</v>
      </c>
      <c r="AJ250" s="128">
        <v>0</v>
      </c>
      <c r="AK250" s="123">
        <v>0</v>
      </c>
      <c r="AL250" s="130">
        <v>0</v>
      </c>
      <c r="AM250" s="123">
        <v>1</v>
      </c>
      <c r="AN250" s="131">
        <v>0</v>
      </c>
      <c r="AO250" s="132">
        <f>IFERROR($S250*$S$2+$T250*$T$2+IF($U$2=0,0,$U250/$U$2)+$V250*$V$2+$W250*$W$2+$X250*$X$2+$Y250*$Y$2+$AA250*$AA$2+IF($AB$2=0,0,$AB250/$AB$2)+$AC$2*$AC250+$AF250*$AF$2+IF($AG$2=0,0,$AG250/$AG$2)+$AH250*$AH$2+IF($AJ$2=0,0,$AJ250/$AJ$2)+$AK250*$AK$2+$AL250*$AL$2+$AM250*$AM$2+$AN250*$AN$2,0)</f>
      </c>
      <c r="AP250" s="133">
        <f>IFERROR($AO250/$Q250,"-")</f>
      </c>
      <c r="AQ250" s="5"/>
    </row>
    <row x14ac:dyDescent="0.25" r="251" customHeight="1" ht="17.25">
      <c r="A251" s="118" t="s">
        <v>445</v>
      </c>
      <c r="B251" s="119" t="s">
        <v>173</v>
      </c>
      <c r="C251" s="119" t="s">
        <v>260</v>
      </c>
      <c r="D251" s="120">
        <v>11</v>
      </c>
      <c r="E251" s="134"/>
      <c r="F251" s="122"/>
      <c r="G251" s="123">
        <v>250</v>
      </c>
      <c r="H251" s="124">
        <f>I251-G251</f>
      </c>
      <c r="I251" s="123">
        <v>244</v>
      </c>
      <c r="J251" s="123">
        <v>216</v>
      </c>
      <c r="K251" s="124">
        <f>L251-J251</f>
      </c>
      <c r="L251" s="123">
        <v>222</v>
      </c>
      <c r="M251" s="123">
        <v>216</v>
      </c>
      <c r="N251" s="124">
        <f>O251-M251</f>
      </c>
      <c r="O251" s="123">
        <v>222</v>
      </c>
      <c r="P251" s="135">
        <v>0.02</v>
      </c>
      <c r="Q251" s="126">
        <v>15</v>
      </c>
      <c r="R251" s="127"/>
      <c r="S251" s="128">
        <v>0</v>
      </c>
      <c r="T251" s="123">
        <v>0</v>
      </c>
      <c r="U251" s="123">
        <v>0</v>
      </c>
      <c r="V251" s="123">
        <v>0</v>
      </c>
      <c r="W251" s="123">
        <v>0</v>
      </c>
      <c r="X251" s="123">
        <v>0</v>
      </c>
      <c r="Y251" s="123">
        <v>0</v>
      </c>
      <c r="Z251" s="123">
        <v>0</v>
      </c>
      <c r="AA251" s="128">
        <v>0</v>
      </c>
      <c r="AB251" s="123">
        <v>0</v>
      </c>
      <c r="AC251" s="123">
        <v>0</v>
      </c>
      <c r="AD251" s="123">
        <v>0</v>
      </c>
      <c r="AE251" s="123">
        <v>79</v>
      </c>
      <c r="AF251" s="123">
        <v>51</v>
      </c>
      <c r="AG251" s="123">
        <v>742</v>
      </c>
      <c r="AH251" s="123">
        <v>6</v>
      </c>
      <c r="AI251" s="123">
        <v>33</v>
      </c>
      <c r="AJ251" s="128">
        <v>0</v>
      </c>
      <c r="AK251" s="123">
        <v>0</v>
      </c>
      <c r="AL251" s="130">
        <v>0</v>
      </c>
      <c r="AM251" s="123">
        <v>0</v>
      </c>
      <c r="AN251" s="131">
        <v>0</v>
      </c>
      <c r="AO251" s="132">
        <f>IFERROR($S251*$S$2+$T251*$T$2+IF($U$2=0,0,$U251/$U$2)+$V251*$V$2+$W251*$W$2+$X251*$X$2+$Y251*$Y$2+$AA251*$AA$2+IF($AB$2=0,0,$AB251/$AB$2)+$AC$2*$AC251+$AF251*$AF$2+IF($AG$2=0,0,$AG251/$AG$2)+$AH251*$AH$2+IF($AJ$2=0,0,$AJ251/$AJ$2)+$AK251*$AK$2+$AL251*$AL$2+$AM251*$AM$2+$AN251*$AN$2,0)</f>
      </c>
      <c r="AP251" s="133">
        <f>IFERROR($AO251/$Q251,"-")</f>
      </c>
      <c r="AQ251" s="5"/>
    </row>
    <row x14ac:dyDescent="0.25" r="252" customHeight="1" ht="17.25">
      <c r="A252" s="118" t="s">
        <v>446</v>
      </c>
      <c r="B252" s="119" t="s">
        <v>192</v>
      </c>
      <c r="C252" s="119" t="s">
        <v>215</v>
      </c>
      <c r="D252" s="120">
        <v>7</v>
      </c>
      <c r="E252" s="134"/>
      <c r="F252" s="122"/>
      <c r="G252" s="123">
        <v>299</v>
      </c>
      <c r="H252" s="124">
        <f>I252-G252</f>
      </c>
      <c r="I252" s="123">
        <v>300</v>
      </c>
      <c r="J252" s="123">
        <v>252</v>
      </c>
      <c r="K252" s="124">
        <f>L252-J252</f>
      </c>
      <c r="L252" s="123">
        <v>257</v>
      </c>
      <c r="M252" s="123">
        <v>251</v>
      </c>
      <c r="N252" s="124">
        <f>O252-M252</f>
      </c>
      <c r="O252" s="123">
        <v>252</v>
      </c>
      <c r="P252" s="135">
        <v>0.02</v>
      </c>
      <c r="Q252" s="126">
        <v>16</v>
      </c>
      <c r="R252" s="127"/>
      <c r="S252" s="128">
        <v>0</v>
      </c>
      <c r="T252" s="123">
        <v>0</v>
      </c>
      <c r="U252" s="123">
        <v>0</v>
      </c>
      <c r="V252" s="123">
        <v>0</v>
      </c>
      <c r="W252" s="123">
        <v>0</v>
      </c>
      <c r="X252" s="123">
        <v>0</v>
      </c>
      <c r="Y252" s="123">
        <v>0</v>
      </c>
      <c r="Z252" s="123">
        <v>0</v>
      </c>
      <c r="AA252" s="128">
        <v>0</v>
      </c>
      <c r="AB252" s="123">
        <v>0</v>
      </c>
      <c r="AC252" s="123">
        <v>0</v>
      </c>
      <c r="AD252" s="123">
        <v>0</v>
      </c>
      <c r="AE252" s="123">
        <v>89</v>
      </c>
      <c r="AF252" s="123">
        <v>63</v>
      </c>
      <c r="AG252" s="123">
        <v>615</v>
      </c>
      <c r="AH252" s="123">
        <v>4</v>
      </c>
      <c r="AI252" s="123">
        <v>33</v>
      </c>
      <c r="AJ252" s="128">
        <v>0</v>
      </c>
      <c r="AK252" s="123">
        <v>0</v>
      </c>
      <c r="AL252" s="130">
        <v>0</v>
      </c>
      <c r="AM252" s="123">
        <v>1</v>
      </c>
      <c r="AN252" s="131">
        <v>1</v>
      </c>
      <c r="AO252" s="132">
        <f>IFERROR($S252*$S$2+$T252*$T$2+IF($U$2=0,0,$U252/$U$2)+$V252*$V$2+$W252*$W$2+$X252*$X$2+$Y252*$Y$2+$AA252*$AA$2+IF($AB$2=0,0,$AB252/$AB$2)+$AC$2*$AC252+$AF252*$AF$2+IF($AG$2=0,0,$AG252/$AG$2)+$AH252*$AH$2+IF($AJ$2=0,0,$AJ252/$AJ$2)+$AK252*$AK$2+$AL252*$AL$2+$AM252*$AM$2+$AN252*$AN$2,0)</f>
      </c>
      <c r="AP252" s="133">
        <f>IFERROR($AO252/$Q252,"-")</f>
      </c>
      <c r="AQ252" s="5"/>
    </row>
    <row x14ac:dyDescent="0.25" r="253" customHeight="1" ht="17.25">
      <c r="A253" s="118" t="s">
        <v>447</v>
      </c>
      <c r="B253" s="119" t="s">
        <v>181</v>
      </c>
      <c r="C253" s="119" t="s">
        <v>190</v>
      </c>
      <c r="D253" s="120">
        <v>6</v>
      </c>
      <c r="E253" s="134"/>
      <c r="F253" s="122"/>
      <c r="G253" s="123">
        <v>300</v>
      </c>
      <c r="H253" s="124">
        <f>I253-G253</f>
      </c>
      <c r="I253" s="123">
        <v>300</v>
      </c>
      <c r="J253" s="123">
        <v>309</v>
      </c>
      <c r="K253" s="124">
        <f>L253-J253</f>
      </c>
      <c r="L253" s="123">
        <v>300</v>
      </c>
      <c r="M253" s="123">
        <v>314</v>
      </c>
      <c r="N253" s="124">
        <f>O253-M253</f>
      </c>
      <c r="O253" s="123">
        <v>320</v>
      </c>
      <c r="P253" s="135">
        <v>0.02</v>
      </c>
      <c r="Q253" s="126">
        <v>16</v>
      </c>
      <c r="R253" s="127"/>
      <c r="S253" s="128">
        <v>0</v>
      </c>
      <c r="T253" s="123">
        <v>0</v>
      </c>
      <c r="U253" s="123">
        <v>0</v>
      </c>
      <c r="V253" s="123">
        <v>0</v>
      </c>
      <c r="W253" s="123">
        <v>0</v>
      </c>
      <c r="X253" s="123">
        <v>0</v>
      </c>
      <c r="Y253" s="123">
        <v>0</v>
      </c>
      <c r="Z253" s="123">
        <v>0</v>
      </c>
      <c r="AA253" s="128">
        <v>64</v>
      </c>
      <c r="AB253" s="123">
        <v>232</v>
      </c>
      <c r="AC253" s="123">
        <v>1</v>
      </c>
      <c r="AD253" s="123">
        <v>12</v>
      </c>
      <c r="AE253" s="123">
        <v>25</v>
      </c>
      <c r="AF253" s="123">
        <v>21</v>
      </c>
      <c r="AG253" s="123">
        <v>132</v>
      </c>
      <c r="AH253" s="123">
        <v>0</v>
      </c>
      <c r="AI253" s="123">
        <v>7</v>
      </c>
      <c r="AJ253" s="128">
        <v>1017</v>
      </c>
      <c r="AK253" s="123">
        <v>1</v>
      </c>
      <c r="AL253" s="130">
        <v>0</v>
      </c>
      <c r="AM253" s="123">
        <v>0</v>
      </c>
      <c r="AN253" s="131">
        <v>0</v>
      </c>
      <c r="AO253" s="132">
        <f>IFERROR($S253*$S$2+$T253*$T$2+IF($U$2=0,0,$U253/$U$2)+$V253*$V$2+$W253*$W$2+$X253*$X$2+$Y253*$Y$2+$AA253*$AA$2+IF($AB$2=0,0,$AB253/$AB$2)+$AC$2*$AC253+$AF253*$AF$2+IF($AG$2=0,0,$AG253/$AG$2)+$AH253*$AH$2+IF($AJ$2=0,0,$AJ253/$AJ$2)+$AK253*$AK$2+$AL253*$AL$2+$AM253*$AM$2+$AN253*$AN$2,0)</f>
      </c>
      <c r="AP253" s="133">
        <f>IFERROR($AO253/$Q253,"-")</f>
      </c>
      <c r="AQ253" s="5"/>
    </row>
    <row x14ac:dyDescent="0.25" r="254" customHeight="1" ht="17.25">
      <c r="A254" s="118" t="s">
        <v>448</v>
      </c>
      <c r="B254" s="119" t="s">
        <v>173</v>
      </c>
      <c r="C254" s="119" t="s">
        <v>182</v>
      </c>
      <c r="D254" s="120">
        <v>13</v>
      </c>
      <c r="E254" s="134" t="s">
        <v>176</v>
      </c>
      <c r="F254" s="122"/>
      <c r="G254" s="123">
        <v>300</v>
      </c>
      <c r="H254" s="124">
        <f>I254-G254</f>
      </c>
      <c r="I254" s="123">
        <v>266</v>
      </c>
      <c r="J254" s="123">
        <v>240</v>
      </c>
      <c r="K254" s="124">
        <f>L254-J254</f>
      </c>
      <c r="L254" s="123">
        <v>239</v>
      </c>
      <c r="M254" s="123">
        <v>241</v>
      </c>
      <c r="N254" s="124">
        <f>O254-M254</f>
      </c>
      <c r="O254" s="123">
        <v>241</v>
      </c>
      <c r="P254" s="135">
        <v>0.02</v>
      </c>
      <c r="Q254" s="126">
        <v>13</v>
      </c>
      <c r="R254" s="127"/>
      <c r="S254" s="128">
        <v>0</v>
      </c>
      <c r="T254" s="123">
        <v>0</v>
      </c>
      <c r="U254" s="123">
        <v>0</v>
      </c>
      <c r="V254" s="123">
        <v>0</v>
      </c>
      <c r="W254" s="123">
        <v>0</v>
      </c>
      <c r="X254" s="123">
        <v>0</v>
      </c>
      <c r="Y254" s="123">
        <v>0</v>
      </c>
      <c r="Z254" s="123">
        <v>0</v>
      </c>
      <c r="AA254" s="128">
        <v>0</v>
      </c>
      <c r="AB254" s="123">
        <v>0</v>
      </c>
      <c r="AC254" s="123">
        <v>0</v>
      </c>
      <c r="AD254" s="123">
        <v>0</v>
      </c>
      <c r="AE254" s="123">
        <v>52</v>
      </c>
      <c r="AF254" s="123">
        <v>37</v>
      </c>
      <c r="AG254" s="123">
        <v>599</v>
      </c>
      <c r="AH254" s="123">
        <v>4</v>
      </c>
      <c r="AI254" s="123">
        <v>26</v>
      </c>
      <c r="AJ254" s="128">
        <v>0</v>
      </c>
      <c r="AK254" s="123">
        <v>0</v>
      </c>
      <c r="AL254" s="130">
        <v>0</v>
      </c>
      <c r="AM254" s="123">
        <v>3</v>
      </c>
      <c r="AN254" s="131">
        <v>0</v>
      </c>
      <c r="AO254" s="132">
        <f>IFERROR($S254*$S$2+$T254*$T$2+IF($U$2=0,0,$U254/$U$2)+$V254*$V$2+$W254*$W$2+$X254*$X$2+$Y254*$Y$2+$AA254*$AA$2+IF($AB$2=0,0,$AB254/$AB$2)+$AC$2*$AC254+$AF254*$AF$2+IF($AG$2=0,0,$AG254/$AG$2)+$AH254*$AH$2+IF($AJ$2=0,0,$AJ254/$AJ$2)+$AK254*$AK$2+$AL254*$AL$2+$AM254*$AM$2+$AN254*$AN$2,0)</f>
      </c>
      <c r="AP254" s="133">
        <f>IFERROR($AO254/$Q254,"-")</f>
      </c>
      <c r="AQ254" s="5"/>
    </row>
    <row x14ac:dyDescent="0.25" r="255" customHeight="1" ht="17.25">
      <c r="A255" s="118" t="s">
        <v>449</v>
      </c>
      <c r="B255" s="119" t="s">
        <v>181</v>
      </c>
      <c r="C255" s="119" t="s">
        <v>51</v>
      </c>
      <c r="D255" s="120">
        <v>6</v>
      </c>
      <c r="E255" s="134"/>
      <c r="F255" s="122"/>
      <c r="G255" s="123">
        <v>196</v>
      </c>
      <c r="H255" s="124">
        <f>I255-G255</f>
      </c>
      <c r="I255" s="123">
        <v>194</v>
      </c>
      <c r="J255" s="123">
        <v>275</v>
      </c>
      <c r="K255" s="124">
        <f>L255-J255</f>
      </c>
      <c r="L255" s="123">
        <v>289</v>
      </c>
      <c r="M255" s="123">
        <v>270</v>
      </c>
      <c r="N255" s="124">
        <f>O255-M255</f>
      </c>
      <c r="O255" s="123">
        <v>287</v>
      </c>
      <c r="P255" s="135">
        <v>0.02</v>
      </c>
      <c r="Q255" s="126">
        <v>1</v>
      </c>
      <c r="R255" s="127"/>
      <c r="S255" s="128">
        <v>0</v>
      </c>
      <c r="T255" s="123">
        <v>0</v>
      </c>
      <c r="U255" s="123">
        <v>0</v>
      </c>
      <c r="V255" s="123">
        <v>0</v>
      </c>
      <c r="W255" s="123">
        <v>0</v>
      </c>
      <c r="X255" s="123">
        <v>0</v>
      </c>
      <c r="Y255" s="123">
        <v>0</v>
      </c>
      <c r="Z255" s="123">
        <v>0</v>
      </c>
      <c r="AA255" s="128">
        <v>3</v>
      </c>
      <c r="AB255" s="123">
        <v>13</v>
      </c>
      <c r="AC255" s="123">
        <v>0</v>
      </c>
      <c r="AD255" s="123">
        <v>1</v>
      </c>
      <c r="AE255" s="123">
        <v>0</v>
      </c>
      <c r="AF255" s="123">
        <v>0</v>
      </c>
      <c r="AG255" s="123">
        <v>0</v>
      </c>
      <c r="AH255" s="123">
        <v>0</v>
      </c>
      <c r="AI255" s="123">
        <v>0</v>
      </c>
      <c r="AJ255" s="128">
        <v>0</v>
      </c>
      <c r="AK255" s="123">
        <v>0</v>
      </c>
      <c r="AL255" s="130">
        <v>0</v>
      </c>
      <c r="AM255" s="123">
        <v>0</v>
      </c>
      <c r="AN255" s="131">
        <v>0</v>
      </c>
      <c r="AO255" s="132">
        <f>IFERROR($S255*$S$2+$T255*$T$2+IF($U$2=0,0,$U255/$U$2)+$V255*$V$2+$W255*$W$2+$X255*$X$2+$Y255*$Y$2+$AA255*$AA$2+IF($AB$2=0,0,$AB255/$AB$2)+$AC$2*$AC255+$AF255*$AF$2+IF($AG$2=0,0,$AG255/$AG$2)+$AH255*$AH$2+IF($AJ$2=0,0,$AJ255/$AJ$2)+$AK255*$AK$2+$AL255*$AL$2+$AM255*$AM$2+$AN255*$AN$2,0)</f>
      </c>
      <c r="AP255" s="133">
        <f>IFERROR($AO255/$Q255,"-")</f>
      </c>
      <c r="AQ255" s="5"/>
    </row>
    <row x14ac:dyDescent="0.25" r="256" customHeight="1" ht="17.25">
      <c r="A256" s="118" t="s">
        <v>450</v>
      </c>
      <c r="B256" s="119" t="s">
        <v>181</v>
      </c>
      <c r="C256" s="119" t="s">
        <v>203</v>
      </c>
      <c r="D256" s="120">
        <v>9</v>
      </c>
      <c r="E256" s="134"/>
      <c r="F256" s="122"/>
      <c r="G256" s="123">
        <v>300</v>
      </c>
      <c r="H256" s="124">
        <f>I256-G256</f>
      </c>
      <c r="I256" s="123">
        <v>300</v>
      </c>
      <c r="J256" s="123">
        <v>304</v>
      </c>
      <c r="K256" s="124">
        <f>L256-J256</f>
      </c>
      <c r="L256" s="123">
        <v>316</v>
      </c>
      <c r="M256" s="123">
        <v>304</v>
      </c>
      <c r="N256" s="124">
        <f>O256-M256</f>
      </c>
      <c r="O256" s="123">
        <v>316</v>
      </c>
      <c r="P256" s="135">
        <v>0.02</v>
      </c>
      <c r="Q256" s="126" t="s">
        <v>234</v>
      </c>
      <c r="R256" s="127"/>
      <c r="S256" s="128" t="s">
        <v>234</v>
      </c>
      <c r="T256" s="123" t="s">
        <v>234</v>
      </c>
      <c r="U256" s="123" t="s">
        <v>234</v>
      </c>
      <c r="V256" s="123" t="s">
        <v>234</v>
      </c>
      <c r="W256" s="123" t="s">
        <v>234</v>
      </c>
      <c r="X256" s="123" t="s">
        <v>234</v>
      </c>
      <c r="Y256" s="123" t="s">
        <v>234</v>
      </c>
      <c r="Z256" s="123" t="s">
        <v>234</v>
      </c>
      <c r="AA256" s="128" t="s">
        <v>234</v>
      </c>
      <c r="AB256" s="123" t="s">
        <v>234</v>
      </c>
      <c r="AC256" s="123" t="s">
        <v>234</v>
      </c>
      <c r="AD256" s="123" t="s">
        <v>234</v>
      </c>
      <c r="AE256" s="123" t="s">
        <v>234</v>
      </c>
      <c r="AF256" s="123" t="s">
        <v>234</v>
      </c>
      <c r="AG256" s="123" t="s">
        <v>234</v>
      </c>
      <c r="AH256" s="123" t="s">
        <v>234</v>
      </c>
      <c r="AI256" s="123" t="s">
        <v>234</v>
      </c>
      <c r="AJ256" s="128" t="s">
        <v>234</v>
      </c>
      <c r="AK256" s="123" t="s">
        <v>234</v>
      </c>
      <c r="AL256" s="130" t="s">
        <v>234</v>
      </c>
      <c r="AM256" s="123" t="s">
        <v>234</v>
      </c>
      <c r="AN256" s="131" t="s">
        <v>234</v>
      </c>
      <c r="AO256" s="132">
        <f>IFERROR($S256*$S$2+$T256*$T$2+IF($U$2=0,0,$U256/$U$2)+$V256*$V$2+$W256*$W$2+$X256*$X$2+$Y256*$Y$2+$AA256*$AA$2+IF($AB$2=0,0,$AB256/$AB$2)+$AC$2*$AC256+$AF256*$AF$2+IF($AG$2=0,0,$AG256/$AG$2)+$AH256*$AH$2+IF($AJ$2=0,0,$AJ256/$AJ$2)+$AK256*$AK$2+$AL256*$AL$2+$AM256*$AM$2+$AN256*$AN$2,0)</f>
      </c>
      <c r="AP256" s="133">
        <f>IFERROR($AO256/$Q256,"-")</f>
      </c>
      <c r="AQ256" s="5"/>
    </row>
    <row x14ac:dyDescent="0.25" r="257" customHeight="1" ht="17.25">
      <c r="A257" s="118" t="s">
        <v>451</v>
      </c>
      <c r="B257" s="119" t="s">
        <v>173</v>
      </c>
      <c r="C257" s="119" t="s">
        <v>244</v>
      </c>
      <c r="D257" s="120">
        <v>14</v>
      </c>
      <c r="E257" s="134"/>
      <c r="F257" s="122"/>
      <c r="G257" s="123">
        <v>300</v>
      </c>
      <c r="H257" s="124">
        <f>I257-G257</f>
      </c>
      <c r="I257" s="123">
        <v>300</v>
      </c>
      <c r="J257" s="123">
        <v>293</v>
      </c>
      <c r="K257" s="124">
        <f>L257-J257</f>
      </c>
      <c r="L257" s="123">
        <v>293</v>
      </c>
      <c r="M257" s="123">
        <v>289</v>
      </c>
      <c r="N257" s="124">
        <f>O257-M257</f>
      </c>
      <c r="O257" s="123">
        <v>285</v>
      </c>
      <c r="P257" s="135">
        <v>0.02</v>
      </c>
      <c r="Q257" s="126">
        <v>6</v>
      </c>
      <c r="R257" s="127"/>
      <c r="S257" s="128">
        <v>0</v>
      </c>
      <c r="T257" s="123">
        <v>0</v>
      </c>
      <c r="U257" s="123">
        <v>0</v>
      </c>
      <c r="V257" s="123">
        <v>0</v>
      </c>
      <c r="W257" s="123">
        <v>0</v>
      </c>
      <c r="X257" s="123">
        <v>0</v>
      </c>
      <c r="Y257" s="123">
        <v>0</v>
      </c>
      <c r="Z257" s="123">
        <v>0</v>
      </c>
      <c r="AA257" s="128">
        <v>0</v>
      </c>
      <c r="AB257" s="123">
        <v>0</v>
      </c>
      <c r="AC257" s="123">
        <v>0</v>
      </c>
      <c r="AD257" s="123">
        <v>0</v>
      </c>
      <c r="AE257" s="123">
        <v>13</v>
      </c>
      <c r="AF257" s="123">
        <v>7</v>
      </c>
      <c r="AG257" s="123">
        <v>106</v>
      </c>
      <c r="AH257" s="123">
        <v>1</v>
      </c>
      <c r="AI257" s="123">
        <v>4</v>
      </c>
      <c r="AJ257" s="128">
        <v>0</v>
      </c>
      <c r="AK257" s="123">
        <v>0</v>
      </c>
      <c r="AL257" s="130">
        <v>0</v>
      </c>
      <c r="AM257" s="123">
        <v>0</v>
      </c>
      <c r="AN257" s="131">
        <v>0</v>
      </c>
      <c r="AO257" s="132">
        <f>IFERROR($S257*$S$2+$T257*$T$2+IF($U$2=0,0,$U257/$U$2)+$V257*$V$2+$W257*$W$2+$X257*$X$2+$Y257*$Y$2+$AA257*$AA$2+IF($AB$2=0,0,$AB257/$AB$2)+$AC$2*$AC257+$AF257*$AF$2+IF($AG$2=0,0,$AG257/$AG$2)+$AH257*$AH$2+IF($AJ$2=0,0,$AJ257/$AJ$2)+$AK257*$AK$2+$AL257*$AL$2+$AM257*$AM$2+$AN257*$AN$2,0)</f>
      </c>
      <c r="AP257" s="133">
        <f>IFERROR($AO257/$Q257,"-")</f>
      </c>
      <c r="AQ257" s="5"/>
    </row>
    <row x14ac:dyDescent="0.25" r="258" customHeight="1" ht="17.25">
      <c r="A258" s="118" t="s">
        <v>452</v>
      </c>
      <c r="B258" s="119" t="s">
        <v>181</v>
      </c>
      <c r="C258" s="119" t="s">
        <v>43</v>
      </c>
      <c r="D258" s="120">
        <v>11</v>
      </c>
      <c r="E258" s="134"/>
      <c r="F258" s="122"/>
      <c r="G258" s="123">
        <v>300</v>
      </c>
      <c r="H258" s="124">
        <f>I258-G258</f>
      </c>
      <c r="I258" s="123">
        <v>300</v>
      </c>
      <c r="J258" s="123">
        <v>294</v>
      </c>
      <c r="K258" s="124">
        <f>L258-J258</f>
      </c>
      <c r="L258" s="123">
        <v>297</v>
      </c>
      <c r="M258" s="123">
        <v>293</v>
      </c>
      <c r="N258" s="124">
        <f>O258-M258</f>
      </c>
      <c r="O258" s="123">
        <v>299</v>
      </c>
      <c r="P258" s="135">
        <v>0.02</v>
      </c>
      <c r="Q258" s="126" t="s">
        <v>234</v>
      </c>
      <c r="R258" s="127"/>
      <c r="S258" s="128" t="s">
        <v>234</v>
      </c>
      <c r="T258" s="123" t="s">
        <v>234</v>
      </c>
      <c r="U258" s="123" t="s">
        <v>234</v>
      </c>
      <c r="V258" s="123" t="s">
        <v>234</v>
      </c>
      <c r="W258" s="123" t="s">
        <v>234</v>
      </c>
      <c r="X258" s="123" t="s">
        <v>234</v>
      </c>
      <c r="Y258" s="123" t="s">
        <v>234</v>
      </c>
      <c r="Z258" s="123" t="s">
        <v>234</v>
      </c>
      <c r="AA258" s="128" t="s">
        <v>234</v>
      </c>
      <c r="AB258" s="123" t="s">
        <v>234</v>
      </c>
      <c r="AC258" s="123" t="s">
        <v>234</v>
      </c>
      <c r="AD258" s="123" t="s">
        <v>234</v>
      </c>
      <c r="AE258" s="123" t="s">
        <v>234</v>
      </c>
      <c r="AF258" s="123" t="s">
        <v>234</v>
      </c>
      <c r="AG258" s="123" t="s">
        <v>234</v>
      </c>
      <c r="AH258" s="123" t="s">
        <v>234</v>
      </c>
      <c r="AI258" s="123" t="s">
        <v>234</v>
      </c>
      <c r="AJ258" s="128" t="s">
        <v>234</v>
      </c>
      <c r="AK258" s="123" t="s">
        <v>234</v>
      </c>
      <c r="AL258" s="130" t="s">
        <v>234</v>
      </c>
      <c r="AM258" s="123" t="s">
        <v>234</v>
      </c>
      <c r="AN258" s="131" t="s">
        <v>234</v>
      </c>
      <c r="AO258" s="132">
        <f>IFERROR($S258*$S$2+$T258*$T$2+IF($U$2=0,0,$U258/$U$2)+$V258*$V$2+$W258*$W$2+$X258*$X$2+$Y258*$Y$2+$AA258*$AA$2+IF($AB$2=0,0,$AB258/$AB$2)+$AC$2*$AC258+$AF258*$AF$2+IF($AG$2=0,0,$AG258/$AG$2)+$AH258*$AH$2+IF($AJ$2=0,0,$AJ258/$AJ$2)+$AK258*$AK$2+$AL258*$AL$2+$AM258*$AM$2+$AN258*$AN$2,0)</f>
      </c>
      <c r="AP258" s="133">
        <f>IFERROR($AO258/$Q258,"-")</f>
      </c>
      <c r="AQ258" s="5"/>
    </row>
    <row x14ac:dyDescent="0.25" r="259" customHeight="1" ht="17.25">
      <c r="A259" s="118" t="s">
        <v>453</v>
      </c>
      <c r="B259" s="119" t="s">
        <v>185</v>
      </c>
      <c r="C259" s="119" t="s">
        <v>196</v>
      </c>
      <c r="D259" s="120">
        <v>7</v>
      </c>
      <c r="E259" s="134"/>
      <c r="F259" s="122"/>
      <c r="G259" s="123">
        <v>300</v>
      </c>
      <c r="H259" s="124">
        <f>I259-G259</f>
      </c>
      <c r="I259" s="123">
        <v>300</v>
      </c>
      <c r="J259" s="123">
        <v>372</v>
      </c>
      <c r="K259" s="124">
        <f>L259-J259</f>
      </c>
      <c r="L259" s="123">
        <v>500</v>
      </c>
      <c r="M259" s="123">
        <v>367</v>
      </c>
      <c r="N259" s="124">
        <f>O259-M259</f>
      </c>
      <c r="O259" s="123">
        <v>382</v>
      </c>
      <c r="P259" s="135">
        <v>0.01</v>
      </c>
      <c r="Q259" s="126">
        <v>10</v>
      </c>
      <c r="R259" s="127"/>
      <c r="S259" s="128">
        <v>199</v>
      </c>
      <c r="T259" s="123">
        <v>98</v>
      </c>
      <c r="U259" s="123">
        <v>2055</v>
      </c>
      <c r="V259" s="123">
        <v>16</v>
      </c>
      <c r="W259" s="123">
        <v>8</v>
      </c>
      <c r="X259" s="123">
        <v>0</v>
      </c>
      <c r="Y259" s="123">
        <v>18</v>
      </c>
      <c r="Z259" s="123">
        <v>124</v>
      </c>
      <c r="AA259" s="128">
        <v>33</v>
      </c>
      <c r="AB259" s="123">
        <v>195</v>
      </c>
      <c r="AC259" s="123">
        <v>1</v>
      </c>
      <c r="AD259" s="123">
        <v>12</v>
      </c>
      <c r="AE259" s="123">
        <v>0</v>
      </c>
      <c r="AF259" s="123">
        <v>0</v>
      </c>
      <c r="AG259" s="123">
        <v>0</v>
      </c>
      <c r="AH259" s="123">
        <v>0</v>
      </c>
      <c r="AI259" s="123">
        <v>0</v>
      </c>
      <c r="AJ259" s="128">
        <v>0</v>
      </c>
      <c r="AK259" s="123">
        <v>0</v>
      </c>
      <c r="AL259" s="130">
        <v>1</v>
      </c>
      <c r="AM259" s="123">
        <v>6</v>
      </c>
      <c r="AN259" s="131">
        <v>2</v>
      </c>
      <c r="AO259" s="132">
        <f>IFERROR($S259*$S$2+$T259*$T$2+IF($U$2=0,0,$U259/$U$2)+$V259*$V$2+$W259*$W$2+$X259*$X$2+$Y259*$Y$2+$AA259*$AA$2+IF($AB$2=0,0,$AB259/$AB$2)+$AC$2*$AC259+$AF259*$AF$2+IF($AG$2=0,0,$AG259/$AG$2)+$AH259*$AH$2+IF($AJ$2=0,0,$AJ259/$AJ$2)+$AK259*$AK$2+$AL259*$AL$2+$AM259*$AM$2+$AN259*$AN$2,0)</f>
      </c>
      <c r="AP259" s="133">
        <f>IFERROR($AO259/$Q259,"-")</f>
      </c>
      <c r="AQ259" s="5"/>
    </row>
    <row x14ac:dyDescent="0.25" r="260" customHeight="1" ht="17.25">
      <c r="A260" s="118" t="s">
        <v>454</v>
      </c>
      <c r="B260" s="119" t="s">
        <v>185</v>
      </c>
      <c r="C260" s="119" t="s">
        <v>238</v>
      </c>
      <c r="D260" s="120">
        <v>7</v>
      </c>
      <c r="E260" s="134"/>
      <c r="F260" s="122"/>
      <c r="G260" s="123">
        <v>300</v>
      </c>
      <c r="H260" s="124">
        <f>I260-G260</f>
      </c>
      <c r="I260" s="123">
        <v>300</v>
      </c>
      <c r="J260" s="123">
        <v>444</v>
      </c>
      <c r="K260" s="124">
        <f>L260-J260</f>
      </c>
      <c r="L260" s="123">
        <v>500</v>
      </c>
      <c r="M260" s="123">
        <v>420</v>
      </c>
      <c r="N260" s="124">
        <f>O260-M260</f>
      </c>
      <c r="O260" s="123">
        <v>430</v>
      </c>
      <c r="P260" s="135">
        <v>0.01</v>
      </c>
      <c r="Q260" s="126">
        <v>7</v>
      </c>
      <c r="R260" s="127"/>
      <c r="S260" s="128">
        <v>148</v>
      </c>
      <c r="T260" s="123">
        <v>93</v>
      </c>
      <c r="U260" s="123">
        <v>1439</v>
      </c>
      <c r="V260" s="123">
        <v>5</v>
      </c>
      <c r="W260" s="123">
        <v>7</v>
      </c>
      <c r="X260" s="123">
        <v>0</v>
      </c>
      <c r="Y260" s="123">
        <v>20</v>
      </c>
      <c r="Z260" s="123">
        <v>73</v>
      </c>
      <c r="AA260" s="128">
        <v>20</v>
      </c>
      <c r="AB260" s="123">
        <v>46</v>
      </c>
      <c r="AC260" s="123">
        <v>1</v>
      </c>
      <c r="AD260" s="123">
        <v>6</v>
      </c>
      <c r="AE260" s="123">
        <v>0</v>
      </c>
      <c r="AF260" s="123">
        <v>0</v>
      </c>
      <c r="AG260" s="123">
        <v>0</v>
      </c>
      <c r="AH260" s="123">
        <v>0</v>
      </c>
      <c r="AI260" s="123">
        <v>0</v>
      </c>
      <c r="AJ260" s="128">
        <v>0</v>
      </c>
      <c r="AK260" s="123">
        <v>0</v>
      </c>
      <c r="AL260" s="130">
        <v>0</v>
      </c>
      <c r="AM260" s="123">
        <v>6</v>
      </c>
      <c r="AN260" s="131">
        <v>3</v>
      </c>
      <c r="AO260" s="132">
        <f>IFERROR($S260*$S$2+$T260*$T$2+IF($U$2=0,0,$U260/$U$2)+$V260*$V$2+$W260*$W$2+$X260*$X$2+$Y260*$Y$2+$AA260*$AA$2+IF($AB$2=0,0,$AB260/$AB$2)+$AC$2*$AC260+$AF260*$AF$2+IF($AG$2=0,0,$AG260/$AG$2)+$AH260*$AH$2+IF($AJ$2=0,0,$AJ260/$AJ$2)+$AK260*$AK$2+$AL260*$AL$2+$AM260*$AM$2+$AN260*$AN$2,0)</f>
      </c>
      <c r="AP260" s="133">
        <f>IFERROR($AO260/$Q260,"-")</f>
      </c>
      <c r="AQ260" s="5"/>
    </row>
    <row x14ac:dyDescent="0.25" r="261" customHeight="1" ht="17.25">
      <c r="A261" s="118" t="s">
        <v>455</v>
      </c>
      <c r="B261" s="119" t="s">
        <v>181</v>
      </c>
      <c r="C261" s="119" t="s">
        <v>29</v>
      </c>
      <c r="D261" s="120">
        <v>13</v>
      </c>
      <c r="E261" s="134"/>
      <c r="F261" s="122"/>
      <c r="G261" s="123">
        <v>300</v>
      </c>
      <c r="H261" s="124">
        <f>I261-G261</f>
      </c>
      <c r="I261" s="123">
        <v>300</v>
      </c>
      <c r="J261" s="123">
        <v>306</v>
      </c>
      <c r="K261" s="124">
        <f>L261-J261</f>
      </c>
      <c r="L261" s="123">
        <v>310</v>
      </c>
      <c r="M261" s="123">
        <v>305</v>
      </c>
      <c r="N261" s="124">
        <f>O261-M261</f>
      </c>
      <c r="O261" s="123">
        <v>311</v>
      </c>
      <c r="P261" s="135">
        <v>0.01</v>
      </c>
      <c r="Q261" s="126" t="s">
        <v>234</v>
      </c>
      <c r="R261" s="127"/>
      <c r="S261" s="128" t="s">
        <v>234</v>
      </c>
      <c r="T261" s="123" t="s">
        <v>234</v>
      </c>
      <c r="U261" s="123" t="s">
        <v>234</v>
      </c>
      <c r="V261" s="123" t="s">
        <v>234</v>
      </c>
      <c r="W261" s="123" t="s">
        <v>234</v>
      </c>
      <c r="X261" s="123" t="s">
        <v>234</v>
      </c>
      <c r="Y261" s="123" t="s">
        <v>234</v>
      </c>
      <c r="Z261" s="123" t="s">
        <v>234</v>
      </c>
      <c r="AA261" s="128" t="s">
        <v>234</v>
      </c>
      <c r="AB261" s="123" t="s">
        <v>234</v>
      </c>
      <c r="AC261" s="123" t="s">
        <v>234</v>
      </c>
      <c r="AD261" s="123" t="s">
        <v>234</v>
      </c>
      <c r="AE261" s="123" t="s">
        <v>234</v>
      </c>
      <c r="AF261" s="123" t="s">
        <v>234</v>
      </c>
      <c r="AG261" s="123" t="s">
        <v>234</v>
      </c>
      <c r="AH261" s="123" t="s">
        <v>234</v>
      </c>
      <c r="AI261" s="123" t="s">
        <v>234</v>
      </c>
      <c r="AJ261" s="128" t="s">
        <v>234</v>
      </c>
      <c r="AK261" s="123" t="s">
        <v>234</v>
      </c>
      <c r="AL261" s="130" t="s">
        <v>234</v>
      </c>
      <c r="AM261" s="123" t="s">
        <v>234</v>
      </c>
      <c r="AN261" s="131" t="s">
        <v>234</v>
      </c>
      <c r="AO261" s="132">
        <f>IFERROR($S261*$S$2+$T261*$T$2+IF($U$2=0,0,$U261/$U$2)+$V261*$V$2+$W261*$W$2+$X261*$X$2+$Y261*$Y$2+$AA261*$AA$2+IF($AB$2=0,0,$AB261/$AB$2)+$AC$2*$AC261+$AF261*$AF$2+IF($AG$2=0,0,$AG261/$AG$2)+$AH261*$AH$2+IF($AJ$2=0,0,$AJ261/$AJ$2)+$AK261*$AK$2+$AL261*$AL$2+$AM261*$AM$2+$AN261*$AN$2,0)</f>
      </c>
      <c r="AP261" s="133">
        <f>IFERROR($AO261/$Q261,"-")</f>
      </c>
      <c r="AQ261" s="5"/>
    </row>
    <row x14ac:dyDescent="0.25" r="262" customHeight="1" ht="17.25">
      <c r="A262" s="118" t="s">
        <v>456</v>
      </c>
      <c r="B262" s="119" t="s">
        <v>185</v>
      </c>
      <c r="C262" s="119" t="s">
        <v>29</v>
      </c>
      <c r="D262" s="120">
        <v>13</v>
      </c>
      <c r="E262" s="134"/>
      <c r="F262" s="122"/>
      <c r="G262" s="123">
        <v>300</v>
      </c>
      <c r="H262" s="124">
        <f>I262-G262</f>
      </c>
      <c r="I262" s="123">
        <v>300</v>
      </c>
      <c r="J262" s="123">
        <v>346</v>
      </c>
      <c r="K262" s="124">
        <f>L262-J262</f>
      </c>
      <c r="L262" s="123">
        <v>355</v>
      </c>
      <c r="M262" s="123">
        <v>344</v>
      </c>
      <c r="N262" s="124">
        <f>O262-M262</f>
      </c>
      <c r="O262" s="123">
        <v>360</v>
      </c>
      <c r="P262" s="135">
        <v>0.01</v>
      </c>
      <c r="Q262" s="126" t="s">
        <v>234</v>
      </c>
      <c r="R262" s="127"/>
      <c r="S262" s="128" t="s">
        <v>234</v>
      </c>
      <c r="T262" s="123" t="s">
        <v>234</v>
      </c>
      <c r="U262" s="123" t="s">
        <v>234</v>
      </c>
      <c r="V262" s="123" t="s">
        <v>234</v>
      </c>
      <c r="W262" s="123" t="s">
        <v>234</v>
      </c>
      <c r="X262" s="123" t="s">
        <v>234</v>
      </c>
      <c r="Y262" s="123" t="s">
        <v>234</v>
      </c>
      <c r="Z262" s="123" t="s">
        <v>234</v>
      </c>
      <c r="AA262" s="128" t="s">
        <v>234</v>
      </c>
      <c r="AB262" s="123" t="s">
        <v>234</v>
      </c>
      <c r="AC262" s="123" t="s">
        <v>234</v>
      </c>
      <c r="AD262" s="123" t="s">
        <v>234</v>
      </c>
      <c r="AE262" s="123" t="s">
        <v>234</v>
      </c>
      <c r="AF262" s="123" t="s">
        <v>234</v>
      </c>
      <c r="AG262" s="123" t="s">
        <v>234</v>
      </c>
      <c r="AH262" s="123" t="s">
        <v>234</v>
      </c>
      <c r="AI262" s="123" t="s">
        <v>234</v>
      </c>
      <c r="AJ262" s="128" t="s">
        <v>234</v>
      </c>
      <c r="AK262" s="123" t="s">
        <v>234</v>
      </c>
      <c r="AL262" s="130" t="s">
        <v>234</v>
      </c>
      <c r="AM262" s="123" t="s">
        <v>234</v>
      </c>
      <c r="AN262" s="131" t="s">
        <v>234</v>
      </c>
      <c r="AO262" s="132">
        <f>IFERROR($S262*$S$2+$T262*$T$2+IF($U$2=0,0,$U262/$U$2)+$V262*$V$2+$W262*$W$2+$X262*$X$2+$Y262*$Y$2+$AA262*$AA$2+IF($AB$2=0,0,$AB262/$AB$2)+$AC$2*$AC262+$AF262*$AF$2+IF($AG$2=0,0,$AG262/$AG$2)+$AH262*$AH$2+IF($AJ$2=0,0,$AJ262/$AJ$2)+$AK262*$AK$2+$AL262*$AL$2+$AM262*$AM$2+$AN262*$AN$2,0)</f>
      </c>
      <c r="AP262" s="133">
        <f>IFERROR($AO262/$Q262,"-")</f>
      </c>
      <c r="AQ262" s="5"/>
    </row>
    <row x14ac:dyDescent="0.25" r="263" customHeight="1" ht="17.25">
      <c r="A263" s="118" t="s">
        <v>457</v>
      </c>
      <c r="B263" s="119" t="s">
        <v>192</v>
      </c>
      <c r="C263" s="119" t="s">
        <v>188</v>
      </c>
      <c r="D263" s="120">
        <v>14</v>
      </c>
      <c r="E263" s="134"/>
      <c r="F263" s="122"/>
      <c r="G263" s="123">
        <v>300</v>
      </c>
      <c r="H263" s="124">
        <f>I263-G263</f>
      </c>
      <c r="I263" s="123">
        <v>300</v>
      </c>
      <c r="J263" s="123">
        <v>227</v>
      </c>
      <c r="K263" s="124">
        <f>L263-J263</f>
      </c>
      <c r="L263" s="123">
        <v>231</v>
      </c>
      <c r="M263" s="123">
        <v>230</v>
      </c>
      <c r="N263" s="124">
        <f>O263-M263</f>
      </c>
      <c r="O263" s="123">
        <v>232</v>
      </c>
      <c r="P263" s="135">
        <v>0.01</v>
      </c>
      <c r="Q263" s="126">
        <v>14</v>
      </c>
      <c r="R263" s="127"/>
      <c r="S263" s="128">
        <v>0</v>
      </c>
      <c r="T263" s="123">
        <v>0</v>
      </c>
      <c r="U263" s="123">
        <v>0</v>
      </c>
      <c r="V263" s="123">
        <v>0</v>
      </c>
      <c r="W263" s="123">
        <v>0</v>
      </c>
      <c r="X263" s="123">
        <v>0</v>
      </c>
      <c r="Y263" s="123">
        <v>0</v>
      </c>
      <c r="Z263" s="123">
        <v>0</v>
      </c>
      <c r="AA263" s="128">
        <v>0</v>
      </c>
      <c r="AB263" s="123">
        <v>0</v>
      </c>
      <c r="AC263" s="123">
        <v>0</v>
      </c>
      <c r="AD263" s="123">
        <v>0</v>
      </c>
      <c r="AE263" s="123">
        <v>33</v>
      </c>
      <c r="AF263" s="123">
        <v>23</v>
      </c>
      <c r="AG263" s="123">
        <v>251</v>
      </c>
      <c r="AH263" s="123">
        <v>3</v>
      </c>
      <c r="AI263" s="123">
        <v>13</v>
      </c>
      <c r="AJ263" s="128">
        <v>0</v>
      </c>
      <c r="AK263" s="123">
        <v>0</v>
      </c>
      <c r="AL263" s="130">
        <v>0</v>
      </c>
      <c r="AM263" s="123">
        <v>1</v>
      </c>
      <c r="AN263" s="131">
        <v>1</v>
      </c>
      <c r="AO263" s="132">
        <f>IFERROR($S263*$S$2+$T263*$T$2+IF($U$2=0,0,$U263/$U$2)+$V263*$V$2+$W263*$W$2+$X263*$X$2+$Y263*$Y$2+$AA263*$AA$2+IF($AB$2=0,0,$AB263/$AB$2)+$AC$2*$AC263+$AF263*$AF$2+IF($AG$2=0,0,$AG263/$AG$2)+$AH263*$AH$2+IF($AJ$2=0,0,$AJ263/$AJ$2)+$AK263*$AK$2+$AL263*$AL$2+$AM263*$AM$2+$AN263*$AN$2,0)</f>
      </c>
      <c r="AP263" s="133">
        <f>IFERROR($AO263/$Q263,"-")</f>
      </c>
      <c r="AQ263" s="5"/>
    </row>
    <row x14ac:dyDescent="0.25" r="264" customHeight="1" ht="17.25">
      <c r="A264" s="118" t="s">
        <v>174</v>
      </c>
      <c r="B264" s="119" t="s">
        <v>181</v>
      </c>
      <c r="C264" s="119" t="s">
        <v>223</v>
      </c>
      <c r="D264" s="120">
        <v>9</v>
      </c>
      <c r="E264" s="134"/>
      <c r="F264" s="122"/>
      <c r="G264" s="123">
        <v>300</v>
      </c>
      <c r="H264" s="124">
        <f>I264-G264</f>
      </c>
      <c r="I264" s="123">
        <v>300</v>
      </c>
      <c r="J264" s="123">
        <v>286</v>
      </c>
      <c r="K264" s="124">
        <f>L264-J264</f>
      </c>
      <c r="L264" s="123">
        <v>299</v>
      </c>
      <c r="M264" s="123">
        <v>281</v>
      </c>
      <c r="N264" s="124">
        <f>O264-M264</f>
      </c>
      <c r="O264" s="123">
        <v>295</v>
      </c>
      <c r="P264" s="135">
        <v>0.01</v>
      </c>
      <c r="Q264" s="126" t="s">
        <v>234</v>
      </c>
      <c r="R264" s="127"/>
      <c r="S264" s="128" t="s">
        <v>234</v>
      </c>
      <c r="T264" s="123" t="s">
        <v>234</v>
      </c>
      <c r="U264" s="123" t="s">
        <v>234</v>
      </c>
      <c r="V264" s="123" t="s">
        <v>234</v>
      </c>
      <c r="W264" s="123" t="s">
        <v>234</v>
      </c>
      <c r="X264" s="123" t="s">
        <v>234</v>
      </c>
      <c r="Y264" s="123" t="s">
        <v>234</v>
      </c>
      <c r="Z264" s="123" t="s">
        <v>234</v>
      </c>
      <c r="AA264" s="128" t="s">
        <v>234</v>
      </c>
      <c r="AB264" s="123" t="s">
        <v>234</v>
      </c>
      <c r="AC264" s="123" t="s">
        <v>234</v>
      </c>
      <c r="AD264" s="123" t="s">
        <v>234</v>
      </c>
      <c r="AE264" s="123" t="s">
        <v>234</v>
      </c>
      <c r="AF264" s="123" t="s">
        <v>234</v>
      </c>
      <c r="AG264" s="123" t="s">
        <v>234</v>
      </c>
      <c r="AH264" s="123" t="s">
        <v>234</v>
      </c>
      <c r="AI264" s="123" t="s">
        <v>234</v>
      </c>
      <c r="AJ264" s="128" t="s">
        <v>234</v>
      </c>
      <c r="AK264" s="123" t="s">
        <v>234</v>
      </c>
      <c r="AL264" s="130" t="s">
        <v>234</v>
      </c>
      <c r="AM264" s="123" t="s">
        <v>234</v>
      </c>
      <c r="AN264" s="131" t="s">
        <v>234</v>
      </c>
      <c r="AO264" s="132">
        <f>IFERROR($S264*$S$2+$T264*$T$2+IF($U$2=0,0,$U264/$U$2)+$V264*$V$2+$W264*$W$2+$X264*$X$2+$Y264*$Y$2+$AA264*$AA$2+IF($AB$2=0,0,$AB264/$AB$2)+$AC$2*$AC264+$AF264*$AF$2+IF($AG$2=0,0,$AG264/$AG$2)+$AH264*$AH$2+IF($AJ$2=0,0,$AJ264/$AJ$2)+$AK264*$AK$2+$AL264*$AL$2+$AM264*$AM$2+$AN264*$AN$2,0)</f>
      </c>
      <c r="AP264" s="133">
        <f>IFERROR($AO264/$Q264,"-")</f>
      </c>
      <c r="AQ264" s="5"/>
    </row>
    <row x14ac:dyDescent="0.25" r="265" customHeight="1" ht="17.25">
      <c r="A265" s="118" t="s">
        <v>458</v>
      </c>
      <c r="B265" s="119" t="s">
        <v>181</v>
      </c>
      <c r="C265" s="119" t="s">
        <v>65</v>
      </c>
      <c r="D265" s="120">
        <v>9</v>
      </c>
      <c r="E265" s="134"/>
      <c r="F265" s="122"/>
      <c r="G265" s="123">
        <v>221</v>
      </c>
      <c r="H265" s="124">
        <f>I265-G265</f>
      </c>
      <c r="I265" s="123">
        <v>217</v>
      </c>
      <c r="J265" s="123">
        <v>254</v>
      </c>
      <c r="K265" s="124">
        <f>L265-J265</f>
      </c>
      <c r="L265" s="123">
        <v>250</v>
      </c>
      <c r="M265" s="123">
        <v>254</v>
      </c>
      <c r="N265" s="124">
        <f>O265-M265</f>
      </c>
      <c r="O265" s="123">
        <v>251</v>
      </c>
      <c r="P265" s="135">
        <v>0.01</v>
      </c>
      <c r="Q265" s="126">
        <v>10</v>
      </c>
      <c r="R265" s="127"/>
      <c r="S265" s="128">
        <v>0</v>
      </c>
      <c r="T265" s="123">
        <v>0</v>
      </c>
      <c r="U265" s="123">
        <v>0</v>
      </c>
      <c r="V265" s="123">
        <v>0</v>
      </c>
      <c r="W265" s="123">
        <v>0</v>
      </c>
      <c r="X265" s="123">
        <v>0</v>
      </c>
      <c r="Y265" s="123">
        <v>0</v>
      </c>
      <c r="Z265" s="123">
        <v>0</v>
      </c>
      <c r="AA265" s="128">
        <v>26</v>
      </c>
      <c r="AB265" s="123">
        <v>109</v>
      </c>
      <c r="AC265" s="123">
        <v>0</v>
      </c>
      <c r="AD265" s="123">
        <v>5</v>
      </c>
      <c r="AE265" s="123">
        <v>10</v>
      </c>
      <c r="AF265" s="123">
        <v>5</v>
      </c>
      <c r="AG265" s="123">
        <v>34</v>
      </c>
      <c r="AH265" s="123">
        <v>1</v>
      </c>
      <c r="AI265" s="123">
        <v>2</v>
      </c>
      <c r="AJ265" s="128">
        <v>0</v>
      </c>
      <c r="AK265" s="123">
        <v>0</v>
      </c>
      <c r="AL265" s="130">
        <v>0</v>
      </c>
      <c r="AM265" s="123">
        <v>1</v>
      </c>
      <c r="AN265" s="131">
        <v>1</v>
      </c>
      <c r="AO265" s="132">
        <f>IFERROR($S265*$S$2+$T265*$T$2+IF($U$2=0,0,$U265/$U$2)+$V265*$V$2+$W265*$W$2+$X265*$X$2+$Y265*$Y$2+$AA265*$AA$2+IF($AB$2=0,0,$AB265/$AB$2)+$AC$2*$AC265+$AF265*$AF$2+IF($AG$2=0,0,$AG265/$AG$2)+$AH265*$AH$2+IF($AJ$2=0,0,$AJ265/$AJ$2)+$AK265*$AK$2+$AL265*$AL$2+$AM265*$AM$2+$AN265*$AN$2,0)</f>
      </c>
      <c r="AP265" s="133">
        <f>IFERROR($AO265/$Q265,"-")</f>
      </c>
      <c r="AQ265" s="5"/>
    </row>
    <row x14ac:dyDescent="0.25" r="266" customHeight="1" ht="17.25">
      <c r="A266" s="118" t="s">
        <v>459</v>
      </c>
      <c r="B266" s="119" t="s">
        <v>181</v>
      </c>
      <c r="C266" s="119" t="s">
        <v>373</v>
      </c>
      <c r="D266" s="120">
        <v>6</v>
      </c>
      <c r="E266" s="134"/>
      <c r="F266" s="122"/>
      <c r="G266" s="123">
        <v>300</v>
      </c>
      <c r="H266" s="124">
        <f>I266-G266</f>
      </c>
      <c r="I266" s="123">
        <v>300</v>
      </c>
      <c r="J266" s="123">
        <v>380</v>
      </c>
      <c r="K266" s="124">
        <f>L266-J266</f>
      </c>
      <c r="L266" s="123">
        <v>352</v>
      </c>
      <c r="M266" s="123">
        <v>383</v>
      </c>
      <c r="N266" s="124">
        <f>O266-M266</f>
      </c>
      <c r="O266" s="123">
        <v>349</v>
      </c>
      <c r="P266" s="135">
        <v>0.01</v>
      </c>
      <c r="Q266" s="126">
        <v>5</v>
      </c>
      <c r="R266" s="127"/>
      <c r="S266" s="128">
        <v>0</v>
      </c>
      <c r="T266" s="123">
        <v>0</v>
      </c>
      <c r="U266" s="123">
        <v>0</v>
      </c>
      <c r="V266" s="123">
        <v>0</v>
      </c>
      <c r="W266" s="123">
        <v>0</v>
      </c>
      <c r="X266" s="123">
        <v>0</v>
      </c>
      <c r="Y266" s="123">
        <v>0</v>
      </c>
      <c r="Z266" s="123">
        <v>0</v>
      </c>
      <c r="AA266" s="128">
        <v>54</v>
      </c>
      <c r="AB266" s="123">
        <v>172</v>
      </c>
      <c r="AC266" s="123">
        <v>1</v>
      </c>
      <c r="AD266" s="123">
        <v>9</v>
      </c>
      <c r="AE266" s="123">
        <v>10</v>
      </c>
      <c r="AF266" s="123">
        <v>7</v>
      </c>
      <c r="AG266" s="123">
        <v>58</v>
      </c>
      <c r="AH266" s="123">
        <v>0</v>
      </c>
      <c r="AI266" s="123">
        <v>3</v>
      </c>
      <c r="AJ266" s="128">
        <v>0</v>
      </c>
      <c r="AK266" s="123">
        <v>0</v>
      </c>
      <c r="AL266" s="130">
        <v>0</v>
      </c>
      <c r="AM266" s="123">
        <v>0</v>
      </c>
      <c r="AN266" s="131">
        <v>0</v>
      </c>
      <c r="AO266" s="132">
        <f>IFERROR($S266*$S$2+$T266*$T$2+IF($U$2=0,0,$U266/$U$2)+$V266*$V$2+$W266*$W$2+$X266*$X$2+$Y266*$Y$2+$AA266*$AA$2+IF($AB$2=0,0,$AB266/$AB$2)+$AC$2*$AC266+$AF266*$AF$2+IF($AG$2=0,0,$AG266/$AG$2)+$AH266*$AH$2+IF($AJ$2=0,0,$AJ266/$AJ$2)+$AK266*$AK$2+$AL266*$AL$2+$AM266*$AM$2+$AN266*$AN$2,0)</f>
      </c>
      <c r="AP266" s="133">
        <f>IFERROR($AO266/$Q266,"-")</f>
      </c>
      <c r="AQ266" s="5"/>
    </row>
    <row x14ac:dyDescent="0.25" r="267" customHeight="1" ht="17.25">
      <c r="A267" s="118" t="s">
        <v>460</v>
      </c>
      <c r="B267" s="119" t="s">
        <v>173</v>
      </c>
      <c r="C267" s="119" t="s">
        <v>55</v>
      </c>
      <c r="D267" s="120">
        <v>6</v>
      </c>
      <c r="E267" s="134"/>
      <c r="F267" s="122"/>
      <c r="G267" s="123">
        <v>267</v>
      </c>
      <c r="H267" s="124">
        <f>I267-G267</f>
      </c>
      <c r="I267" s="123">
        <v>269</v>
      </c>
      <c r="J267" s="123">
        <v>247</v>
      </c>
      <c r="K267" s="124">
        <f>L267-J267</f>
      </c>
      <c r="L267" s="123">
        <v>253</v>
      </c>
      <c r="M267" s="123">
        <v>246</v>
      </c>
      <c r="N267" s="124">
        <f>O267-M267</f>
      </c>
      <c r="O267" s="123">
        <v>246</v>
      </c>
      <c r="P267" s="135">
        <v>0.01</v>
      </c>
      <c r="Q267" s="126">
        <v>16</v>
      </c>
      <c r="R267" s="127"/>
      <c r="S267" s="128">
        <v>0</v>
      </c>
      <c r="T267" s="123">
        <v>0</v>
      </c>
      <c r="U267" s="123">
        <v>0</v>
      </c>
      <c r="V267" s="123">
        <v>0</v>
      </c>
      <c r="W267" s="123">
        <v>0</v>
      </c>
      <c r="X267" s="123">
        <v>0</v>
      </c>
      <c r="Y267" s="123">
        <v>0</v>
      </c>
      <c r="Z267" s="123">
        <v>0</v>
      </c>
      <c r="AA267" s="128">
        <v>1</v>
      </c>
      <c r="AB267" s="123">
        <v>2</v>
      </c>
      <c r="AC267" s="123">
        <v>0</v>
      </c>
      <c r="AD267" s="123">
        <v>0</v>
      </c>
      <c r="AE267" s="123">
        <v>88</v>
      </c>
      <c r="AF267" s="123">
        <v>55</v>
      </c>
      <c r="AG267" s="123">
        <v>642</v>
      </c>
      <c r="AH267" s="123">
        <v>5</v>
      </c>
      <c r="AI267" s="123">
        <v>34</v>
      </c>
      <c r="AJ267" s="128">
        <v>220</v>
      </c>
      <c r="AK267" s="123">
        <v>1</v>
      </c>
      <c r="AL267" s="130">
        <v>0</v>
      </c>
      <c r="AM267" s="123">
        <v>0</v>
      </c>
      <c r="AN267" s="131">
        <v>0</v>
      </c>
      <c r="AO267" s="132">
        <f>IFERROR($S267*$S$2+$T267*$T$2+IF($U$2=0,0,$U267/$U$2)+$V267*$V$2+$W267*$W$2+$X267*$X$2+$Y267*$Y$2+$AA267*$AA$2+IF($AB$2=0,0,$AB267/$AB$2)+$AC$2*$AC267+$AF267*$AF$2+IF($AG$2=0,0,$AG267/$AG$2)+$AH267*$AH$2+IF($AJ$2=0,0,$AJ267/$AJ$2)+$AK267*$AK$2+$AL267*$AL$2+$AM267*$AM$2+$AN267*$AN$2,0)</f>
      </c>
      <c r="AP267" s="133">
        <f>IFERROR($AO267/$Q267,"-")</f>
      </c>
      <c r="AQ267" s="5"/>
    </row>
    <row x14ac:dyDescent="0.25" r="268" customHeight="1" ht="17.25">
      <c r="A268" s="118" t="s">
        <v>461</v>
      </c>
      <c r="B268" s="119" t="s">
        <v>173</v>
      </c>
      <c r="C268" s="119" t="s">
        <v>265</v>
      </c>
      <c r="D268" s="120">
        <v>14</v>
      </c>
      <c r="E268" s="134"/>
      <c r="F268" s="122"/>
      <c r="G268" s="123">
        <v>300</v>
      </c>
      <c r="H268" s="124">
        <f>I268-G268</f>
      </c>
      <c r="I268" s="123">
        <v>300</v>
      </c>
      <c r="J268" s="123">
        <v>500</v>
      </c>
      <c r="K268" s="124">
        <f>L268-J268</f>
      </c>
      <c r="L268" s="123">
        <v>500</v>
      </c>
      <c r="M268" s="123">
        <v>500</v>
      </c>
      <c r="N268" s="124">
        <f>O268-M268</f>
      </c>
      <c r="O268" s="123">
        <v>500</v>
      </c>
      <c r="P268" s="135">
        <v>0.01</v>
      </c>
      <c r="Q268" s="126">
        <v>10</v>
      </c>
      <c r="R268" s="127"/>
      <c r="S268" s="128">
        <v>1</v>
      </c>
      <c r="T268" s="123">
        <v>1</v>
      </c>
      <c r="U268" s="123">
        <v>32</v>
      </c>
      <c r="V268" s="123">
        <v>0</v>
      </c>
      <c r="W268" s="123">
        <v>0</v>
      </c>
      <c r="X268" s="123">
        <v>0</v>
      </c>
      <c r="Y268" s="123">
        <v>0</v>
      </c>
      <c r="Z268" s="123">
        <v>1</v>
      </c>
      <c r="AA268" s="128">
        <v>9</v>
      </c>
      <c r="AB268" s="123">
        <v>32</v>
      </c>
      <c r="AC268" s="123">
        <v>0</v>
      </c>
      <c r="AD268" s="123">
        <v>3</v>
      </c>
      <c r="AE268" s="123">
        <v>37</v>
      </c>
      <c r="AF268" s="123">
        <v>28</v>
      </c>
      <c r="AG268" s="123">
        <v>211</v>
      </c>
      <c r="AH268" s="123">
        <v>0</v>
      </c>
      <c r="AI268" s="123">
        <v>13</v>
      </c>
      <c r="AJ268" s="128">
        <v>0</v>
      </c>
      <c r="AK268" s="123">
        <v>0</v>
      </c>
      <c r="AL268" s="130">
        <v>0</v>
      </c>
      <c r="AM268" s="123">
        <v>0</v>
      </c>
      <c r="AN268" s="131">
        <v>0</v>
      </c>
      <c r="AO268" s="132">
        <f>IFERROR($S268*$S$2+$T268*$T$2+IF($U$2=0,0,$U268/$U$2)+$V268*$V$2+$W268*$W$2+$X268*$X$2+$Y268*$Y$2+$AA268*$AA$2+IF($AB$2=0,0,$AB268/$AB$2)+$AC$2*$AC268+$AF268*$AF$2+IF($AG$2=0,0,$AG268/$AG$2)+$AH268*$AH$2+IF($AJ$2=0,0,$AJ268/$AJ$2)+$AK268*$AK$2+$AL268*$AL$2+$AM268*$AM$2+$AN268*$AN$2,0)</f>
      </c>
      <c r="AP268" s="133">
        <f>IFERROR($AO268/$Q268,"-")</f>
      </c>
      <c r="AQ268" s="5"/>
    </row>
    <row x14ac:dyDescent="0.25" r="269" customHeight="1" ht="17.25">
      <c r="A269" s="118" t="s">
        <v>462</v>
      </c>
      <c r="B269" s="119" t="s">
        <v>181</v>
      </c>
      <c r="C269" s="119" t="s">
        <v>220</v>
      </c>
      <c r="D269" s="120">
        <v>10</v>
      </c>
      <c r="E269" s="134"/>
      <c r="F269" s="122"/>
      <c r="G269" s="123">
        <v>300</v>
      </c>
      <c r="H269" s="124">
        <f>I269-G269</f>
      </c>
      <c r="I269" s="123">
        <v>300</v>
      </c>
      <c r="J269" s="123">
        <v>325</v>
      </c>
      <c r="K269" s="124">
        <f>L269-J269</f>
      </c>
      <c r="L269" s="123">
        <v>338</v>
      </c>
      <c r="M269" s="123">
        <v>320</v>
      </c>
      <c r="N269" s="124">
        <f>O269-M269</f>
      </c>
      <c r="O269" s="123">
        <v>336</v>
      </c>
      <c r="P269" s="135">
        <v>0.01</v>
      </c>
      <c r="Q269" s="126" t="s">
        <v>234</v>
      </c>
      <c r="R269" s="127"/>
      <c r="S269" s="128" t="s">
        <v>234</v>
      </c>
      <c r="T269" s="123" t="s">
        <v>234</v>
      </c>
      <c r="U269" s="123" t="s">
        <v>234</v>
      </c>
      <c r="V269" s="123" t="s">
        <v>234</v>
      </c>
      <c r="W269" s="123" t="s">
        <v>234</v>
      </c>
      <c r="X269" s="123" t="s">
        <v>234</v>
      </c>
      <c r="Y269" s="123" t="s">
        <v>234</v>
      </c>
      <c r="Z269" s="123" t="s">
        <v>234</v>
      </c>
      <c r="AA269" s="128" t="s">
        <v>234</v>
      </c>
      <c r="AB269" s="123" t="s">
        <v>234</v>
      </c>
      <c r="AC269" s="123" t="s">
        <v>234</v>
      </c>
      <c r="AD269" s="123" t="s">
        <v>234</v>
      </c>
      <c r="AE269" s="123" t="s">
        <v>234</v>
      </c>
      <c r="AF269" s="123" t="s">
        <v>234</v>
      </c>
      <c r="AG269" s="123" t="s">
        <v>234</v>
      </c>
      <c r="AH269" s="123" t="s">
        <v>234</v>
      </c>
      <c r="AI269" s="123" t="s">
        <v>234</v>
      </c>
      <c r="AJ269" s="128" t="s">
        <v>234</v>
      </c>
      <c r="AK269" s="123" t="s">
        <v>234</v>
      </c>
      <c r="AL269" s="130" t="s">
        <v>234</v>
      </c>
      <c r="AM269" s="123" t="s">
        <v>234</v>
      </c>
      <c r="AN269" s="131" t="s">
        <v>234</v>
      </c>
      <c r="AO269" s="132">
        <f>IFERROR($S269*$S$2+$T269*$T$2+IF($U$2=0,0,$U269/$U$2)+$V269*$V$2+$W269*$W$2+$X269*$X$2+$Y269*$Y$2+$AA269*$AA$2+IF($AB$2=0,0,$AB269/$AB$2)+$AC$2*$AC269+$AF269*$AF$2+IF($AG$2=0,0,$AG269/$AG$2)+$AH269*$AH$2+IF($AJ$2=0,0,$AJ269/$AJ$2)+$AK269*$AK$2+$AL269*$AL$2+$AM269*$AM$2+$AN269*$AN$2,0)</f>
      </c>
      <c r="AP269" s="133">
        <f>IFERROR($AO269/$Q269,"-")</f>
      </c>
      <c r="AQ269" s="5"/>
    </row>
    <row x14ac:dyDescent="0.25" r="270" customHeight="1" ht="17.25">
      <c r="A270" s="118" t="s">
        <v>463</v>
      </c>
      <c r="B270" s="119" t="s">
        <v>173</v>
      </c>
      <c r="C270" s="119" t="s">
        <v>188</v>
      </c>
      <c r="D270" s="120">
        <v>10</v>
      </c>
      <c r="E270" s="134"/>
      <c r="F270" s="122"/>
      <c r="G270" s="123">
        <v>300</v>
      </c>
      <c r="H270" s="124">
        <f>I270-G270</f>
      </c>
      <c r="I270" s="123">
        <v>300</v>
      </c>
      <c r="J270" s="123">
        <v>264</v>
      </c>
      <c r="K270" s="124">
        <f>L270-J270</f>
      </c>
      <c r="L270" s="123">
        <v>256</v>
      </c>
      <c r="M270" s="123">
        <v>266</v>
      </c>
      <c r="N270" s="124">
        <f>O270-M270</f>
      </c>
      <c r="O270" s="123">
        <v>243</v>
      </c>
      <c r="P270" s="135">
        <v>0.01</v>
      </c>
      <c r="Q270" s="126">
        <v>8</v>
      </c>
      <c r="R270" s="127"/>
      <c r="S270" s="128">
        <v>0</v>
      </c>
      <c r="T270" s="123">
        <v>0</v>
      </c>
      <c r="U270" s="123">
        <v>0</v>
      </c>
      <c r="V270" s="123">
        <v>0</v>
      </c>
      <c r="W270" s="123">
        <v>0</v>
      </c>
      <c r="X270" s="123">
        <v>0</v>
      </c>
      <c r="Y270" s="123">
        <v>0</v>
      </c>
      <c r="Z270" s="123">
        <v>0</v>
      </c>
      <c r="AA270" s="128">
        <v>0</v>
      </c>
      <c r="AB270" s="123">
        <v>0</v>
      </c>
      <c r="AC270" s="123">
        <v>0</v>
      </c>
      <c r="AD270" s="123">
        <v>0</v>
      </c>
      <c r="AE270" s="123">
        <v>40</v>
      </c>
      <c r="AF270" s="123">
        <v>33</v>
      </c>
      <c r="AG270" s="123">
        <v>400</v>
      </c>
      <c r="AH270" s="123">
        <v>3</v>
      </c>
      <c r="AI270" s="123">
        <v>18</v>
      </c>
      <c r="AJ270" s="128">
        <v>145</v>
      </c>
      <c r="AK270" s="123">
        <v>0</v>
      </c>
      <c r="AL270" s="130">
        <v>1</v>
      </c>
      <c r="AM270" s="123">
        <v>3</v>
      </c>
      <c r="AN270" s="131">
        <v>3</v>
      </c>
      <c r="AO270" s="132">
        <f>IFERROR($S270*$S$2+$T270*$T$2+IF($U$2=0,0,$U270/$U$2)+$V270*$V$2+$W270*$W$2+$X270*$X$2+$Y270*$Y$2+$AA270*$AA$2+IF($AB$2=0,0,$AB270/$AB$2)+$AC$2*$AC270+$AF270*$AF$2+IF($AG$2=0,0,$AG270/$AG$2)+$AH270*$AH$2+IF($AJ$2=0,0,$AJ270/$AJ$2)+$AK270*$AK$2+$AL270*$AL$2+$AM270*$AM$2+$AN270*$AN$2,0)</f>
      </c>
      <c r="AP270" s="133">
        <f>IFERROR($AO270/$Q270,"-")</f>
      </c>
      <c r="AQ270" s="5"/>
    </row>
    <row x14ac:dyDescent="0.25" r="271" customHeight="1" ht="17.25">
      <c r="A271" s="118" t="s">
        <v>464</v>
      </c>
      <c r="B271" s="119" t="s">
        <v>173</v>
      </c>
      <c r="C271" s="119" t="s">
        <v>65</v>
      </c>
      <c r="D271" s="120">
        <v>9</v>
      </c>
      <c r="E271" s="134" t="s">
        <v>176</v>
      </c>
      <c r="F271" s="122"/>
      <c r="G271" s="123">
        <v>300</v>
      </c>
      <c r="H271" s="124">
        <f>I271-G271</f>
      </c>
      <c r="I271" s="123">
        <v>300</v>
      </c>
      <c r="J271" s="123">
        <v>260</v>
      </c>
      <c r="K271" s="124">
        <f>L271-J271</f>
      </c>
      <c r="L271" s="123">
        <v>268</v>
      </c>
      <c r="M271" s="123">
        <v>264</v>
      </c>
      <c r="N271" s="124">
        <f>O271-M271</f>
      </c>
      <c r="O271" s="123">
        <v>277</v>
      </c>
      <c r="P271" s="135">
        <v>0.01</v>
      </c>
      <c r="Q271" s="126">
        <v>16</v>
      </c>
      <c r="R271" s="127"/>
      <c r="S271" s="128">
        <v>0</v>
      </c>
      <c r="T271" s="123">
        <v>0</v>
      </c>
      <c r="U271" s="123">
        <v>0</v>
      </c>
      <c r="V271" s="123">
        <v>0</v>
      </c>
      <c r="W271" s="123">
        <v>0</v>
      </c>
      <c r="X271" s="123">
        <v>0</v>
      </c>
      <c r="Y271" s="123">
        <v>0</v>
      </c>
      <c r="Z271" s="123">
        <v>0</v>
      </c>
      <c r="AA271" s="128">
        <v>3</v>
      </c>
      <c r="AB271" s="123">
        <v>14</v>
      </c>
      <c r="AC271" s="123">
        <v>0</v>
      </c>
      <c r="AD271" s="123">
        <v>0</v>
      </c>
      <c r="AE271" s="123">
        <v>53</v>
      </c>
      <c r="AF271" s="123">
        <v>33</v>
      </c>
      <c r="AG271" s="123">
        <v>501</v>
      </c>
      <c r="AH271" s="123">
        <v>3</v>
      </c>
      <c r="AI271" s="123">
        <v>20</v>
      </c>
      <c r="AJ271" s="128">
        <v>0</v>
      </c>
      <c r="AK271" s="123">
        <v>0</v>
      </c>
      <c r="AL271" s="130">
        <v>0</v>
      </c>
      <c r="AM271" s="123">
        <v>0</v>
      </c>
      <c r="AN271" s="131">
        <v>0</v>
      </c>
      <c r="AO271" s="132">
        <f>IFERROR($S271*$S$2+$T271*$T$2+IF($U$2=0,0,$U271/$U$2)+$V271*$V$2+$W271*$W$2+$X271*$X$2+$Y271*$Y$2+$AA271*$AA$2+IF($AB$2=0,0,$AB271/$AB$2)+$AC$2*$AC271+$AF271*$AF$2+IF($AG$2=0,0,$AG271/$AG$2)+$AH271*$AH$2+IF($AJ$2=0,0,$AJ271/$AJ$2)+$AK271*$AK$2+$AL271*$AL$2+$AM271*$AM$2+$AN271*$AN$2,0)</f>
      </c>
      <c r="AP271" s="133">
        <f>IFERROR($AO271/$Q271,"-")</f>
      </c>
      <c r="AQ271" s="5"/>
    </row>
    <row x14ac:dyDescent="0.25" r="272" customHeight="1" ht="17.25">
      <c r="A272" s="118" t="s">
        <v>465</v>
      </c>
      <c r="B272" s="119" t="s">
        <v>173</v>
      </c>
      <c r="C272" s="119" t="s">
        <v>186</v>
      </c>
      <c r="D272" s="120">
        <v>8</v>
      </c>
      <c r="E272" s="134"/>
      <c r="F272" s="122"/>
      <c r="G272" s="123">
        <v>300</v>
      </c>
      <c r="H272" s="124">
        <f>I272-G272</f>
      </c>
      <c r="I272" s="123">
        <v>300</v>
      </c>
      <c r="J272" s="123">
        <v>329</v>
      </c>
      <c r="K272" s="124">
        <f>L272-J272</f>
      </c>
      <c r="L272" s="123">
        <v>332</v>
      </c>
      <c r="M272" s="123">
        <v>326</v>
      </c>
      <c r="N272" s="124">
        <f>O272-M272</f>
      </c>
      <c r="O272" s="123">
        <v>330</v>
      </c>
      <c r="P272" s="135">
        <v>0.01</v>
      </c>
      <c r="Q272" s="126">
        <v>16</v>
      </c>
      <c r="R272" s="127"/>
      <c r="S272" s="128">
        <v>0</v>
      </c>
      <c r="T272" s="123">
        <v>0</v>
      </c>
      <c r="U272" s="123">
        <v>0</v>
      </c>
      <c r="V272" s="123">
        <v>0</v>
      </c>
      <c r="W272" s="123">
        <v>0</v>
      </c>
      <c r="X272" s="123">
        <v>0</v>
      </c>
      <c r="Y272" s="123">
        <v>0</v>
      </c>
      <c r="Z272" s="123">
        <v>0</v>
      </c>
      <c r="AA272" s="128">
        <v>4</v>
      </c>
      <c r="AB272" s="123">
        <v>70</v>
      </c>
      <c r="AC272" s="123">
        <v>0</v>
      </c>
      <c r="AD272" s="123">
        <v>3</v>
      </c>
      <c r="AE272" s="123">
        <v>26</v>
      </c>
      <c r="AF272" s="123">
        <v>20</v>
      </c>
      <c r="AG272" s="123">
        <v>201</v>
      </c>
      <c r="AH272" s="123">
        <v>0</v>
      </c>
      <c r="AI272" s="123">
        <v>8</v>
      </c>
      <c r="AJ272" s="128">
        <v>624</v>
      </c>
      <c r="AK272" s="123">
        <v>1</v>
      </c>
      <c r="AL272" s="130">
        <v>0</v>
      </c>
      <c r="AM272" s="123">
        <v>0</v>
      </c>
      <c r="AN272" s="131">
        <v>0</v>
      </c>
      <c r="AO272" s="132">
        <f>IFERROR($S272*$S$2+$T272*$T$2+IF($U$2=0,0,$U272/$U$2)+$V272*$V$2+$W272*$W$2+$X272*$X$2+$Y272*$Y$2+$AA272*$AA$2+IF($AB$2=0,0,$AB272/$AB$2)+$AC$2*$AC272+$AF272*$AF$2+IF($AG$2=0,0,$AG272/$AG$2)+$AH272*$AH$2+IF($AJ$2=0,0,$AJ272/$AJ$2)+$AK272*$AK$2+$AL272*$AL$2+$AM272*$AM$2+$AN272*$AN$2,0)</f>
      </c>
      <c r="AP272" s="133">
        <f>IFERROR($AO272/$Q272,"-")</f>
      </c>
      <c r="AQ272" s="5"/>
    </row>
    <row x14ac:dyDescent="0.25" r="273" customHeight="1" ht="17.25">
      <c r="A273" s="118" t="s">
        <v>466</v>
      </c>
      <c r="B273" s="119" t="s">
        <v>173</v>
      </c>
      <c r="C273" s="119" t="s">
        <v>238</v>
      </c>
      <c r="D273" s="120">
        <v>7</v>
      </c>
      <c r="E273" s="134"/>
      <c r="F273" s="122"/>
      <c r="G273" s="123">
        <v>284</v>
      </c>
      <c r="H273" s="124">
        <f>I273-G273</f>
      </c>
      <c r="I273" s="123">
        <v>286</v>
      </c>
      <c r="J273" s="123">
        <v>230</v>
      </c>
      <c r="K273" s="124">
        <f>L273-J273</f>
      </c>
      <c r="L273" s="123">
        <v>227</v>
      </c>
      <c r="M273" s="123">
        <v>232</v>
      </c>
      <c r="N273" s="124">
        <f>O273-M273</f>
      </c>
      <c r="O273" s="123">
        <v>236</v>
      </c>
      <c r="P273" s="135">
        <v>0.01</v>
      </c>
      <c r="Q273" s="126">
        <v>16</v>
      </c>
      <c r="R273" s="127"/>
      <c r="S273" s="128">
        <v>0</v>
      </c>
      <c r="T273" s="123">
        <v>0</v>
      </c>
      <c r="U273" s="123">
        <v>0</v>
      </c>
      <c r="V273" s="123">
        <v>0</v>
      </c>
      <c r="W273" s="123">
        <v>0</v>
      </c>
      <c r="X273" s="123">
        <v>0</v>
      </c>
      <c r="Y273" s="123">
        <v>0</v>
      </c>
      <c r="Z273" s="123">
        <v>0</v>
      </c>
      <c r="AA273" s="128">
        <v>0</v>
      </c>
      <c r="AB273" s="123">
        <v>0</v>
      </c>
      <c r="AC273" s="123">
        <v>0</v>
      </c>
      <c r="AD273" s="123">
        <v>0</v>
      </c>
      <c r="AE273" s="123">
        <v>56</v>
      </c>
      <c r="AF273" s="123">
        <v>30</v>
      </c>
      <c r="AG273" s="123">
        <v>392</v>
      </c>
      <c r="AH273" s="123">
        <v>5</v>
      </c>
      <c r="AI273" s="123">
        <v>19</v>
      </c>
      <c r="AJ273" s="128">
        <v>0</v>
      </c>
      <c r="AK273" s="123">
        <v>0</v>
      </c>
      <c r="AL273" s="130">
        <v>0</v>
      </c>
      <c r="AM273" s="123">
        <v>0</v>
      </c>
      <c r="AN273" s="131">
        <v>0</v>
      </c>
      <c r="AO273" s="132">
        <f>IFERROR($S273*$S$2+$T273*$T$2+IF($U$2=0,0,$U273/$U$2)+$V273*$V$2+$W273*$W$2+$X273*$X$2+$Y273*$Y$2+$AA273*$AA$2+IF($AB$2=0,0,$AB273/$AB$2)+$AC$2*$AC273+$AF273*$AF$2+IF($AG$2=0,0,$AG273/$AG$2)+$AH273*$AH$2+IF($AJ$2=0,0,$AJ273/$AJ$2)+$AK273*$AK$2+$AL273*$AL$2+$AM273*$AM$2+$AN273*$AN$2,0)</f>
      </c>
      <c r="AP273" s="133">
        <f>IFERROR($AO273/$Q273,"-")</f>
      </c>
      <c r="AQ273" s="5"/>
    </row>
    <row x14ac:dyDescent="0.25" r="274" customHeight="1" ht="17.25">
      <c r="A274" s="118" t="s">
        <v>467</v>
      </c>
      <c r="B274" s="119" t="s">
        <v>173</v>
      </c>
      <c r="C274" s="119" t="s">
        <v>49</v>
      </c>
      <c r="D274" s="120">
        <v>14</v>
      </c>
      <c r="E274" s="134" t="s">
        <v>468</v>
      </c>
      <c r="F274" s="122"/>
      <c r="G274" s="123">
        <v>300</v>
      </c>
      <c r="H274" s="124">
        <f>I274-G274</f>
      </c>
      <c r="I274" s="123">
        <v>300</v>
      </c>
      <c r="J274" s="123">
        <v>256</v>
      </c>
      <c r="K274" s="124">
        <f>L274-J274</f>
      </c>
      <c r="L274" s="123">
        <v>254</v>
      </c>
      <c r="M274" s="123">
        <v>261</v>
      </c>
      <c r="N274" s="124">
        <f>O274-M274</f>
      </c>
      <c r="O274" s="123">
        <v>262</v>
      </c>
      <c r="P274" s="135">
        <v>0.01</v>
      </c>
      <c r="Q274" s="126">
        <v>14</v>
      </c>
      <c r="R274" s="127"/>
      <c r="S274" s="128">
        <v>0</v>
      </c>
      <c r="T274" s="123">
        <v>0</v>
      </c>
      <c r="U274" s="123">
        <v>0</v>
      </c>
      <c r="V274" s="123">
        <v>0</v>
      </c>
      <c r="W274" s="123">
        <v>0</v>
      </c>
      <c r="X274" s="123">
        <v>0</v>
      </c>
      <c r="Y274" s="123">
        <v>0</v>
      </c>
      <c r="Z274" s="123">
        <v>0</v>
      </c>
      <c r="AA274" s="128">
        <v>2</v>
      </c>
      <c r="AB274" s="123">
        <v>0</v>
      </c>
      <c r="AC274" s="123">
        <v>0</v>
      </c>
      <c r="AD274" s="123">
        <v>0</v>
      </c>
      <c r="AE274" s="123">
        <v>57</v>
      </c>
      <c r="AF274" s="123">
        <v>33</v>
      </c>
      <c r="AG274" s="123">
        <v>309</v>
      </c>
      <c r="AH274" s="123">
        <v>2</v>
      </c>
      <c r="AI274" s="123">
        <v>15</v>
      </c>
      <c r="AJ274" s="128">
        <v>0</v>
      </c>
      <c r="AK274" s="123">
        <v>0</v>
      </c>
      <c r="AL274" s="130">
        <v>0</v>
      </c>
      <c r="AM274" s="123">
        <v>1</v>
      </c>
      <c r="AN274" s="131">
        <v>1</v>
      </c>
      <c r="AO274" s="132">
        <f>IFERROR($S274*$S$2+$T274*$T$2+IF($U$2=0,0,$U274/$U$2)+$V274*$V$2+$W274*$W$2+$X274*$X$2+$Y274*$Y$2+$AA274*$AA$2+IF($AB$2=0,0,$AB274/$AB$2)+$AC$2*$AC274+$AF274*$AF$2+IF($AG$2=0,0,$AG274/$AG$2)+$AH274*$AH$2+IF($AJ$2=0,0,$AJ274/$AJ$2)+$AK274*$AK$2+$AL274*$AL$2+$AM274*$AM$2+$AN274*$AN$2,0)</f>
      </c>
      <c r="AP274" s="133">
        <f>IFERROR($AO274/$Q274,"-")</f>
      </c>
      <c r="AQ274" s="5"/>
    </row>
    <row x14ac:dyDescent="0.25" r="275" customHeight="1" ht="17.25">
      <c r="A275" s="118" t="s">
        <v>469</v>
      </c>
      <c r="B275" s="119" t="s">
        <v>173</v>
      </c>
      <c r="C275" s="119" t="s">
        <v>293</v>
      </c>
      <c r="D275" s="120">
        <v>10</v>
      </c>
      <c r="E275" s="134"/>
      <c r="F275" s="122"/>
      <c r="G275" s="123">
        <v>300</v>
      </c>
      <c r="H275" s="124">
        <f>I275-G275</f>
      </c>
      <c r="I275" s="123">
        <v>274</v>
      </c>
      <c r="J275" s="123">
        <v>234</v>
      </c>
      <c r="K275" s="124">
        <f>L275-J275</f>
      </c>
      <c r="L275" s="123">
        <v>237</v>
      </c>
      <c r="M275" s="123">
        <v>226</v>
      </c>
      <c r="N275" s="124">
        <f>O275-M275</f>
      </c>
      <c r="O275" s="123">
        <v>224</v>
      </c>
      <c r="P275" s="135">
        <v>0.01</v>
      </c>
      <c r="Q275" s="126">
        <v>16</v>
      </c>
      <c r="R275" s="127"/>
      <c r="S275" s="128">
        <v>0</v>
      </c>
      <c r="T275" s="123">
        <v>0</v>
      </c>
      <c r="U275" s="123">
        <v>0</v>
      </c>
      <c r="V275" s="123">
        <v>0</v>
      </c>
      <c r="W275" s="123">
        <v>0</v>
      </c>
      <c r="X275" s="123">
        <v>0</v>
      </c>
      <c r="Y275" s="123">
        <v>0</v>
      </c>
      <c r="Z275" s="123">
        <v>0</v>
      </c>
      <c r="AA275" s="128">
        <v>2</v>
      </c>
      <c r="AB275" s="123">
        <v>12</v>
      </c>
      <c r="AC275" s="123">
        <v>0</v>
      </c>
      <c r="AD275" s="123">
        <v>1</v>
      </c>
      <c r="AE275" s="123">
        <v>76</v>
      </c>
      <c r="AF275" s="123">
        <v>49</v>
      </c>
      <c r="AG275" s="123">
        <v>485</v>
      </c>
      <c r="AH275" s="123">
        <v>2</v>
      </c>
      <c r="AI275" s="123">
        <v>23</v>
      </c>
      <c r="AJ275" s="128">
        <v>71</v>
      </c>
      <c r="AK275" s="123">
        <v>0</v>
      </c>
      <c r="AL275" s="130">
        <v>0</v>
      </c>
      <c r="AM275" s="123">
        <v>2</v>
      </c>
      <c r="AN275" s="131">
        <v>1</v>
      </c>
      <c r="AO275" s="132">
        <f>IFERROR($S275*$S$2+$T275*$T$2+IF($U$2=0,0,$U275/$U$2)+$V275*$V$2+$W275*$W$2+$X275*$X$2+$Y275*$Y$2+$AA275*$AA$2+IF($AB$2=0,0,$AB275/$AB$2)+$AC$2*$AC275+$AF275*$AF$2+IF($AG$2=0,0,$AG275/$AG$2)+$AH275*$AH$2+IF($AJ$2=0,0,$AJ275/$AJ$2)+$AK275*$AK$2+$AL275*$AL$2+$AM275*$AM$2+$AN275*$AN$2,0)</f>
      </c>
      <c r="AP275" s="133">
        <f>IFERROR($AO275/$Q275,"-")</f>
      </c>
      <c r="AQ275" s="5"/>
    </row>
    <row x14ac:dyDescent="0.25" r="276" customHeight="1" ht="17.25">
      <c r="A276" s="118" t="s">
        <v>470</v>
      </c>
      <c r="B276" s="119" t="s">
        <v>173</v>
      </c>
      <c r="C276" s="119" t="s">
        <v>49</v>
      </c>
      <c r="D276" s="120">
        <v>14</v>
      </c>
      <c r="E276" s="134"/>
      <c r="F276" s="122"/>
      <c r="G276" s="123">
        <v>300</v>
      </c>
      <c r="H276" s="124">
        <f>I276-G276</f>
      </c>
      <c r="I276" s="123">
        <v>300</v>
      </c>
      <c r="J276" s="123">
        <v>244</v>
      </c>
      <c r="K276" s="124">
        <f>L276-J276</f>
      </c>
      <c r="L276" s="123">
        <v>252</v>
      </c>
      <c r="M276" s="123">
        <v>240</v>
      </c>
      <c r="N276" s="124">
        <f>O276-M276</f>
      </c>
      <c r="O276" s="123">
        <v>244</v>
      </c>
      <c r="P276" s="135">
        <v>0.01</v>
      </c>
      <c r="Q276" s="126">
        <v>15</v>
      </c>
      <c r="R276" s="127"/>
      <c r="S276" s="128">
        <v>0</v>
      </c>
      <c r="T276" s="123">
        <v>0</v>
      </c>
      <c r="U276" s="123">
        <v>0</v>
      </c>
      <c r="V276" s="123">
        <v>0</v>
      </c>
      <c r="W276" s="123">
        <v>0</v>
      </c>
      <c r="X276" s="123">
        <v>0</v>
      </c>
      <c r="Y276" s="123">
        <v>0</v>
      </c>
      <c r="Z276" s="123">
        <v>0</v>
      </c>
      <c r="AA276" s="128">
        <v>0</v>
      </c>
      <c r="AB276" s="123">
        <v>0</v>
      </c>
      <c r="AC276" s="123">
        <v>0</v>
      </c>
      <c r="AD276" s="123">
        <v>0</v>
      </c>
      <c r="AE276" s="123">
        <v>74</v>
      </c>
      <c r="AF276" s="123">
        <v>49</v>
      </c>
      <c r="AG276" s="123">
        <v>667</v>
      </c>
      <c r="AH276" s="123">
        <v>2</v>
      </c>
      <c r="AI276" s="123">
        <v>35</v>
      </c>
      <c r="AJ276" s="128">
        <v>0</v>
      </c>
      <c r="AK276" s="123">
        <v>0</v>
      </c>
      <c r="AL276" s="130">
        <v>1</v>
      </c>
      <c r="AM276" s="123">
        <v>0</v>
      </c>
      <c r="AN276" s="131">
        <v>0</v>
      </c>
      <c r="AO276" s="132">
        <f>IFERROR($S276*$S$2+$T276*$T$2+IF($U$2=0,0,$U276/$U$2)+$V276*$V$2+$W276*$W$2+$X276*$X$2+$Y276*$Y$2+$AA276*$AA$2+IF($AB$2=0,0,$AB276/$AB$2)+$AC$2*$AC276+$AF276*$AF$2+IF($AG$2=0,0,$AG276/$AG$2)+$AH276*$AH$2+IF($AJ$2=0,0,$AJ276/$AJ$2)+$AK276*$AK$2+$AL276*$AL$2+$AM276*$AM$2+$AN276*$AN$2,0)</f>
      </c>
      <c r="AP276" s="133">
        <f>IFERROR($AO276/$Q276,"-")</f>
      </c>
      <c r="AQ276" s="5"/>
    </row>
    <row x14ac:dyDescent="0.25" r="277" customHeight="1" ht="17.25">
      <c r="A277" s="118" t="s">
        <v>471</v>
      </c>
      <c r="B277" s="119" t="s">
        <v>181</v>
      </c>
      <c r="C277" s="119" t="s">
        <v>63</v>
      </c>
      <c r="D277" s="120">
        <v>6</v>
      </c>
      <c r="E277" s="134"/>
      <c r="F277" s="122"/>
      <c r="G277" s="123">
        <v>300</v>
      </c>
      <c r="H277" s="124">
        <f>I277-G277</f>
      </c>
      <c r="I277" s="123">
        <v>300</v>
      </c>
      <c r="J277" s="123">
        <v>301</v>
      </c>
      <c r="K277" s="124">
        <f>L277-J277</f>
      </c>
      <c r="L277" s="123">
        <v>304</v>
      </c>
      <c r="M277" s="123">
        <v>301</v>
      </c>
      <c r="N277" s="124">
        <f>O277-M277</f>
      </c>
      <c r="O277" s="123">
        <v>301</v>
      </c>
      <c r="P277" s="135">
        <v>0.01</v>
      </c>
      <c r="Q277" s="126" t="s">
        <v>234</v>
      </c>
      <c r="R277" s="127"/>
      <c r="S277" s="128" t="s">
        <v>234</v>
      </c>
      <c r="T277" s="123" t="s">
        <v>234</v>
      </c>
      <c r="U277" s="123" t="s">
        <v>234</v>
      </c>
      <c r="V277" s="123" t="s">
        <v>234</v>
      </c>
      <c r="W277" s="123" t="s">
        <v>234</v>
      </c>
      <c r="X277" s="123" t="s">
        <v>234</v>
      </c>
      <c r="Y277" s="123" t="s">
        <v>234</v>
      </c>
      <c r="Z277" s="123" t="s">
        <v>234</v>
      </c>
      <c r="AA277" s="128" t="s">
        <v>234</v>
      </c>
      <c r="AB277" s="123" t="s">
        <v>234</v>
      </c>
      <c r="AC277" s="123" t="s">
        <v>234</v>
      </c>
      <c r="AD277" s="123" t="s">
        <v>234</v>
      </c>
      <c r="AE277" s="123" t="s">
        <v>234</v>
      </c>
      <c r="AF277" s="123" t="s">
        <v>234</v>
      </c>
      <c r="AG277" s="123" t="s">
        <v>234</v>
      </c>
      <c r="AH277" s="123" t="s">
        <v>234</v>
      </c>
      <c r="AI277" s="123" t="s">
        <v>234</v>
      </c>
      <c r="AJ277" s="128" t="s">
        <v>234</v>
      </c>
      <c r="AK277" s="123" t="s">
        <v>234</v>
      </c>
      <c r="AL277" s="130" t="s">
        <v>234</v>
      </c>
      <c r="AM277" s="123" t="s">
        <v>234</v>
      </c>
      <c r="AN277" s="131" t="s">
        <v>234</v>
      </c>
      <c r="AO277" s="132">
        <f>IFERROR($S277*$S$2+$T277*$T$2+IF($U$2=0,0,$U277/$U$2)+$V277*$V$2+$W277*$W$2+$X277*$X$2+$Y277*$Y$2+$AA277*$AA$2+IF($AB$2=0,0,$AB277/$AB$2)+$AC$2*$AC277+$AF277*$AF$2+IF($AG$2=0,0,$AG277/$AG$2)+$AH277*$AH$2+IF($AJ$2=0,0,$AJ277/$AJ$2)+$AK277*$AK$2+$AL277*$AL$2+$AM277*$AM$2+$AN277*$AN$2,0)</f>
      </c>
      <c r="AP277" s="133">
        <f>IFERROR($AO277/$Q277,"-")</f>
      </c>
      <c r="AQ277" s="5"/>
    </row>
    <row x14ac:dyDescent="0.25" r="278" customHeight="1" ht="17.25">
      <c r="A278" s="118" t="s">
        <v>472</v>
      </c>
      <c r="B278" s="119" t="s">
        <v>181</v>
      </c>
      <c r="C278" s="119" t="s">
        <v>41</v>
      </c>
      <c r="D278" s="120">
        <v>7</v>
      </c>
      <c r="E278" s="134"/>
      <c r="F278" s="122"/>
      <c r="G278" s="123">
        <v>300</v>
      </c>
      <c r="H278" s="124">
        <f>I278-G278</f>
      </c>
      <c r="I278" s="123">
        <v>300</v>
      </c>
      <c r="J278" s="123">
        <v>270</v>
      </c>
      <c r="K278" s="124">
        <f>L278-J278</f>
      </c>
      <c r="L278" s="123">
        <v>271</v>
      </c>
      <c r="M278" s="123">
        <v>278</v>
      </c>
      <c r="N278" s="124">
        <f>O278-M278</f>
      </c>
      <c r="O278" s="123">
        <v>279</v>
      </c>
      <c r="P278" s="135">
        <v>0.01</v>
      </c>
      <c r="Q278" s="126" t="s">
        <v>234</v>
      </c>
      <c r="R278" s="127"/>
      <c r="S278" s="128" t="s">
        <v>234</v>
      </c>
      <c r="T278" s="123" t="s">
        <v>234</v>
      </c>
      <c r="U278" s="123" t="s">
        <v>234</v>
      </c>
      <c r="V278" s="123" t="s">
        <v>234</v>
      </c>
      <c r="W278" s="123" t="s">
        <v>234</v>
      </c>
      <c r="X278" s="123" t="s">
        <v>234</v>
      </c>
      <c r="Y278" s="123" t="s">
        <v>234</v>
      </c>
      <c r="Z278" s="123" t="s">
        <v>234</v>
      </c>
      <c r="AA278" s="128" t="s">
        <v>234</v>
      </c>
      <c r="AB278" s="123" t="s">
        <v>234</v>
      </c>
      <c r="AC278" s="123" t="s">
        <v>234</v>
      </c>
      <c r="AD278" s="123" t="s">
        <v>234</v>
      </c>
      <c r="AE278" s="123" t="s">
        <v>234</v>
      </c>
      <c r="AF278" s="123" t="s">
        <v>234</v>
      </c>
      <c r="AG278" s="123" t="s">
        <v>234</v>
      </c>
      <c r="AH278" s="123" t="s">
        <v>234</v>
      </c>
      <c r="AI278" s="123" t="s">
        <v>234</v>
      </c>
      <c r="AJ278" s="128" t="s">
        <v>234</v>
      </c>
      <c r="AK278" s="123" t="s">
        <v>234</v>
      </c>
      <c r="AL278" s="130" t="s">
        <v>234</v>
      </c>
      <c r="AM278" s="123" t="s">
        <v>234</v>
      </c>
      <c r="AN278" s="131" t="s">
        <v>234</v>
      </c>
      <c r="AO278" s="132">
        <f>IFERROR($S278*$S$2+$T278*$T$2+IF($U$2=0,0,$U278/$U$2)+$V278*$V$2+$W278*$W$2+$X278*$X$2+$Y278*$Y$2+$AA278*$AA$2+IF($AB$2=0,0,$AB278/$AB$2)+$AC$2*$AC278+$AF278*$AF$2+IF($AG$2=0,0,$AG278/$AG$2)+$AH278*$AH$2+IF($AJ$2=0,0,$AJ278/$AJ$2)+$AK278*$AK$2+$AL278*$AL$2+$AM278*$AM$2+$AN278*$AN$2,0)</f>
      </c>
      <c r="AP278" s="133">
        <f>IFERROR($AO278/$Q278,"-")</f>
      </c>
      <c r="AQ278" s="5"/>
    </row>
    <row x14ac:dyDescent="0.25" r="279" customHeight="1" ht="17.25">
      <c r="A279" s="118" t="s">
        <v>473</v>
      </c>
      <c r="B279" s="119" t="s">
        <v>181</v>
      </c>
      <c r="C279" s="119" t="s">
        <v>236</v>
      </c>
      <c r="D279" s="120">
        <v>10</v>
      </c>
      <c r="E279" s="134"/>
      <c r="F279" s="122"/>
      <c r="G279" s="123">
        <v>300</v>
      </c>
      <c r="H279" s="124">
        <f>I279-G279</f>
      </c>
      <c r="I279" s="123">
        <v>300</v>
      </c>
      <c r="J279" s="123">
        <v>299</v>
      </c>
      <c r="K279" s="124">
        <f>L279-J279</f>
      </c>
      <c r="L279" s="123">
        <v>307</v>
      </c>
      <c r="M279" s="123">
        <v>297</v>
      </c>
      <c r="N279" s="124">
        <f>O279-M279</f>
      </c>
      <c r="O279" s="123">
        <v>308</v>
      </c>
      <c r="P279" s="135">
        <v>0.01</v>
      </c>
      <c r="Q279" s="126" t="s">
        <v>234</v>
      </c>
      <c r="R279" s="127"/>
      <c r="S279" s="128" t="s">
        <v>234</v>
      </c>
      <c r="T279" s="123" t="s">
        <v>234</v>
      </c>
      <c r="U279" s="123" t="s">
        <v>234</v>
      </c>
      <c r="V279" s="123" t="s">
        <v>234</v>
      </c>
      <c r="W279" s="123" t="s">
        <v>234</v>
      </c>
      <c r="X279" s="123" t="s">
        <v>234</v>
      </c>
      <c r="Y279" s="123" t="s">
        <v>234</v>
      </c>
      <c r="Z279" s="123" t="s">
        <v>234</v>
      </c>
      <c r="AA279" s="128" t="s">
        <v>234</v>
      </c>
      <c r="AB279" s="123" t="s">
        <v>234</v>
      </c>
      <c r="AC279" s="123" t="s">
        <v>234</v>
      </c>
      <c r="AD279" s="123" t="s">
        <v>234</v>
      </c>
      <c r="AE279" s="123" t="s">
        <v>234</v>
      </c>
      <c r="AF279" s="123" t="s">
        <v>234</v>
      </c>
      <c r="AG279" s="123" t="s">
        <v>234</v>
      </c>
      <c r="AH279" s="123" t="s">
        <v>234</v>
      </c>
      <c r="AI279" s="123" t="s">
        <v>234</v>
      </c>
      <c r="AJ279" s="128" t="s">
        <v>234</v>
      </c>
      <c r="AK279" s="123" t="s">
        <v>234</v>
      </c>
      <c r="AL279" s="130" t="s">
        <v>234</v>
      </c>
      <c r="AM279" s="123" t="s">
        <v>234</v>
      </c>
      <c r="AN279" s="131" t="s">
        <v>234</v>
      </c>
      <c r="AO279" s="132">
        <f>IFERROR($S279*$S$2+$T279*$T$2+IF($U$2=0,0,$U279/$U$2)+$V279*$V$2+$W279*$W$2+$X279*$X$2+$Y279*$Y$2+$AA279*$AA$2+IF($AB$2=0,0,$AB279/$AB$2)+$AC$2*$AC279+$AF279*$AF$2+IF($AG$2=0,0,$AG279/$AG$2)+$AH279*$AH$2+IF($AJ$2=0,0,$AJ279/$AJ$2)+$AK279*$AK$2+$AL279*$AL$2+$AM279*$AM$2+$AN279*$AN$2,0)</f>
      </c>
      <c r="AP279" s="133">
        <f>IFERROR($AO279/$Q279,"-")</f>
      </c>
      <c r="AQ279" s="5"/>
    </row>
    <row x14ac:dyDescent="0.25" r="280" customHeight="1" ht="17.25">
      <c r="A280" s="118" t="s">
        <v>474</v>
      </c>
      <c r="B280" s="119" t="s">
        <v>181</v>
      </c>
      <c r="C280" s="119" t="s">
        <v>260</v>
      </c>
      <c r="D280" s="120">
        <v>11</v>
      </c>
      <c r="E280" s="134"/>
      <c r="F280" s="122"/>
      <c r="G280" s="123">
        <v>300</v>
      </c>
      <c r="H280" s="124">
        <f>I280-G280</f>
      </c>
      <c r="I280" s="123">
        <v>300</v>
      </c>
      <c r="J280" s="123">
        <v>308</v>
      </c>
      <c r="K280" s="124">
        <f>L280-J280</f>
      </c>
      <c r="L280" s="123">
        <v>308</v>
      </c>
      <c r="M280" s="123">
        <v>308</v>
      </c>
      <c r="N280" s="124">
        <f>O280-M280</f>
      </c>
      <c r="O280" s="123">
        <v>312</v>
      </c>
      <c r="P280" s="135">
        <v>0.01</v>
      </c>
      <c r="Q280" s="126">
        <v>16</v>
      </c>
      <c r="R280" s="127"/>
      <c r="S280" s="128">
        <v>0</v>
      </c>
      <c r="T280" s="123">
        <v>0</v>
      </c>
      <c r="U280" s="123">
        <v>0</v>
      </c>
      <c r="V280" s="123">
        <v>0</v>
      </c>
      <c r="W280" s="123">
        <v>0</v>
      </c>
      <c r="X280" s="123">
        <v>0</v>
      </c>
      <c r="Y280" s="123">
        <v>0</v>
      </c>
      <c r="Z280" s="123">
        <v>0</v>
      </c>
      <c r="AA280" s="128">
        <v>11</v>
      </c>
      <c r="AB280" s="123">
        <v>59</v>
      </c>
      <c r="AC280" s="123">
        <v>1</v>
      </c>
      <c r="AD280" s="123">
        <v>2</v>
      </c>
      <c r="AE280" s="123">
        <v>2</v>
      </c>
      <c r="AF280" s="123">
        <v>2</v>
      </c>
      <c r="AG280" s="123">
        <v>10</v>
      </c>
      <c r="AH280" s="123">
        <v>0</v>
      </c>
      <c r="AI280" s="123">
        <v>0</v>
      </c>
      <c r="AJ280" s="128">
        <v>17</v>
      </c>
      <c r="AK280" s="123">
        <v>0</v>
      </c>
      <c r="AL280" s="130">
        <v>0</v>
      </c>
      <c r="AM280" s="123">
        <v>0</v>
      </c>
      <c r="AN280" s="131">
        <v>0</v>
      </c>
      <c r="AO280" s="132">
        <f>IFERROR($S280*$S$2+$T280*$T$2+IF($U$2=0,0,$U280/$U$2)+$V280*$V$2+$W280*$W$2+$X280*$X$2+$Y280*$Y$2+$AA280*$AA$2+IF($AB$2=0,0,$AB280/$AB$2)+$AC$2*$AC280+$AF280*$AF$2+IF($AG$2=0,0,$AG280/$AG$2)+$AH280*$AH$2+IF($AJ$2=0,0,$AJ280/$AJ$2)+$AK280*$AK$2+$AL280*$AL$2+$AM280*$AM$2+$AN280*$AN$2,0)</f>
      </c>
      <c r="AP280" s="133">
        <f>IFERROR($AO280/$Q280,"-")</f>
      </c>
      <c r="AQ280" s="5"/>
    </row>
    <row x14ac:dyDescent="0.25" r="281" customHeight="1" ht="17.25">
      <c r="A281" s="118" t="s">
        <v>475</v>
      </c>
      <c r="B281" s="119" t="s">
        <v>192</v>
      </c>
      <c r="C281" s="119" t="s">
        <v>53</v>
      </c>
      <c r="D281" s="120">
        <v>10</v>
      </c>
      <c r="E281" s="134" t="s">
        <v>176</v>
      </c>
      <c r="F281" s="122"/>
      <c r="G281" s="123">
        <v>300</v>
      </c>
      <c r="H281" s="124">
        <f>I281-G281</f>
      </c>
      <c r="I281" s="123">
        <v>300</v>
      </c>
      <c r="J281" s="123">
        <v>251</v>
      </c>
      <c r="K281" s="124">
        <f>L281-J281</f>
      </c>
      <c r="L281" s="123">
        <v>261</v>
      </c>
      <c r="M281" s="123">
        <v>248</v>
      </c>
      <c r="N281" s="124">
        <f>O281-M281</f>
      </c>
      <c r="O281" s="123">
        <v>254</v>
      </c>
      <c r="P281" s="135">
        <v>0.01</v>
      </c>
      <c r="Q281" s="126">
        <v>12</v>
      </c>
      <c r="R281" s="127"/>
      <c r="S281" s="128">
        <v>0</v>
      </c>
      <c r="T281" s="123">
        <v>0</v>
      </c>
      <c r="U281" s="123">
        <v>0</v>
      </c>
      <c r="V281" s="123">
        <v>0</v>
      </c>
      <c r="W281" s="123">
        <v>0</v>
      </c>
      <c r="X281" s="123">
        <v>0</v>
      </c>
      <c r="Y281" s="123">
        <v>0</v>
      </c>
      <c r="Z281" s="123">
        <v>0</v>
      </c>
      <c r="AA281" s="128">
        <v>0</v>
      </c>
      <c r="AB281" s="123">
        <v>0</v>
      </c>
      <c r="AC281" s="123">
        <v>0</v>
      </c>
      <c r="AD281" s="123">
        <v>0</v>
      </c>
      <c r="AE281" s="123">
        <v>37</v>
      </c>
      <c r="AF281" s="123">
        <v>28</v>
      </c>
      <c r="AG281" s="123">
        <v>334</v>
      </c>
      <c r="AH281" s="123">
        <v>1</v>
      </c>
      <c r="AI281" s="123">
        <v>16</v>
      </c>
      <c r="AJ281" s="128">
        <v>0</v>
      </c>
      <c r="AK281" s="123">
        <v>0</v>
      </c>
      <c r="AL281" s="130">
        <v>0</v>
      </c>
      <c r="AM281" s="123">
        <v>1</v>
      </c>
      <c r="AN281" s="131">
        <v>1</v>
      </c>
      <c r="AO281" s="132">
        <f>IFERROR($S281*$S$2+$T281*$T$2+IF($U$2=0,0,$U281/$U$2)+$V281*$V$2+$W281*$W$2+$X281*$X$2+$Y281*$Y$2+$AA281*$AA$2+IF($AB$2=0,0,$AB281/$AB$2)+$AC$2*$AC281+$AF281*$AF$2+IF($AG$2=0,0,$AG281/$AG$2)+$AH281*$AH$2+IF($AJ$2=0,0,$AJ281/$AJ$2)+$AK281*$AK$2+$AL281*$AL$2+$AM281*$AM$2+$AN281*$AN$2,0)</f>
      </c>
      <c r="AP281" s="133">
        <f>IFERROR($AO281/$Q281,"-")</f>
      </c>
      <c r="AQ281" s="5"/>
    </row>
    <row x14ac:dyDescent="0.25" r="282" customHeight="1" ht="17.25">
      <c r="A282" s="118" t="s">
        <v>476</v>
      </c>
      <c r="B282" s="119" t="s">
        <v>181</v>
      </c>
      <c r="C282" s="119" t="s">
        <v>196</v>
      </c>
      <c r="D282" s="120">
        <v>7</v>
      </c>
      <c r="E282" s="134"/>
      <c r="F282" s="122"/>
      <c r="G282" s="123">
        <v>280</v>
      </c>
      <c r="H282" s="124">
        <f>I282-G282</f>
      </c>
      <c r="I282" s="123">
        <v>281</v>
      </c>
      <c r="J282" s="123">
        <v>228</v>
      </c>
      <c r="K282" s="124">
        <f>L282-J282</f>
      </c>
      <c r="L282" s="123">
        <v>228</v>
      </c>
      <c r="M282" s="123">
        <v>231</v>
      </c>
      <c r="N282" s="124">
        <f>O282-M282</f>
      </c>
      <c r="O282" s="123">
        <v>230</v>
      </c>
      <c r="P282" s="135">
        <v>0.01</v>
      </c>
      <c r="Q282" s="126">
        <v>12</v>
      </c>
      <c r="R282" s="127"/>
      <c r="S282" s="128">
        <v>0</v>
      </c>
      <c r="T282" s="123">
        <v>0</v>
      </c>
      <c r="U282" s="123">
        <v>0</v>
      </c>
      <c r="V282" s="123">
        <v>0</v>
      </c>
      <c r="W282" s="123">
        <v>0</v>
      </c>
      <c r="X282" s="123">
        <v>0</v>
      </c>
      <c r="Y282" s="123">
        <v>0</v>
      </c>
      <c r="Z282" s="123">
        <v>0</v>
      </c>
      <c r="AA282" s="128">
        <v>59</v>
      </c>
      <c r="AB282" s="123">
        <v>254</v>
      </c>
      <c r="AC282" s="123">
        <v>0</v>
      </c>
      <c r="AD282" s="123">
        <v>11</v>
      </c>
      <c r="AE282" s="123">
        <v>10</v>
      </c>
      <c r="AF282" s="123">
        <v>9</v>
      </c>
      <c r="AG282" s="123">
        <v>96</v>
      </c>
      <c r="AH282" s="123">
        <v>0</v>
      </c>
      <c r="AI282" s="123">
        <v>5</v>
      </c>
      <c r="AJ282" s="128">
        <v>0</v>
      </c>
      <c r="AK282" s="123">
        <v>0</v>
      </c>
      <c r="AL282" s="130">
        <v>0</v>
      </c>
      <c r="AM282" s="123">
        <v>2</v>
      </c>
      <c r="AN282" s="131">
        <v>1</v>
      </c>
      <c r="AO282" s="132">
        <f>IFERROR($S282*$S$2+$T282*$T$2+IF($U$2=0,0,$U282/$U$2)+$V282*$V$2+$W282*$W$2+$X282*$X$2+$Y282*$Y$2+$AA282*$AA$2+IF($AB$2=0,0,$AB282/$AB$2)+$AC$2*$AC282+$AF282*$AF$2+IF($AG$2=0,0,$AG282/$AG$2)+$AH282*$AH$2+IF($AJ$2=0,0,$AJ282/$AJ$2)+$AK282*$AK$2+$AL282*$AL$2+$AM282*$AM$2+$AN282*$AN$2,0)</f>
      </c>
      <c r="AP282" s="133">
        <f>IFERROR($AO282/$Q282,"-")</f>
      </c>
      <c r="AQ282" s="5"/>
    </row>
    <row x14ac:dyDescent="0.25" r="283" customHeight="1" ht="17.25">
      <c r="A283" s="118" t="s">
        <v>477</v>
      </c>
      <c r="B283" s="119" t="s">
        <v>173</v>
      </c>
      <c r="C283" s="119" t="s">
        <v>37</v>
      </c>
      <c r="D283" s="120">
        <v>12</v>
      </c>
      <c r="E283" s="134"/>
      <c r="F283" s="122"/>
      <c r="G283" s="123">
        <v>300</v>
      </c>
      <c r="H283" s="124">
        <f>I283-G283</f>
      </c>
      <c r="I283" s="123">
        <v>300</v>
      </c>
      <c r="J283" s="123">
        <v>277</v>
      </c>
      <c r="K283" s="124">
        <f>L283-J283</f>
      </c>
      <c r="L283" s="123">
        <v>275</v>
      </c>
      <c r="M283" s="123">
        <v>272</v>
      </c>
      <c r="N283" s="124">
        <f>O283-M283</f>
      </c>
      <c r="O283" s="123">
        <v>275</v>
      </c>
      <c r="P283" s="135">
        <v>0.01</v>
      </c>
      <c r="Q283" s="126">
        <v>13</v>
      </c>
      <c r="R283" s="127"/>
      <c r="S283" s="128">
        <v>0</v>
      </c>
      <c r="T283" s="123">
        <v>0</v>
      </c>
      <c r="U283" s="123">
        <v>0</v>
      </c>
      <c r="V283" s="123">
        <v>0</v>
      </c>
      <c r="W283" s="123">
        <v>0</v>
      </c>
      <c r="X283" s="123">
        <v>0</v>
      </c>
      <c r="Y283" s="123">
        <v>0</v>
      </c>
      <c r="Z283" s="123">
        <v>0</v>
      </c>
      <c r="AA283" s="128">
        <v>0</v>
      </c>
      <c r="AB283" s="123">
        <v>0</v>
      </c>
      <c r="AC283" s="123">
        <v>0</v>
      </c>
      <c r="AD283" s="123">
        <v>0</v>
      </c>
      <c r="AE283" s="123">
        <v>17</v>
      </c>
      <c r="AF283" s="123">
        <v>13</v>
      </c>
      <c r="AG283" s="123">
        <v>160</v>
      </c>
      <c r="AH283" s="123">
        <v>1</v>
      </c>
      <c r="AI283" s="123">
        <v>9</v>
      </c>
      <c r="AJ283" s="128">
        <v>324</v>
      </c>
      <c r="AK283" s="123">
        <v>1</v>
      </c>
      <c r="AL283" s="130">
        <v>0</v>
      </c>
      <c r="AM283" s="123">
        <v>0</v>
      </c>
      <c r="AN283" s="131">
        <v>0</v>
      </c>
      <c r="AO283" s="132">
        <f>IFERROR($S283*$S$2+$T283*$T$2+IF($U$2=0,0,$U283/$U$2)+$V283*$V$2+$W283*$W$2+$X283*$X$2+$Y283*$Y$2+$AA283*$AA$2+IF($AB$2=0,0,$AB283/$AB$2)+$AC$2*$AC283+$AF283*$AF$2+IF($AG$2=0,0,$AG283/$AG$2)+$AH283*$AH$2+IF($AJ$2=0,0,$AJ283/$AJ$2)+$AK283*$AK$2+$AL283*$AL$2+$AM283*$AM$2+$AN283*$AN$2,0)</f>
      </c>
      <c r="AP283" s="133">
        <f>IFERROR($AO283/$Q283,"-")</f>
      </c>
      <c r="AQ283" s="5"/>
    </row>
    <row x14ac:dyDescent="0.25" r="284" customHeight="1" ht="17.25">
      <c r="A284" s="118" t="s">
        <v>478</v>
      </c>
      <c r="B284" s="119" t="s">
        <v>192</v>
      </c>
      <c r="C284" s="119" t="s">
        <v>175</v>
      </c>
      <c r="D284" s="120">
        <v>6</v>
      </c>
      <c r="E284" s="134"/>
      <c r="F284" s="122"/>
      <c r="G284" s="123">
        <v>300</v>
      </c>
      <c r="H284" s="124">
        <f>I284-G284</f>
      </c>
      <c r="I284" s="123">
        <v>300</v>
      </c>
      <c r="J284" s="123">
        <v>217</v>
      </c>
      <c r="K284" s="124">
        <f>L284-J284</f>
      </c>
      <c r="L284" s="123">
        <v>238</v>
      </c>
      <c r="M284" s="123">
        <v>215</v>
      </c>
      <c r="N284" s="124">
        <f>O284-M284</f>
      </c>
      <c r="O284" s="123">
        <v>235</v>
      </c>
      <c r="P284" s="135">
        <v>0.01</v>
      </c>
      <c r="Q284" s="126">
        <v>16</v>
      </c>
      <c r="R284" s="127"/>
      <c r="S284" s="128">
        <v>0</v>
      </c>
      <c r="T284" s="123">
        <v>0</v>
      </c>
      <c r="U284" s="123">
        <v>0</v>
      </c>
      <c r="V284" s="123">
        <v>0</v>
      </c>
      <c r="W284" s="123">
        <v>0</v>
      </c>
      <c r="X284" s="123">
        <v>0</v>
      </c>
      <c r="Y284" s="123">
        <v>0</v>
      </c>
      <c r="Z284" s="123">
        <v>0</v>
      </c>
      <c r="AA284" s="128">
        <v>0</v>
      </c>
      <c r="AB284" s="123">
        <v>0</v>
      </c>
      <c r="AC284" s="123">
        <v>0</v>
      </c>
      <c r="AD284" s="123">
        <v>0</v>
      </c>
      <c r="AE284" s="123">
        <v>45</v>
      </c>
      <c r="AF284" s="123">
        <v>31</v>
      </c>
      <c r="AG284" s="123">
        <v>287</v>
      </c>
      <c r="AH284" s="123">
        <v>3</v>
      </c>
      <c r="AI284" s="123">
        <v>17</v>
      </c>
      <c r="AJ284" s="128">
        <v>0</v>
      </c>
      <c r="AK284" s="123">
        <v>0</v>
      </c>
      <c r="AL284" s="130">
        <v>0</v>
      </c>
      <c r="AM284" s="123">
        <v>2</v>
      </c>
      <c r="AN284" s="131">
        <v>2</v>
      </c>
      <c r="AO284" s="132">
        <f>IFERROR($S284*$S$2+$T284*$T$2+IF($U$2=0,0,$U284/$U$2)+$V284*$V$2+$W284*$W$2+$X284*$X$2+$Y284*$Y$2+$AA284*$AA$2+IF($AB$2=0,0,$AB284/$AB$2)+$AC$2*$AC284+$AF284*$AF$2+IF($AG$2=0,0,$AG284/$AG$2)+$AH284*$AH$2+IF($AJ$2=0,0,$AJ284/$AJ$2)+$AK284*$AK$2+$AL284*$AL$2+$AM284*$AM$2+$AN284*$AN$2,0)</f>
      </c>
      <c r="AP284" s="133">
        <f>IFERROR($AO284/$Q284,"-")</f>
      </c>
      <c r="AQ284" s="5"/>
    </row>
    <row x14ac:dyDescent="0.25" r="285" customHeight="1" ht="17.25">
      <c r="A285" s="118" t="s">
        <v>479</v>
      </c>
      <c r="B285" s="119" t="s">
        <v>173</v>
      </c>
      <c r="C285" s="119" t="s">
        <v>41</v>
      </c>
      <c r="D285" s="120">
        <v>7</v>
      </c>
      <c r="E285" s="134"/>
      <c r="F285" s="122"/>
      <c r="G285" s="123">
        <v>300</v>
      </c>
      <c r="H285" s="124">
        <f>I285-G285</f>
      </c>
      <c r="I285" s="123">
        <v>300</v>
      </c>
      <c r="J285" s="123">
        <v>296</v>
      </c>
      <c r="K285" s="124">
        <f>L285-J285</f>
      </c>
      <c r="L285" s="123">
        <v>312</v>
      </c>
      <c r="M285" s="123">
        <v>295</v>
      </c>
      <c r="N285" s="124">
        <f>O285-M285</f>
      </c>
      <c r="O285" s="123">
        <v>309</v>
      </c>
      <c r="P285" s="135">
        <v>0.01</v>
      </c>
      <c r="Q285" s="126">
        <v>16</v>
      </c>
      <c r="R285" s="127"/>
      <c r="S285" s="128">
        <v>0</v>
      </c>
      <c r="T285" s="123">
        <v>0</v>
      </c>
      <c r="U285" s="123">
        <v>0</v>
      </c>
      <c r="V285" s="123">
        <v>0</v>
      </c>
      <c r="W285" s="123">
        <v>0</v>
      </c>
      <c r="X285" s="123">
        <v>0</v>
      </c>
      <c r="Y285" s="123">
        <v>0</v>
      </c>
      <c r="Z285" s="123">
        <v>0</v>
      </c>
      <c r="AA285" s="128">
        <v>2</v>
      </c>
      <c r="AB285" s="123">
        <v>0</v>
      </c>
      <c r="AC285" s="123">
        <v>0</v>
      </c>
      <c r="AD285" s="123">
        <v>0</v>
      </c>
      <c r="AE285" s="123">
        <v>55</v>
      </c>
      <c r="AF285" s="123">
        <v>28</v>
      </c>
      <c r="AG285" s="123">
        <v>511</v>
      </c>
      <c r="AH285" s="123">
        <v>3</v>
      </c>
      <c r="AI285" s="123">
        <v>18</v>
      </c>
      <c r="AJ285" s="128">
        <v>0</v>
      </c>
      <c r="AK285" s="123">
        <v>0</v>
      </c>
      <c r="AL285" s="130">
        <v>0</v>
      </c>
      <c r="AM285" s="123">
        <v>0</v>
      </c>
      <c r="AN285" s="131">
        <v>0</v>
      </c>
      <c r="AO285" s="132">
        <f>IFERROR($S285*$S$2+$T285*$T$2+IF($U$2=0,0,$U285/$U$2)+$V285*$V$2+$W285*$W$2+$X285*$X$2+$Y285*$Y$2+$AA285*$AA$2+IF($AB$2=0,0,$AB285/$AB$2)+$AC$2*$AC285+$AF285*$AF$2+IF($AG$2=0,0,$AG285/$AG$2)+$AH285*$AH$2+IF($AJ$2=0,0,$AJ285/$AJ$2)+$AK285*$AK$2+$AL285*$AL$2+$AM285*$AM$2+$AN285*$AN$2,0)</f>
      </c>
      <c r="AP285" s="133">
        <f>IFERROR($AO285/$Q285,"-")</f>
      </c>
      <c r="AQ285" s="5"/>
    </row>
    <row x14ac:dyDescent="0.25" r="286" customHeight="1" ht="17.25">
      <c r="A286" s="118" t="s">
        <v>281</v>
      </c>
      <c r="B286" s="119" t="s">
        <v>173</v>
      </c>
      <c r="C286" s="119" t="s">
        <v>51</v>
      </c>
      <c r="D286" s="120">
        <v>6</v>
      </c>
      <c r="E286" s="134"/>
      <c r="F286" s="122"/>
      <c r="G286" s="123">
        <v>300</v>
      </c>
      <c r="H286" s="124">
        <f>I286-G286</f>
      </c>
      <c r="I286" s="123">
        <v>300</v>
      </c>
      <c r="J286" s="123">
        <v>314</v>
      </c>
      <c r="K286" s="124">
        <f>L286-J286</f>
      </c>
      <c r="L286" s="123">
        <v>311</v>
      </c>
      <c r="M286" s="123">
        <v>311</v>
      </c>
      <c r="N286" s="124">
        <f>O286-M286</f>
      </c>
      <c r="O286" s="123">
        <v>304</v>
      </c>
      <c r="P286" s="135">
        <v>0.01</v>
      </c>
      <c r="Q286" s="126">
        <v>9</v>
      </c>
      <c r="R286" s="127"/>
      <c r="S286" s="128">
        <v>0</v>
      </c>
      <c r="T286" s="123">
        <v>0</v>
      </c>
      <c r="U286" s="123">
        <v>0</v>
      </c>
      <c r="V286" s="123">
        <v>0</v>
      </c>
      <c r="W286" s="123">
        <v>0</v>
      </c>
      <c r="X286" s="123">
        <v>0</v>
      </c>
      <c r="Y286" s="123">
        <v>0</v>
      </c>
      <c r="Z286" s="123">
        <v>0</v>
      </c>
      <c r="AA286" s="128">
        <v>6</v>
      </c>
      <c r="AB286" s="123">
        <v>51</v>
      </c>
      <c r="AC286" s="123">
        <v>0</v>
      </c>
      <c r="AD286" s="123">
        <v>2</v>
      </c>
      <c r="AE286" s="123">
        <v>25</v>
      </c>
      <c r="AF286" s="123">
        <v>20</v>
      </c>
      <c r="AG286" s="123">
        <v>186</v>
      </c>
      <c r="AH286" s="123">
        <v>1</v>
      </c>
      <c r="AI286" s="123">
        <v>10</v>
      </c>
      <c r="AJ286" s="128">
        <v>643</v>
      </c>
      <c r="AK286" s="123">
        <v>0</v>
      </c>
      <c r="AL286" s="130">
        <v>0</v>
      </c>
      <c r="AM286" s="123">
        <v>0</v>
      </c>
      <c r="AN286" s="131">
        <v>1</v>
      </c>
      <c r="AO286" s="132">
        <f>IFERROR($S286*$S$2+$T286*$T$2+IF($U$2=0,0,$U286/$U$2)+$V286*$V$2+$W286*$W$2+$X286*$X$2+$Y286*$Y$2+$AA286*$AA$2+IF($AB$2=0,0,$AB286/$AB$2)+$AC$2*$AC286+$AF286*$AF$2+IF($AG$2=0,0,$AG286/$AG$2)+$AH286*$AH$2+IF($AJ$2=0,0,$AJ286/$AJ$2)+$AK286*$AK$2+$AL286*$AL$2+$AM286*$AM$2+$AN286*$AN$2,0)</f>
      </c>
      <c r="AP286" s="133">
        <f>IFERROR($AO286/$Q286,"-")</f>
      </c>
      <c r="AQ286" s="5"/>
    </row>
    <row x14ac:dyDescent="0.25" r="287" customHeight="1" ht="17.25">
      <c r="A287" s="118" t="s">
        <v>480</v>
      </c>
      <c r="B287" s="119" t="s">
        <v>173</v>
      </c>
      <c r="C287" s="119" t="s">
        <v>37</v>
      </c>
      <c r="D287" s="120">
        <v>12</v>
      </c>
      <c r="E287" s="134"/>
      <c r="F287" s="122"/>
      <c r="G287" s="123">
        <v>300</v>
      </c>
      <c r="H287" s="124">
        <f>I287-G287</f>
      </c>
      <c r="I287" s="123">
        <v>300</v>
      </c>
      <c r="J287" s="123">
        <v>280</v>
      </c>
      <c r="K287" s="124">
        <f>L287-J287</f>
      </c>
      <c r="L287" s="123">
        <v>276</v>
      </c>
      <c r="M287" s="123">
        <v>274</v>
      </c>
      <c r="N287" s="124">
        <f>O287-M287</f>
      </c>
      <c r="O287" s="123">
        <v>272</v>
      </c>
      <c r="P287" s="135">
        <v>0.01</v>
      </c>
      <c r="Q287" s="126">
        <v>16</v>
      </c>
      <c r="R287" s="127"/>
      <c r="S287" s="128">
        <v>0</v>
      </c>
      <c r="T287" s="123">
        <v>0</v>
      </c>
      <c r="U287" s="123">
        <v>0</v>
      </c>
      <c r="V287" s="123">
        <v>0</v>
      </c>
      <c r="W287" s="123">
        <v>0</v>
      </c>
      <c r="X287" s="123">
        <v>0</v>
      </c>
      <c r="Y287" s="123">
        <v>0</v>
      </c>
      <c r="Z287" s="123">
        <v>0</v>
      </c>
      <c r="AA287" s="128">
        <v>0</v>
      </c>
      <c r="AB287" s="123">
        <v>0</v>
      </c>
      <c r="AC287" s="123">
        <v>0</v>
      </c>
      <c r="AD287" s="123">
        <v>0</v>
      </c>
      <c r="AE287" s="123">
        <v>59</v>
      </c>
      <c r="AF287" s="123">
        <v>45</v>
      </c>
      <c r="AG287" s="123">
        <v>466</v>
      </c>
      <c r="AH287" s="123">
        <v>3</v>
      </c>
      <c r="AI287" s="123">
        <v>26</v>
      </c>
      <c r="AJ287" s="128">
        <v>8</v>
      </c>
      <c r="AK287" s="123">
        <v>0</v>
      </c>
      <c r="AL287" s="130">
        <v>0</v>
      </c>
      <c r="AM287" s="123">
        <v>1</v>
      </c>
      <c r="AN287" s="131">
        <v>1</v>
      </c>
      <c r="AO287" s="132">
        <f>IFERROR($S287*$S$2+$T287*$T$2+IF($U$2=0,0,$U287/$U$2)+$V287*$V$2+$W287*$W$2+$X287*$X$2+$Y287*$Y$2+$AA287*$AA$2+IF($AB$2=0,0,$AB287/$AB$2)+$AC$2*$AC287+$AF287*$AF$2+IF($AG$2=0,0,$AG287/$AG$2)+$AH287*$AH$2+IF($AJ$2=0,0,$AJ287/$AJ$2)+$AK287*$AK$2+$AL287*$AL$2+$AM287*$AM$2+$AN287*$AN$2,0)</f>
      </c>
      <c r="AP287" s="133">
        <f>IFERROR($AO287/$Q287,"-")</f>
      </c>
      <c r="AQ287" s="5"/>
    </row>
    <row x14ac:dyDescent="0.25" r="288" customHeight="1" ht="17.25">
      <c r="A288" s="118" t="s">
        <v>481</v>
      </c>
      <c r="B288" s="119" t="s">
        <v>173</v>
      </c>
      <c r="C288" s="119" t="s">
        <v>188</v>
      </c>
      <c r="D288" s="120">
        <v>14</v>
      </c>
      <c r="E288" s="134"/>
      <c r="F288" s="122"/>
      <c r="G288" s="123">
        <v>300</v>
      </c>
      <c r="H288" s="124">
        <f>I288-G288</f>
      </c>
      <c r="I288" s="123">
        <v>300</v>
      </c>
      <c r="J288" s="123">
        <v>243</v>
      </c>
      <c r="K288" s="124">
        <f>L288-J288</f>
      </c>
      <c r="L288" s="123">
        <v>245</v>
      </c>
      <c r="M288" s="123">
        <v>247</v>
      </c>
      <c r="N288" s="124">
        <f>O288-M288</f>
      </c>
      <c r="O288" s="123">
        <v>255</v>
      </c>
      <c r="P288" s="135">
        <v>0.01</v>
      </c>
      <c r="Q288" s="126">
        <v>16</v>
      </c>
      <c r="R288" s="127"/>
      <c r="S288" s="128">
        <v>0</v>
      </c>
      <c r="T288" s="123">
        <v>1</v>
      </c>
      <c r="U288" s="123">
        <v>0</v>
      </c>
      <c r="V288" s="123">
        <v>0</v>
      </c>
      <c r="W288" s="123">
        <v>0</v>
      </c>
      <c r="X288" s="123">
        <v>0</v>
      </c>
      <c r="Y288" s="123">
        <v>0</v>
      </c>
      <c r="Z288" s="123">
        <v>0</v>
      </c>
      <c r="AA288" s="128">
        <v>0</v>
      </c>
      <c r="AB288" s="123">
        <v>0</v>
      </c>
      <c r="AC288" s="123">
        <v>0</v>
      </c>
      <c r="AD288" s="123">
        <v>0</v>
      </c>
      <c r="AE288" s="123">
        <v>71</v>
      </c>
      <c r="AF288" s="123">
        <v>44</v>
      </c>
      <c r="AG288" s="123">
        <v>629</v>
      </c>
      <c r="AH288" s="123">
        <v>5</v>
      </c>
      <c r="AI288" s="123">
        <v>29</v>
      </c>
      <c r="AJ288" s="128">
        <v>23</v>
      </c>
      <c r="AK288" s="123">
        <v>0</v>
      </c>
      <c r="AL288" s="130">
        <v>0</v>
      </c>
      <c r="AM288" s="123">
        <v>0</v>
      </c>
      <c r="AN288" s="131">
        <v>0</v>
      </c>
      <c r="AO288" s="132">
        <f>IFERROR($S288*$S$2+$T288*$T$2+IF($U$2=0,0,$U288/$U$2)+$V288*$V$2+$W288*$W$2+$X288*$X$2+$Y288*$Y$2+$AA288*$AA$2+IF($AB$2=0,0,$AB288/$AB$2)+$AC$2*$AC288+$AF288*$AF$2+IF($AG$2=0,0,$AG288/$AG$2)+$AH288*$AH$2+IF($AJ$2=0,0,$AJ288/$AJ$2)+$AK288*$AK$2+$AL288*$AL$2+$AM288*$AM$2+$AN288*$AN$2,0)</f>
      </c>
      <c r="AP288" s="133">
        <f>IFERROR($AO288/$Q288,"-")</f>
      </c>
      <c r="AQ288" s="5"/>
    </row>
    <row x14ac:dyDescent="0.25" r="289" customHeight="1" ht="17.25">
      <c r="A289" s="118" t="s">
        <v>482</v>
      </c>
      <c r="B289" s="119" t="s">
        <v>181</v>
      </c>
      <c r="C289" s="119" t="s">
        <v>244</v>
      </c>
      <c r="D289" s="120">
        <v>14</v>
      </c>
      <c r="E289" s="134"/>
      <c r="F289" s="122"/>
      <c r="G289" s="123">
        <v>300</v>
      </c>
      <c r="H289" s="124">
        <f>I289-G289</f>
      </c>
      <c r="I289" s="123">
        <v>296</v>
      </c>
      <c r="J289" s="123">
        <v>500</v>
      </c>
      <c r="K289" s="124">
        <f>L289-J289</f>
      </c>
      <c r="L289" s="123">
        <v>500</v>
      </c>
      <c r="M289" s="123">
        <v>518</v>
      </c>
      <c r="N289" s="124">
        <f>O289-M289</f>
      </c>
      <c r="O289" s="123">
        <v>500</v>
      </c>
      <c r="P289" s="135">
        <v>0.01</v>
      </c>
      <c r="Q289" s="126">
        <v>16</v>
      </c>
      <c r="R289" s="127"/>
      <c r="S289" s="128">
        <v>0</v>
      </c>
      <c r="T289" s="128">
        <v>0</v>
      </c>
      <c r="U289" s="128">
        <v>0</v>
      </c>
      <c r="V289" s="128">
        <v>0</v>
      </c>
      <c r="W289" s="128">
        <v>0</v>
      </c>
      <c r="X289" s="128">
        <v>0</v>
      </c>
      <c r="Y289" s="128">
        <v>0</v>
      </c>
      <c r="Z289" s="128">
        <v>0</v>
      </c>
      <c r="AA289" s="128">
        <v>52</v>
      </c>
      <c r="AB289" s="128">
        <v>181</v>
      </c>
      <c r="AC289" s="128">
        <v>2</v>
      </c>
      <c r="AD289" s="128">
        <v>9</v>
      </c>
      <c r="AE289" s="128">
        <v>26</v>
      </c>
      <c r="AF289" s="128">
        <v>19</v>
      </c>
      <c r="AG289" s="128">
        <v>187</v>
      </c>
      <c r="AH289" s="128">
        <v>1</v>
      </c>
      <c r="AI289" s="128">
        <v>11</v>
      </c>
      <c r="AJ289" s="128">
        <v>0</v>
      </c>
      <c r="AK289" s="128">
        <v>0</v>
      </c>
      <c r="AL289" s="128">
        <v>0</v>
      </c>
      <c r="AM289" s="128">
        <v>1</v>
      </c>
      <c r="AN289" s="128">
        <v>1</v>
      </c>
      <c r="AO289" s="132">
        <f>IFERROR($S289*$S$2+$T289*$T$2+IF($U$2=0,0,$U289/$U$2)+$V289*$V$2+$W289*$W$2+$X289*$X$2+$Y289*$Y$2+$AA289*$AA$2+IF($AB$2=0,0,$AB289/$AB$2)+$AC$2*$AC289+$AF289*$AF$2+IF($AG$2=0,0,$AG289/$AG$2)+$AH289*$AH$2+IF($AJ$2=0,0,$AJ289/$AJ$2)+$AK289*$AK$2+$AL289*$AL$2+$AM289*$AM$2+$AN289*$AN$2,0)</f>
      </c>
      <c r="AP289" s="133">
        <f>IFERROR($AO289/$Q289,"-")</f>
      </c>
      <c r="AQ289" s="5"/>
    </row>
    <row x14ac:dyDescent="0.25" r="290" customHeight="1" ht="17.25">
      <c r="A290" s="118" t="s">
        <v>483</v>
      </c>
      <c r="B290" s="119" t="s">
        <v>192</v>
      </c>
      <c r="C290" s="119" t="s">
        <v>268</v>
      </c>
      <c r="D290" s="120">
        <v>7</v>
      </c>
      <c r="E290" s="134" t="s">
        <v>414</v>
      </c>
      <c r="F290" s="122"/>
      <c r="G290" s="123">
        <v>300</v>
      </c>
      <c r="H290" s="124">
        <f>I290-G290</f>
      </c>
      <c r="I290" s="123">
        <v>300</v>
      </c>
      <c r="J290" s="123">
        <v>454</v>
      </c>
      <c r="K290" s="124">
        <f>L290-J290</f>
      </c>
      <c r="L290" s="123">
        <v>500</v>
      </c>
      <c r="M290" s="123">
        <v>450</v>
      </c>
      <c r="N290" s="124">
        <f>O290-M290</f>
      </c>
      <c r="O290" s="123">
        <v>412</v>
      </c>
      <c r="P290" s="135">
        <v>0.01</v>
      </c>
      <c r="Q290" s="126" t="s">
        <v>234</v>
      </c>
      <c r="R290" s="127"/>
      <c r="S290" s="128" t="s">
        <v>234</v>
      </c>
      <c r="T290" s="128" t="s">
        <v>234</v>
      </c>
      <c r="U290" s="128" t="s">
        <v>234</v>
      </c>
      <c r="V290" s="128" t="s">
        <v>234</v>
      </c>
      <c r="W290" s="128" t="s">
        <v>234</v>
      </c>
      <c r="X290" s="128" t="s">
        <v>234</v>
      </c>
      <c r="Y290" s="128" t="s">
        <v>234</v>
      </c>
      <c r="Z290" s="128" t="s">
        <v>234</v>
      </c>
      <c r="AA290" s="128" t="s">
        <v>234</v>
      </c>
      <c r="AB290" s="128" t="s">
        <v>234</v>
      </c>
      <c r="AC290" s="128" t="s">
        <v>234</v>
      </c>
      <c r="AD290" s="128" t="s">
        <v>234</v>
      </c>
      <c r="AE290" s="128" t="s">
        <v>234</v>
      </c>
      <c r="AF290" s="128" t="s">
        <v>234</v>
      </c>
      <c r="AG290" s="128" t="s">
        <v>234</v>
      </c>
      <c r="AH290" s="128" t="s">
        <v>234</v>
      </c>
      <c r="AI290" s="128" t="s">
        <v>234</v>
      </c>
      <c r="AJ290" s="128" t="s">
        <v>234</v>
      </c>
      <c r="AK290" s="128" t="s">
        <v>234</v>
      </c>
      <c r="AL290" s="128" t="s">
        <v>234</v>
      </c>
      <c r="AM290" s="128" t="s">
        <v>234</v>
      </c>
      <c r="AN290" s="128" t="s">
        <v>234</v>
      </c>
      <c r="AO290" s="132">
        <f>IFERROR($S290*$S$2+$T290*$T$2+IF($U$2=0,0,$U290/$U$2)+$V290*$V$2+$W290*$W$2+$X290*$X$2+$Y290*$Y$2+$AA290*$AA$2+IF($AB$2=0,0,$AB290/$AB$2)+$AC$2*$AC290+$AF290*$AF$2+IF($AG$2=0,0,$AG290/$AG$2)+$AH290*$AH$2+IF($AJ$2=0,0,$AJ290/$AJ$2)+$AK290*$AK$2+$AL290*$AL$2+$AM290*$AM$2+$AN290*$AN$2,0)</f>
      </c>
      <c r="AP290" s="133">
        <f>IFERROR($AO290/$Q290,"-")</f>
      </c>
      <c r="AQ290" s="5"/>
    </row>
    <row x14ac:dyDescent="0.25" r="291" customHeight="1" ht="17.25">
      <c r="A291" s="118" t="s">
        <v>484</v>
      </c>
      <c r="B291" s="119" t="s">
        <v>173</v>
      </c>
      <c r="C291" s="119" t="s">
        <v>223</v>
      </c>
      <c r="D291" s="120">
        <v>9</v>
      </c>
      <c r="E291" s="134"/>
      <c r="F291" s="122"/>
      <c r="G291" s="123">
        <v>300</v>
      </c>
      <c r="H291" s="124">
        <f>I291-G291</f>
      </c>
      <c r="I291" s="123">
        <v>300</v>
      </c>
      <c r="J291" s="123">
        <v>237</v>
      </c>
      <c r="K291" s="124">
        <f>L291-J291</f>
      </c>
      <c r="L291" s="123">
        <v>248</v>
      </c>
      <c r="M291" s="123">
        <v>237</v>
      </c>
      <c r="N291" s="124">
        <f>O291-M291</f>
      </c>
      <c r="O291" s="123">
        <v>247</v>
      </c>
      <c r="P291" s="135">
        <v>0.01</v>
      </c>
      <c r="Q291" s="126">
        <v>13</v>
      </c>
      <c r="R291" s="127"/>
      <c r="S291" s="128">
        <v>0</v>
      </c>
      <c r="T291" s="128">
        <v>0</v>
      </c>
      <c r="U291" s="128">
        <v>0</v>
      </c>
      <c r="V291" s="128">
        <v>0</v>
      </c>
      <c r="W291" s="128">
        <v>0</v>
      </c>
      <c r="X291" s="128">
        <v>0</v>
      </c>
      <c r="Y291" s="128">
        <v>0</v>
      </c>
      <c r="Z291" s="128">
        <v>0</v>
      </c>
      <c r="AA291" s="128">
        <v>0</v>
      </c>
      <c r="AB291" s="128">
        <v>0</v>
      </c>
      <c r="AC291" s="128">
        <v>0</v>
      </c>
      <c r="AD291" s="128">
        <v>0</v>
      </c>
      <c r="AE291" s="128">
        <v>35</v>
      </c>
      <c r="AF291" s="128">
        <v>20</v>
      </c>
      <c r="AG291" s="128">
        <v>349</v>
      </c>
      <c r="AH291" s="128">
        <v>2</v>
      </c>
      <c r="AI291" s="128">
        <v>16</v>
      </c>
      <c r="AJ291" s="128">
        <v>0</v>
      </c>
      <c r="AK291" s="128">
        <v>0</v>
      </c>
      <c r="AL291" s="128">
        <v>0</v>
      </c>
      <c r="AM291" s="128">
        <v>0</v>
      </c>
      <c r="AN291" s="128">
        <v>0</v>
      </c>
      <c r="AO291" s="132">
        <f>IFERROR($S291*$S$2+$T291*$T$2+IF($U$2=0,0,$U291/$U$2)+$V291*$V$2+$W291*$W$2+$X291*$X$2+$Y291*$Y$2+$AA291*$AA$2+IF($AB$2=0,0,$AB291/$AB$2)+$AC$2*$AC291+$AF291*$AF$2+IF($AG$2=0,0,$AG291/$AG$2)+$AH291*$AH$2+IF($AJ$2=0,0,$AJ291/$AJ$2)+$AK291*$AK$2+$AL291*$AL$2+$AM291*$AM$2+$AN291*$AN$2,0)</f>
      </c>
      <c r="AP291" s="133">
        <f>IFERROR($AO291/$Q291,"-")</f>
      </c>
      <c r="AQ291" s="5"/>
    </row>
    <row x14ac:dyDescent="0.25" r="292" customHeight="1" ht="17.25">
      <c r="A292" s="118" t="s">
        <v>485</v>
      </c>
      <c r="B292" s="119" t="s">
        <v>173</v>
      </c>
      <c r="C292" s="119" t="s">
        <v>203</v>
      </c>
      <c r="D292" s="120">
        <v>9</v>
      </c>
      <c r="E292" s="134"/>
      <c r="F292" s="122"/>
      <c r="G292" s="123">
        <v>300</v>
      </c>
      <c r="H292" s="124">
        <f>I292-G292</f>
      </c>
      <c r="I292" s="123">
        <v>300</v>
      </c>
      <c r="J292" s="123">
        <v>311</v>
      </c>
      <c r="K292" s="124">
        <f>L292-J292</f>
      </c>
      <c r="L292" s="123">
        <v>309</v>
      </c>
      <c r="M292" s="123">
        <v>299</v>
      </c>
      <c r="N292" s="124">
        <f>O292-M292</f>
      </c>
      <c r="O292" s="123">
        <v>297</v>
      </c>
      <c r="P292" s="135">
        <v>0.01</v>
      </c>
      <c r="Q292" s="126">
        <v>7</v>
      </c>
      <c r="R292" s="127"/>
      <c r="S292" s="128">
        <v>0</v>
      </c>
      <c r="T292" s="128">
        <v>0</v>
      </c>
      <c r="U292" s="128">
        <v>0</v>
      </c>
      <c r="V292" s="128">
        <v>0</v>
      </c>
      <c r="W292" s="128">
        <v>0</v>
      </c>
      <c r="X292" s="128">
        <v>0</v>
      </c>
      <c r="Y292" s="128">
        <v>1</v>
      </c>
      <c r="Z292" s="128">
        <v>0</v>
      </c>
      <c r="AA292" s="128">
        <v>0</v>
      </c>
      <c r="AB292" s="128">
        <v>0</v>
      </c>
      <c r="AC292" s="128">
        <v>0</v>
      </c>
      <c r="AD292" s="128">
        <v>0</v>
      </c>
      <c r="AE292" s="128">
        <v>35</v>
      </c>
      <c r="AF292" s="128">
        <v>23</v>
      </c>
      <c r="AG292" s="128">
        <v>228</v>
      </c>
      <c r="AH292" s="128">
        <v>2</v>
      </c>
      <c r="AI292" s="128">
        <v>11</v>
      </c>
      <c r="AJ292" s="128">
        <v>0</v>
      </c>
      <c r="AK292" s="128">
        <v>0</v>
      </c>
      <c r="AL292" s="128">
        <v>0</v>
      </c>
      <c r="AM292" s="128">
        <v>0</v>
      </c>
      <c r="AN292" s="128">
        <v>0</v>
      </c>
      <c r="AO292" s="132">
        <f>IFERROR($S292*$S$2+$T292*$T$2+IF($U$2=0,0,$U292/$U$2)+$V292*$V$2+$W292*$W$2+$X292*$X$2+$Y292*$Y$2+$AA292*$AA$2+IF($AB$2=0,0,$AB292/$AB$2)+$AC$2*$AC292+$AF292*$AF$2+IF($AG$2=0,0,$AG292/$AG$2)+$AH292*$AH$2+IF($AJ$2=0,0,$AJ292/$AJ$2)+$AK292*$AK$2+$AL292*$AL$2+$AM292*$AM$2+$AN292*$AN$2,0)</f>
      </c>
      <c r="AP292" s="133">
        <f>IFERROR($AO292/$Q292,"-")</f>
      </c>
      <c r="AQ292" s="5"/>
    </row>
    <row x14ac:dyDescent="0.25" r="293" customHeight="1" ht="17.25">
      <c r="A293" s="118" t="s">
        <v>486</v>
      </c>
      <c r="B293" s="119" t="s">
        <v>173</v>
      </c>
      <c r="C293" s="119" t="s">
        <v>186</v>
      </c>
      <c r="D293" s="120">
        <v>8</v>
      </c>
      <c r="E293" s="134"/>
      <c r="F293" s="122"/>
      <c r="G293" s="123">
        <v>300</v>
      </c>
      <c r="H293" s="124">
        <f>I293-G293</f>
      </c>
      <c r="I293" s="123">
        <v>300</v>
      </c>
      <c r="J293" s="123">
        <v>318</v>
      </c>
      <c r="K293" s="124">
        <f>L293-J293</f>
      </c>
      <c r="L293" s="123">
        <v>320</v>
      </c>
      <c r="M293" s="123">
        <v>316</v>
      </c>
      <c r="N293" s="124">
        <f>O293-M293</f>
      </c>
      <c r="O293" s="123">
        <v>321</v>
      </c>
      <c r="P293" s="135">
        <v>0.01</v>
      </c>
      <c r="Q293" s="126" t="s">
        <v>234</v>
      </c>
      <c r="R293" s="127"/>
      <c r="S293" s="128" t="s">
        <v>234</v>
      </c>
      <c r="T293" s="128" t="s">
        <v>234</v>
      </c>
      <c r="U293" s="128" t="s">
        <v>234</v>
      </c>
      <c r="V293" s="128" t="s">
        <v>234</v>
      </c>
      <c r="W293" s="128" t="s">
        <v>234</v>
      </c>
      <c r="X293" s="128" t="s">
        <v>234</v>
      </c>
      <c r="Y293" s="128" t="s">
        <v>234</v>
      </c>
      <c r="Z293" s="128" t="s">
        <v>234</v>
      </c>
      <c r="AA293" s="128" t="s">
        <v>234</v>
      </c>
      <c r="AB293" s="128" t="s">
        <v>234</v>
      </c>
      <c r="AC293" s="128" t="s">
        <v>234</v>
      </c>
      <c r="AD293" s="128" t="s">
        <v>234</v>
      </c>
      <c r="AE293" s="128" t="s">
        <v>234</v>
      </c>
      <c r="AF293" s="128" t="s">
        <v>234</v>
      </c>
      <c r="AG293" s="128" t="s">
        <v>234</v>
      </c>
      <c r="AH293" s="128" t="s">
        <v>234</v>
      </c>
      <c r="AI293" s="128" t="s">
        <v>234</v>
      </c>
      <c r="AJ293" s="128" t="s">
        <v>234</v>
      </c>
      <c r="AK293" s="128" t="s">
        <v>234</v>
      </c>
      <c r="AL293" s="128" t="s">
        <v>234</v>
      </c>
      <c r="AM293" s="128" t="s">
        <v>234</v>
      </c>
      <c r="AN293" s="128" t="s">
        <v>234</v>
      </c>
      <c r="AO293" s="132">
        <f>IFERROR($S293*$S$2+$T293*$T$2+IF($U$2=0,0,$U293/$U$2)+$V293*$V$2+$W293*$W$2+$X293*$X$2+$Y293*$Y$2+$AA293*$AA$2+IF($AB$2=0,0,$AB293/$AB$2)+$AC$2*$AC293+$AF293*$AF$2+IF($AG$2=0,0,$AG293/$AG$2)+$AH293*$AH$2+IF($AJ$2=0,0,$AJ293/$AJ$2)+$AK293*$AK$2+$AL293*$AL$2+$AM293*$AM$2+$AN293*$AN$2,0)</f>
      </c>
      <c r="AP293" s="133">
        <f>IFERROR($AO293/$Q293,"-")</f>
      </c>
      <c r="AQ293" s="5"/>
    </row>
    <row x14ac:dyDescent="0.25" r="294" customHeight="1" ht="17.25">
      <c r="A294" s="118" t="s">
        <v>441</v>
      </c>
      <c r="B294" s="119" t="s">
        <v>173</v>
      </c>
      <c r="C294" s="119" t="s">
        <v>41</v>
      </c>
      <c r="D294" s="120">
        <v>7</v>
      </c>
      <c r="E294" s="134"/>
      <c r="F294" s="122"/>
      <c r="G294" s="123">
        <v>300</v>
      </c>
      <c r="H294" s="124">
        <f>I294-G294</f>
      </c>
      <c r="I294" s="123">
        <v>300</v>
      </c>
      <c r="J294" s="123">
        <v>500</v>
      </c>
      <c r="K294" s="124">
        <f>L294-J294</f>
      </c>
      <c r="L294" s="123">
        <v>260</v>
      </c>
      <c r="M294" s="123">
        <v>500</v>
      </c>
      <c r="N294" s="124">
        <f>O294-M294</f>
      </c>
      <c r="O294" s="123">
        <v>267</v>
      </c>
      <c r="P294" s="135">
        <v>0.01</v>
      </c>
      <c r="Q294" s="126">
        <v>12</v>
      </c>
      <c r="R294" s="127"/>
      <c r="S294" s="128">
        <v>0</v>
      </c>
      <c r="T294" s="128">
        <v>0</v>
      </c>
      <c r="U294" s="128">
        <v>0</v>
      </c>
      <c r="V294" s="128">
        <v>0</v>
      </c>
      <c r="W294" s="128">
        <v>0</v>
      </c>
      <c r="X294" s="128">
        <v>0</v>
      </c>
      <c r="Y294" s="128">
        <v>0</v>
      </c>
      <c r="Z294" s="128">
        <v>0</v>
      </c>
      <c r="AA294" s="128">
        <v>3</v>
      </c>
      <c r="AB294" s="128">
        <v>17</v>
      </c>
      <c r="AC294" s="128">
        <v>0</v>
      </c>
      <c r="AD294" s="128">
        <v>0</v>
      </c>
      <c r="AE294" s="128">
        <v>26</v>
      </c>
      <c r="AF294" s="128">
        <v>20</v>
      </c>
      <c r="AG294" s="128">
        <v>398</v>
      </c>
      <c r="AH294" s="128">
        <v>3</v>
      </c>
      <c r="AI294" s="128">
        <v>15</v>
      </c>
      <c r="AJ294" s="128">
        <v>111</v>
      </c>
      <c r="AK294" s="128">
        <v>0</v>
      </c>
      <c r="AL294" s="128">
        <v>0</v>
      </c>
      <c r="AM294" s="128">
        <v>0</v>
      </c>
      <c r="AN294" s="128">
        <v>0</v>
      </c>
      <c r="AO294" s="132">
        <f>IFERROR($S294*$S$2+$T294*$T$2+IF($U$2=0,0,$U294/$U$2)+$V294*$V$2+$W294*$W$2+$X294*$X$2+$Y294*$Y$2+$AA294*$AA$2+IF($AB$2=0,0,$AB294/$AB$2)+$AC$2*$AC294+$AF294*$AF$2+IF($AG$2=0,0,$AG294/$AG$2)+$AH294*$AH$2+IF($AJ$2=0,0,$AJ294/$AJ$2)+$AK294*$AK$2+$AL294*$AL$2+$AM294*$AM$2+$AN294*$AN$2,0)</f>
      </c>
      <c r="AP294" s="133">
        <f>IFERROR($AO294/$Q294,"-")</f>
      </c>
      <c r="AQ294" s="5"/>
    </row>
    <row x14ac:dyDescent="0.25" r="295" customHeight="1" ht="17.25">
      <c r="A295" s="118" t="s">
        <v>487</v>
      </c>
      <c r="B295" s="119" t="s">
        <v>173</v>
      </c>
      <c r="C295" s="119" t="s">
        <v>265</v>
      </c>
      <c r="D295" s="120">
        <v>14</v>
      </c>
      <c r="E295" s="134"/>
      <c r="F295" s="122"/>
      <c r="G295" s="123">
        <v>296</v>
      </c>
      <c r="H295" s="124">
        <f>I295-G295</f>
      </c>
      <c r="I295" s="123">
        <v>298</v>
      </c>
      <c r="J295" s="123">
        <v>246</v>
      </c>
      <c r="K295" s="124">
        <f>L295-J295</f>
      </c>
      <c r="L295" s="123">
        <v>243</v>
      </c>
      <c r="M295" s="123">
        <v>250</v>
      </c>
      <c r="N295" s="124">
        <f>O295-M295</f>
      </c>
      <c r="O295" s="123">
        <v>242</v>
      </c>
      <c r="P295" s="135">
        <v>0.01</v>
      </c>
      <c r="Q295" s="126">
        <v>8</v>
      </c>
      <c r="R295" s="127"/>
      <c r="S295" s="128">
        <v>0</v>
      </c>
      <c r="T295" s="128">
        <v>0</v>
      </c>
      <c r="U295" s="128">
        <v>0</v>
      </c>
      <c r="V295" s="128">
        <v>0</v>
      </c>
      <c r="W295" s="128">
        <v>0</v>
      </c>
      <c r="X295" s="128">
        <v>0</v>
      </c>
      <c r="Y295" s="128">
        <v>0</v>
      </c>
      <c r="Z295" s="128">
        <v>0</v>
      </c>
      <c r="AA295" s="128">
        <v>0</v>
      </c>
      <c r="AB295" s="128">
        <v>0</v>
      </c>
      <c r="AC295" s="128">
        <v>0</v>
      </c>
      <c r="AD295" s="128">
        <v>0</v>
      </c>
      <c r="AE295" s="128">
        <v>35</v>
      </c>
      <c r="AF295" s="128">
        <v>18</v>
      </c>
      <c r="AG295" s="128">
        <v>288</v>
      </c>
      <c r="AH295" s="128">
        <v>4</v>
      </c>
      <c r="AI295" s="128">
        <v>14</v>
      </c>
      <c r="AJ295" s="128">
        <v>0</v>
      </c>
      <c r="AK295" s="128">
        <v>0</v>
      </c>
      <c r="AL295" s="128">
        <v>2</v>
      </c>
      <c r="AM295" s="128">
        <v>0</v>
      </c>
      <c r="AN295" s="128">
        <v>0</v>
      </c>
      <c r="AO295" s="132">
        <f>IFERROR($S295*$S$2+$T295*$T$2+IF($U$2=0,0,$U295/$U$2)+$V295*$V$2+$W295*$W$2+$X295*$X$2+$Y295*$Y$2+$AA295*$AA$2+IF($AB$2=0,0,$AB295/$AB$2)+$AC$2*$AC295+$AF295*$AF$2+IF($AG$2=0,0,$AG295/$AG$2)+$AH295*$AH$2+IF($AJ$2=0,0,$AJ295/$AJ$2)+$AK295*$AK$2+$AL295*$AL$2+$AM295*$AM$2+$AN295*$AN$2,0)</f>
      </c>
      <c r="AP295" s="133">
        <f>IFERROR($AO295/$Q295,"-")</f>
      </c>
      <c r="AQ295" s="5"/>
    </row>
    <row x14ac:dyDescent="0.25" r="296" customHeight="1" ht="17.25">
      <c r="A296" s="118" t="s">
        <v>488</v>
      </c>
      <c r="B296" s="119" t="s">
        <v>185</v>
      </c>
      <c r="C296" s="119" t="s">
        <v>203</v>
      </c>
      <c r="D296" s="120">
        <v>9</v>
      </c>
      <c r="E296" s="134"/>
      <c r="F296" s="122"/>
      <c r="G296" s="123">
        <v>300</v>
      </c>
      <c r="H296" s="124">
        <f>I296-G296</f>
      </c>
      <c r="I296" s="123">
        <v>300</v>
      </c>
      <c r="J296" s="123">
        <v>340</v>
      </c>
      <c r="K296" s="124">
        <f>L296-J296</f>
      </c>
      <c r="L296" s="123">
        <v>500</v>
      </c>
      <c r="M296" s="123">
        <v>337</v>
      </c>
      <c r="N296" s="124">
        <f>O296-M296</f>
      </c>
      <c r="O296" s="123">
        <v>369</v>
      </c>
      <c r="P296" s="135">
        <v>0.01</v>
      </c>
      <c r="Q296" s="126">
        <v>1</v>
      </c>
      <c r="R296" s="127"/>
      <c r="S296" s="128">
        <v>12</v>
      </c>
      <c r="T296" s="128">
        <v>7</v>
      </c>
      <c r="U296" s="128">
        <v>137</v>
      </c>
      <c r="V296" s="128">
        <v>1</v>
      </c>
      <c r="W296" s="128">
        <v>0</v>
      </c>
      <c r="X296" s="128">
        <v>0</v>
      </c>
      <c r="Y296" s="128">
        <v>1</v>
      </c>
      <c r="Z296" s="128">
        <v>6</v>
      </c>
      <c r="AA296" s="128">
        <v>3</v>
      </c>
      <c r="AB296" s="128">
        <v>22</v>
      </c>
      <c r="AC296" s="128">
        <v>0</v>
      </c>
      <c r="AD296" s="128">
        <v>2</v>
      </c>
      <c r="AE296" s="128">
        <v>0</v>
      </c>
      <c r="AF296" s="128">
        <v>0</v>
      </c>
      <c r="AG296" s="128">
        <v>0</v>
      </c>
      <c r="AH296" s="128">
        <v>0</v>
      </c>
      <c r="AI296" s="128">
        <v>0</v>
      </c>
      <c r="AJ296" s="128">
        <v>0</v>
      </c>
      <c r="AK296" s="128">
        <v>0</v>
      </c>
      <c r="AL296" s="128">
        <v>0</v>
      </c>
      <c r="AM296" s="128">
        <v>0</v>
      </c>
      <c r="AN296" s="128">
        <v>0</v>
      </c>
      <c r="AO296" s="132">
        <f>IFERROR($S296*$S$2+$T296*$T$2+IF($U$2=0,0,$U296/$U$2)+$V296*$V$2+$W296*$W$2+$X296*$X$2+$Y296*$Y$2+$AA296*$AA$2+IF($AB$2=0,0,$AB296/$AB$2)+$AC$2*$AC296+$AF296*$AF$2+IF($AG$2=0,0,$AG296/$AG$2)+$AH296*$AH$2+IF($AJ$2=0,0,$AJ296/$AJ$2)+$AK296*$AK$2+$AL296*$AL$2+$AM296*$AM$2+$AN296*$AN$2,0)</f>
      </c>
      <c r="AP296" s="133">
        <f>IFERROR($AO296/$Q296,"-")</f>
      </c>
      <c r="AQ296" s="5"/>
    </row>
    <row x14ac:dyDescent="0.25" r="297" customHeight="1" ht="17.25">
      <c r="A297" s="118" t="s">
        <v>489</v>
      </c>
      <c r="B297" s="119" t="s">
        <v>181</v>
      </c>
      <c r="C297" s="119" t="s">
        <v>208</v>
      </c>
      <c r="D297" s="120">
        <v>13</v>
      </c>
      <c r="E297" s="134"/>
      <c r="F297" s="122"/>
      <c r="G297" s="123">
        <v>300</v>
      </c>
      <c r="H297" s="124">
        <f>I297-G297</f>
      </c>
      <c r="I297" s="123">
        <v>300</v>
      </c>
      <c r="J297" s="123">
        <v>281</v>
      </c>
      <c r="K297" s="124">
        <f>L297-J297</f>
      </c>
      <c r="L297" s="123">
        <v>267</v>
      </c>
      <c r="M297" s="123">
        <v>285</v>
      </c>
      <c r="N297" s="124">
        <f>O297-M297</f>
      </c>
      <c r="O297" s="123">
        <v>269</v>
      </c>
      <c r="P297" s="135">
        <v>0.01</v>
      </c>
      <c r="Q297" s="126" t="s">
        <v>234</v>
      </c>
      <c r="R297" s="127"/>
      <c r="S297" s="128" t="s">
        <v>234</v>
      </c>
      <c r="T297" s="128" t="s">
        <v>234</v>
      </c>
      <c r="U297" s="128" t="s">
        <v>234</v>
      </c>
      <c r="V297" s="128" t="s">
        <v>234</v>
      </c>
      <c r="W297" s="128" t="s">
        <v>234</v>
      </c>
      <c r="X297" s="128" t="s">
        <v>234</v>
      </c>
      <c r="Y297" s="128" t="s">
        <v>234</v>
      </c>
      <c r="Z297" s="128" t="s">
        <v>234</v>
      </c>
      <c r="AA297" s="128" t="s">
        <v>234</v>
      </c>
      <c r="AB297" s="128" t="s">
        <v>234</v>
      </c>
      <c r="AC297" s="128" t="s">
        <v>234</v>
      </c>
      <c r="AD297" s="128" t="s">
        <v>234</v>
      </c>
      <c r="AE297" s="128" t="s">
        <v>234</v>
      </c>
      <c r="AF297" s="128" t="s">
        <v>234</v>
      </c>
      <c r="AG297" s="128" t="s">
        <v>234</v>
      </c>
      <c r="AH297" s="128" t="s">
        <v>234</v>
      </c>
      <c r="AI297" s="128" t="s">
        <v>234</v>
      </c>
      <c r="AJ297" s="128" t="s">
        <v>234</v>
      </c>
      <c r="AK297" s="128" t="s">
        <v>234</v>
      </c>
      <c r="AL297" s="128" t="s">
        <v>234</v>
      </c>
      <c r="AM297" s="128" t="s">
        <v>234</v>
      </c>
      <c r="AN297" s="128" t="s">
        <v>234</v>
      </c>
      <c r="AO297" s="132">
        <f>IFERROR($S297*$S$2+$T297*$T$2+IF($U$2=0,0,$U297/$U$2)+$V297*$V$2+$W297*$W$2+$X297*$X$2+$Y297*$Y$2+$AA297*$AA$2+IF($AB$2=0,0,$AB297/$AB$2)+$AC$2*$AC297+$AF297*$AF$2+IF($AG$2=0,0,$AG297/$AG$2)+$AH297*$AH$2+IF($AJ$2=0,0,$AJ297/$AJ$2)+$AK297*$AK$2+$AL297*$AL$2+$AM297*$AM$2+$AN297*$AN$2,0)</f>
      </c>
      <c r="AP297" s="133">
        <f>IFERROR($AO297/$Q297,"-")</f>
      </c>
      <c r="AQ297" s="5"/>
    </row>
    <row x14ac:dyDescent="0.25" r="298" customHeight="1" ht="17.25">
      <c r="A298" s="118" t="s">
        <v>490</v>
      </c>
      <c r="B298" s="119" t="s">
        <v>192</v>
      </c>
      <c r="C298" s="119" t="s">
        <v>41</v>
      </c>
      <c r="D298" s="120">
        <v>7</v>
      </c>
      <c r="E298" s="134"/>
      <c r="F298" s="122"/>
      <c r="G298" s="123">
        <v>278</v>
      </c>
      <c r="H298" s="124">
        <f>I298-G298</f>
      </c>
      <c r="I298" s="123">
        <v>279</v>
      </c>
      <c r="J298" s="123">
        <v>269</v>
      </c>
      <c r="K298" s="124">
        <f>L298-J298</f>
      </c>
      <c r="L298" s="123">
        <v>265</v>
      </c>
      <c r="M298" s="123">
        <v>269</v>
      </c>
      <c r="N298" s="124">
        <f>O298-M298</f>
      </c>
      <c r="O298" s="123">
        <v>268</v>
      </c>
      <c r="P298" s="135">
        <v>0.01</v>
      </c>
      <c r="Q298" s="126">
        <v>13</v>
      </c>
      <c r="R298" s="127"/>
      <c r="S298" s="128">
        <v>0</v>
      </c>
      <c r="T298" s="128">
        <v>0</v>
      </c>
      <c r="U298" s="128">
        <v>0</v>
      </c>
      <c r="V298" s="128">
        <v>0</v>
      </c>
      <c r="W298" s="128">
        <v>0</v>
      </c>
      <c r="X298" s="128">
        <v>0</v>
      </c>
      <c r="Y298" s="128">
        <v>0</v>
      </c>
      <c r="Z298" s="128">
        <v>0</v>
      </c>
      <c r="AA298" s="128">
        <v>0</v>
      </c>
      <c r="AB298" s="128">
        <v>0</v>
      </c>
      <c r="AC298" s="128">
        <v>0</v>
      </c>
      <c r="AD298" s="128">
        <v>0</v>
      </c>
      <c r="AE298" s="128">
        <v>20</v>
      </c>
      <c r="AF298" s="128">
        <v>10</v>
      </c>
      <c r="AG298" s="128">
        <v>159</v>
      </c>
      <c r="AH298" s="128">
        <v>3</v>
      </c>
      <c r="AI298" s="128">
        <v>8</v>
      </c>
      <c r="AJ298" s="128">
        <v>0</v>
      </c>
      <c r="AK298" s="128">
        <v>0</v>
      </c>
      <c r="AL298" s="128">
        <v>0</v>
      </c>
      <c r="AM298" s="128">
        <v>0</v>
      </c>
      <c r="AN298" s="128">
        <v>0</v>
      </c>
      <c r="AO298" s="132">
        <f>IFERROR($S298*$S$2+$T298*$T$2+IF($U$2=0,0,$U298/$U$2)+$V298*$V$2+$W298*$W$2+$X298*$X$2+$Y298*$Y$2+$AA298*$AA$2+IF($AB$2=0,0,$AB298/$AB$2)+$AC$2*$AC298+$AF298*$AF$2+IF($AG$2=0,0,$AG298/$AG$2)+$AH298*$AH$2+IF($AJ$2=0,0,$AJ298/$AJ$2)+$AK298*$AK$2+$AL298*$AL$2+$AM298*$AM$2+$AN298*$AN$2,0)</f>
      </c>
      <c r="AP298" s="133">
        <f>IFERROR($AO298/$Q298,"-")</f>
      </c>
      <c r="AQ298" s="5"/>
    </row>
    <row x14ac:dyDescent="0.25" r="299" customHeight="1" ht="17.25">
      <c r="A299" s="118" t="s">
        <v>491</v>
      </c>
      <c r="B299" s="119" t="s">
        <v>192</v>
      </c>
      <c r="C299" s="119" t="s">
        <v>55</v>
      </c>
      <c r="D299" s="120">
        <v>6</v>
      </c>
      <c r="E299" s="134"/>
      <c r="F299" s="122"/>
      <c r="G299" s="123">
        <v>300</v>
      </c>
      <c r="H299" s="124">
        <f>I299-G299</f>
      </c>
      <c r="I299" s="123">
        <v>300</v>
      </c>
      <c r="J299" s="123">
        <v>298</v>
      </c>
      <c r="K299" s="124">
        <f>L299-J299</f>
      </c>
      <c r="L299" s="123">
        <v>314</v>
      </c>
      <c r="M299" s="123">
        <v>300</v>
      </c>
      <c r="N299" s="124">
        <f>O299-M299</f>
      </c>
      <c r="O299" s="123">
        <v>314</v>
      </c>
      <c r="P299" s="135">
        <v>0.01</v>
      </c>
      <c r="Q299" s="126">
        <v>10</v>
      </c>
      <c r="R299" s="127"/>
      <c r="S299" s="128">
        <v>0</v>
      </c>
      <c r="T299" s="128">
        <v>0</v>
      </c>
      <c r="U299" s="128">
        <v>0</v>
      </c>
      <c r="V299" s="128">
        <v>0</v>
      </c>
      <c r="W299" s="128">
        <v>0</v>
      </c>
      <c r="X299" s="128">
        <v>0</v>
      </c>
      <c r="Y299" s="128">
        <v>0</v>
      </c>
      <c r="Z299" s="128">
        <v>0</v>
      </c>
      <c r="AA299" s="128">
        <v>0</v>
      </c>
      <c r="AB299" s="128">
        <v>0</v>
      </c>
      <c r="AC299" s="128">
        <v>0</v>
      </c>
      <c r="AD299" s="128">
        <v>0</v>
      </c>
      <c r="AE299" s="128">
        <v>16</v>
      </c>
      <c r="AF299" s="128">
        <v>12</v>
      </c>
      <c r="AG299" s="128">
        <v>119</v>
      </c>
      <c r="AH299" s="128">
        <v>3</v>
      </c>
      <c r="AI299" s="128">
        <v>9</v>
      </c>
      <c r="AJ299" s="128">
        <v>0</v>
      </c>
      <c r="AK299" s="128">
        <v>0</v>
      </c>
      <c r="AL299" s="128">
        <v>0</v>
      </c>
      <c r="AM299" s="128">
        <v>0</v>
      </c>
      <c r="AN299" s="128">
        <v>0</v>
      </c>
      <c r="AO299" s="132">
        <f>IFERROR($S299*$S$2+$T299*$T$2+IF($U$2=0,0,$U299/$U$2)+$V299*$V$2+$W299*$W$2+$X299*$X$2+$Y299*$Y$2+$AA299*$AA$2+IF($AB$2=0,0,$AB299/$AB$2)+$AC$2*$AC299+$AF299*$AF$2+IF($AG$2=0,0,$AG299/$AG$2)+$AH299*$AH$2+IF($AJ$2=0,0,$AJ299/$AJ$2)+$AK299*$AK$2+$AL299*$AL$2+$AM299*$AM$2+$AN299*$AN$2,0)</f>
      </c>
      <c r="AP299" s="133">
        <f>IFERROR($AO299/$Q299,"-")</f>
      </c>
      <c r="AQ299" s="5"/>
    </row>
    <row x14ac:dyDescent="0.25" r="300" customHeight="1" ht="17.25">
      <c r="A300" s="118" t="s">
        <v>492</v>
      </c>
      <c r="B300" s="119" t="s">
        <v>181</v>
      </c>
      <c r="C300" s="119" t="s">
        <v>55</v>
      </c>
      <c r="D300" s="120">
        <v>6</v>
      </c>
      <c r="E300" s="134" t="s">
        <v>176</v>
      </c>
      <c r="F300" s="122"/>
      <c r="G300" s="123">
        <v>288</v>
      </c>
      <c r="H300" s="124">
        <f>I300-G300</f>
      </c>
      <c r="I300" s="123">
        <v>290</v>
      </c>
      <c r="J300" s="123">
        <v>232</v>
      </c>
      <c r="K300" s="124">
        <f>L300-J300</f>
      </c>
      <c r="L300" s="123">
        <v>234</v>
      </c>
      <c r="M300" s="123">
        <v>234</v>
      </c>
      <c r="N300" s="124">
        <f>O300-M300</f>
      </c>
      <c r="O300" s="123">
        <v>229</v>
      </c>
      <c r="P300" s="135">
        <v>0.01</v>
      </c>
      <c r="Q300" s="126">
        <v>10</v>
      </c>
      <c r="R300" s="127"/>
      <c r="S300" s="128">
        <v>0</v>
      </c>
      <c r="T300" s="128">
        <v>0</v>
      </c>
      <c r="U300" s="128">
        <v>0</v>
      </c>
      <c r="V300" s="128">
        <v>0</v>
      </c>
      <c r="W300" s="128">
        <v>0</v>
      </c>
      <c r="X300" s="128">
        <v>0</v>
      </c>
      <c r="Y300" s="128">
        <v>0</v>
      </c>
      <c r="Z300" s="128">
        <v>0</v>
      </c>
      <c r="AA300" s="128">
        <v>64</v>
      </c>
      <c r="AB300" s="128">
        <v>232</v>
      </c>
      <c r="AC300" s="128">
        <v>2</v>
      </c>
      <c r="AD300" s="128">
        <v>18</v>
      </c>
      <c r="AE300" s="128">
        <v>15</v>
      </c>
      <c r="AF300" s="128">
        <v>11</v>
      </c>
      <c r="AG300" s="128">
        <v>63</v>
      </c>
      <c r="AH300" s="128">
        <v>0</v>
      </c>
      <c r="AI300" s="128">
        <v>3</v>
      </c>
      <c r="AJ300" s="128">
        <v>22</v>
      </c>
      <c r="AK300" s="128">
        <v>0</v>
      </c>
      <c r="AL300" s="128">
        <v>0</v>
      </c>
      <c r="AM300" s="128">
        <v>0</v>
      </c>
      <c r="AN300" s="128">
        <v>0</v>
      </c>
      <c r="AO300" s="132">
        <f>IFERROR($S300*$S$2+$T300*$T$2+IF($U$2=0,0,$U300/$U$2)+$V300*$V$2+$W300*$W$2+$X300*$X$2+$Y300*$Y$2+$AA300*$AA$2+IF($AB$2=0,0,$AB300/$AB$2)+$AC$2*$AC300+$AF300*$AF$2+IF($AG$2=0,0,$AG300/$AG$2)+$AH300*$AH$2+IF($AJ$2=0,0,$AJ300/$AJ$2)+$AK300*$AK$2+$AL300*$AL$2+$AM300*$AM$2+$AN300*$AN$2,0)</f>
      </c>
      <c r="AP300" s="133">
        <f>IFERROR($AO300/$Q300,"-")</f>
      </c>
      <c r="AQ300" s="5"/>
    </row>
    <row x14ac:dyDescent="0.25" r="301" customHeight="1" ht="17.25">
      <c r="A301" s="118" t="s">
        <v>493</v>
      </c>
      <c r="B301" s="119" t="s">
        <v>185</v>
      </c>
      <c r="C301" s="119" t="s">
        <v>175</v>
      </c>
      <c r="D301" s="120">
        <v>7</v>
      </c>
      <c r="E301" s="134"/>
      <c r="F301" s="122"/>
      <c r="G301" s="123">
        <v>300</v>
      </c>
      <c r="H301" s="124">
        <f>I301-G301</f>
      </c>
      <c r="I301" s="123">
        <v>300</v>
      </c>
      <c r="J301" s="123">
        <v>443</v>
      </c>
      <c r="K301" s="124">
        <f>L301-J301</f>
      </c>
      <c r="L301" s="123">
        <v>500</v>
      </c>
      <c r="M301" s="123">
        <v>444</v>
      </c>
      <c r="N301" s="124">
        <f>O301-M301</f>
      </c>
      <c r="O301" s="123">
        <v>500</v>
      </c>
      <c r="P301" s="135">
        <v>0.01</v>
      </c>
      <c r="Q301" s="126" t="s">
        <v>234</v>
      </c>
      <c r="R301" s="127"/>
      <c r="S301" s="128" t="s">
        <v>234</v>
      </c>
      <c r="T301" s="128" t="s">
        <v>234</v>
      </c>
      <c r="U301" s="128" t="s">
        <v>234</v>
      </c>
      <c r="V301" s="128" t="s">
        <v>234</v>
      </c>
      <c r="W301" s="128" t="s">
        <v>234</v>
      </c>
      <c r="X301" s="128" t="s">
        <v>234</v>
      </c>
      <c r="Y301" s="128" t="s">
        <v>234</v>
      </c>
      <c r="Z301" s="128" t="s">
        <v>234</v>
      </c>
      <c r="AA301" s="128" t="s">
        <v>234</v>
      </c>
      <c r="AB301" s="128" t="s">
        <v>234</v>
      </c>
      <c r="AC301" s="128" t="s">
        <v>234</v>
      </c>
      <c r="AD301" s="128" t="s">
        <v>234</v>
      </c>
      <c r="AE301" s="128" t="s">
        <v>234</v>
      </c>
      <c r="AF301" s="128" t="s">
        <v>234</v>
      </c>
      <c r="AG301" s="128" t="s">
        <v>234</v>
      </c>
      <c r="AH301" s="128" t="s">
        <v>234</v>
      </c>
      <c r="AI301" s="128" t="s">
        <v>234</v>
      </c>
      <c r="AJ301" s="128" t="s">
        <v>234</v>
      </c>
      <c r="AK301" s="128" t="s">
        <v>234</v>
      </c>
      <c r="AL301" s="128" t="s">
        <v>234</v>
      </c>
      <c r="AM301" s="128" t="s">
        <v>234</v>
      </c>
      <c r="AN301" s="128" t="s">
        <v>234</v>
      </c>
      <c r="AO301" s="132">
        <f>IFERROR($S301*$S$2+$T301*$T$2+IF($U$2=0,0,$U301/$U$2)+$V301*$V$2+$W301*$W$2+$X301*$X$2+$Y301*$Y$2+$AA301*$AA$2+IF($AB$2=0,0,$AB301/$AB$2)+$AC$2*$AC301+$AF301*$AF$2+IF($AG$2=0,0,$AG301/$AG$2)+$AH301*$AH$2+IF($AJ$2=0,0,$AJ301/$AJ$2)+$AK301*$AK$2+$AL301*$AL$2+$AM301*$AM$2+$AN301*$AN$2,0)</f>
      </c>
      <c r="AP301" s="133">
        <f>IFERROR($AO301/$Q301,"-")</f>
      </c>
      <c r="AQ301" s="5"/>
    </row>
    <row x14ac:dyDescent="0.25" r="302" customHeight="1" ht="17.25">
      <c r="A302" s="118" t="s">
        <v>494</v>
      </c>
      <c r="B302" s="119" t="s">
        <v>185</v>
      </c>
      <c r="C302" s="119" t="s">
        <v>188</v>
      </c>
      <c r="D302" s="120">
        <v>14</v>
      </c>
      <c r="E302" s="134"/>
      <c r="F302" s="122"/>
      <c r="G302" s="123">
        <v>300</v>
      </c>
      <c r="H302" s="124">
        <f>I302-G302</f>
      </c>
      <c r="I302" s="123">
        <v>300</v>
      </c>
      <c r="J302" s="123">
        <v>326</v>
      </c>
      <c r="K302" s="124">
        <f>L302-J302</f>
      </c>
      <c r="L302" s="123">
        <v>335</v>
      </c>
      <c r="M302" s="123">
        <v>333</v>
      </c>
      <c r="N302" s="124">
        <f>O302-M302</f>
      </c>
      <c r="O302" s="123">
        <v>347</v>
      </c>
      <c r="P302" s="135">
        <v>0.01</v>
      </c>
      <c r="Q302" s="126" t="s">
        <v>234</v>
      </c>
      <c r="R302" s="127"/>
      <c r="S302" s="128" t="s">
        <v>234</v>
      </c>
      <c r="T302" s="128" t="s">
        <v>234</v>
      </c>
      <c r="U302" s="128" t="s">
        <v>234</v>
      </c>
      <c r="V302" s="128" t="s">
        <v>234</v>
      </c>
      <c r="W302" s="128" t="s">
        <v>234</v>
      </c>
      <c r="X302" s="128" t="s">
        <v>234</v>
      </c>
      <c r="Y302" s="128" t="s">
        <v>234</v>
      </c>
      <c r="Z302" s="128" t="s">
        <v>234</v>
      </c>
      <c r="AA302" s="128" t="s">
        <v>234</v>
      </c>
      <c r="AB302" s="128" t="s">
        <v>234</v>
      </c>
      <c r="AC302" s="128" t="s">
        <v>234</v>
      </c>
      <c r="AD302" s="128" t="s">
        <v>234</v>
      </c>
      <c r="AE302" s="128" t="s">
        <v>234</v>
      </c>
      <c r="AF302" s="128" t="s">
        <v>234</v>
      </c>
      <c r="AG302" s="128" t="s">
        <v>234</v>
      </c>
      <c r="AH302" s="128" t="s">
        <v>234</v>
      </c>
      <c r="AI302" s="128" t="s">
        <v>234</v>
      </c>
      <c r="AJ302" s="128" t="s">
        <v>234</v>
      </c>
      <c r="AK302" s="128" t="s">
        <v>234</v>
      </c>
      <c r="AL302" s="128" t="s">
        <v>234</v>
      </c>
      <c r="AM302" s="128" t="s">
        <v>234</v>
      </c>
      <c r="AN302" s="128" t="s">
        <v>234</v>
      </c>
      <c r="AO302" s="132">
        <f>IFERROR($S302*$S$2+$T302*$T$2+IF($U$2=0,0,$U302/$U$2)+$V302*$V$2+$W302*$W$2+$X302*$X$2+$Y302*$Y$2+$AA302*$AA$2+IF($AB$2=0,0,$AB302/$AB$2)+$AC$2*$AC302+$AF302*$AF$2+IF($AG$2=0,0,$AG302/$AG$2)+$AH302*$AH$2+IF($AJ$2=0,0,$AJ302/$AJ$2)+$AK302*$AK$2+$AL302*$AL$2+$AM302*$AM$2+$AN302*$AN$2,0)</f>
      </c>
      <c r="AP302" s="133">
        <f>IFERROR($AO302/$Q302,"-")</f>
      </c>
      <c r="AQ302" s="5"/>
    </row>
    <row x14ac:dyDescent="0.25" r="303" customHeight="1" ht="17.25">
      <c r="A303" s="118" t="s">
        <v>495</v>
      </c>
      <c r="B303" s="119" t="s">
        <v>185</v>
      </c>
      <c r="C303" s="119" t="s">
        <v>244</v>
      </c>
      <c r="D303" s="120">
        <v>7</v>
      </c>
      <c r="E303" s="134"/>
      <c r="F303" s="122"/>
      <c r="G303" s="123">
        <v>300</v>
      </c>
      <c r="H303" s="124">
        <f>I303-G303</f>
      </c>
      <c r="I303" s="123">
        <v>300</v>
      </c>
      <c r="J303" s="123">
        <v>341</v>
      </c>
      <c r="K303" s="124">
        <f>L303-J303</f>
      </c>
      <c r="L303" s="123">
        <v>500</v>
      </c>
      <c r="M303" s="123">
        <v>341</v>
      </c>
      <c r="N303" s="124">
        <f>O303-M303</f>
      </c>
      <c r="O303" s="123">
        <v>500</v>
      </c>
      <c r="P303" s="135">
        <v>0.01</v>
      </c>
      <c r="Q303" s="126">
        <v>9</v>
      </c>
      <c r="R303" s="127"/>
      <c r="S303" s="128">
        <v>216</v>
      </c>
      <c r="T303" s="128">
        <v>111</v>
      </c>
      <c r="U303" s="128">
        <v>2259</v>
      </c>
      <c r="V303" s="128">
        <v>16</v>
      </c>
      <c r="W303" s="128">
        <v>5</v>
      </c>
      <c r="X303" s="128">
        <v>0</v>
      </c>
      <c r="Y303" s="128">
        <v>27</v>
      </c>
      <c r="Z303" s="128">
        <v>117</v>
      </c>
      <c r="AA303" s="128">
        <v>29</v>
      </c>
      <c r="AB303" s="128">
        <v>153</v>
      </c>
      <c r="AC303" s="128">
        <v>1</v>
      </c>
      <c r="AD303" s="128">
        <v>10</v>
      </c>
      <c r="AE303" s="128">
        <v>1</v>
      </c>
      <c r="AF303" s="128">
        <v>1</v>
      </c>
      <c r="AG303" s="128">
        <v>0</v>
      </c>
      <c r="AH303" s="128">
        <v>0</v>
      </c>
      <c r="AI303" s="128">
        <v>0</v>
      </c>
      <c r="AJ303" s="128">
        <v>0</v>
      </c>
      <c r="AK303" s="128">
        <v>0</v>
      </c>
      <c r="AL303" s="128">
        <v>1</v>
      </c>
      <c r="AM303" s="128">
        <v>5</v>
      </c>
      <c r="AN303" s="128">
        <v>4</v>
      </c>
      <c r="AO303" s="132">
        <f>IFERROR($S303*$S$2+$T303*$T$2+IF($U$2=0,0,$U303/$U$2)+$V303*$V$2+$W303*$W$2+$X303*$X$2+$Y303*$Y$2+$AA303*$AA$2+IF($AB$2=0,0,$AB303/$AB$2)+$AC$2*$AC303+$AF303*$AF$2+IF($AG$2=0,0,$AG303/$AG$2)+$AH303*$AH$2+IF($AJ$2=0,0,$AJ303/$AJ$2)+$AK303*$AK$2+$AL303*$AL$2+$AM303*$AM$2+$AN303*$AN$2,0)</f>
      </c>
      <c r="AP303" s="133">
        <f>IFERROR($AO303/$Q303,"-")</f>
      </c>
      <c r="AQ303" s="5"/>
    </row>
    <row x14ac:dyDescent="0.25" r="304" customHeight="1" ht="17.25">
      <c r="A304" s="118" t="s">
        <v>496</v>
      </c>
      <c r="B304" s="119" t="s">
        <v>173</v>
      </c>
      <c r="C304" s="119" t="s">
        <v>293</v>
      </c>
      <c r="D304" s="120">
        <v>10</v>
      </c>
      <c r="E304" s="134"/>
      <c r="F304" s="122"/>
      <c r="G304" s="123">
        <v>300</v>
      </c>
      <c r="H304" s="124">
        <f>I304-G304</f>
      </c>
      <c r="I304" s="123">
        <v>300</v>
      </c>
      <c r="J304" s="123">
        <v>337</v>
      </c>
      <c r="K304" s="124">
        <f>L304-J304</f>
      </c>
      <c r="L304" s="123">
        <v>333</v>
      </c>
      <c r="M304" s="123">
        <v>329</v>
      </c>
      <c r="N304" s="124">
        <f>O304-M304</f>
      </c>
      <c r="O304" s="123">
        <v>331</v>
      </c>
      <c r="P304" s="135">
        <v>0.01</v>
      </c>
      <c r="Q304" s="126">
        <v>15</v>
      </c>
      <c r="R304" s="127"/>
      <c r="S304" s="128">
        <v>0</v>
      </c>
      <c r="T304" s="128">
        <v>0</v>
      </c>
      <c r="U304" s="128">
        <v>0</v>
      </c>
      <c r="V304" s="128">
        <v>0</v>
      </c>
      <c r="W304" s="128">
        <v>0</v>
      </c>
      <c r="X304" s="128">
        <v>0</v>
      </c>
      <c r="Y304" s="128">
        <v>0</v>
      </c>
      <c r="Z304" s="128">
        <v>0</v>
      </c>
      <c r="AA304" s="128">
        <v>0</v>
      </c>
      <c r="AB304" s="128">
        <v>0</v>
      </c>
      <c r="AC304" s="128">
        <v>0</v>
      </c>
      <c r="AD304" s="128">
        <v>0</v>
      </c>
      <c r="AE304" s="128">
        <v>63</v>
      </c>
      <c r="AF304" s="128">
        <v>40</v>
      </c>
      <c r="AG304" s="128">
        <v>471</v>
      </c>
      <c r="AH304" s="128">
        <v>2</v>
      </c>
      <c r="AI304" s="128">
        <v>24</v>
      </c>
      <c r="AJ304" s="128">
        <v>0</v>
      </c>
      <c r="AK304" s="128">
        <v>0</v>
      </c>
      <c r="AL304" s="128">
        <v>0</v>
      </c>
      <c r="AM304" s="128">
        <v>1</v>
      </c>
      <c r="AN304" s="128">
        <v>1</v>
      </c>
      <c r="AO304" s="132">
        <f>IFERROR($S304*$S$2+$T304*$T$2+IF($U$2=0,0,$U304/$U$2)+$V304*$V$2+$W304*$W$2+$X304*$X$2+$Y304*$Y$2+$AA304*$AA$2+IF($AB$2=0,0,$AB304/$AB$2)+$AC$2*$AC304+$AF304*$AF$2+IF($AG$2=0,0,$AG304/$AG$2)+$AH304*$AH$2+IF($AJ$2=0,0,$AJ304/$AJ$2)+$AK304*$AK$2+$AL304*$AL$2+$AM304*$AM$2+$AN304*$AN$2,0)</f>
      </c>
      <c r="AP304" s="133">
        <f>IFERROR($AO304/$Q304,"-")</f>
      </c>
      <c r="AQ304" s="5"/>
    </row>
    <row x14ac:dyDescent="0.25" r="305" customHeight="1" ht="17.25">
      <c r="A305" s="118" t="s">
        <v>497</v>
      </c>
      <c r="B305" s="119" t="s">
        <v>192</v>
      </c>
      <c r="C305" s="119" t="s">
        <v>182</v>
      </c>
      <c r="D305" s="120">
        <v>13</v>
      </c>
      <c r="E305" s="134"/>
      <c r="F305" s="122"/>
      <c r="G305" s="123">
        <v>300</v>
      </c>
      <c r="H305" s="124">
        <f>I305-G305</f>
      </c>
      <c r="I305" s="123">
        <v>300</v>
      </c>
      <c r="J305" s="123">
        <v>285</v>
      </c>
      <c r="K305" s="124">
        <f>L305-J305</f>
      </c>
      <c r="L305" s="123">
        <v>292</v>
      </c>
      <c r="M305" s="123">
        <v>290</v>
      </c>
      <c r="N305" s="124">
        <f>O305-M305</f>
      </c>
      <c r="O305" s="123">
        <v>298</v>
      </c>
      <c r="P305" s="135">
        <v>0.01</v>
      </c>
      <c r="Q305" s="126">
        <v>13</v>
      </c>
      <c r="R305" s="127"/>
      <c r="S305" s="128">
        <v>0</v>
      </c>
      <c r="T305" s="128">
        <v>0</v>
      </c>
      <c r="U305" s="128">
        <v>0</v>
      </c>
      <c r="V305" s="128">
        <v>0</v>
      </c>
      <c r="W305" s="128">
        <v>0</v>
      </c>
      <c r="X305" s="128">
        <v>0</v>
      </c>
      <c r="Y305" s="128">
        <v>0</v>
      </c>
      <c r="Z305" s="128">
        <v>0</v>
      </c>
      <c r="AA305" s="128">
        <v>0</v>
      </c>
      <c r="AB305" s="128">
        <v>0</v>
      </c>
      <c r="AC305" s="128">
        <v>0</v>
      </c>
      <c r="AD305" s="128">
        <v>0</v>
      </c>
      <c r="AE305" s="128">
        <v>29</v>
      </c>
      <c r="AF305" s="128">
        <v>19</v>
      </c>
      <c r="AG305" s="128">
        <v>213</v>
      </c>
      <c r="AH305" s="128">
        <v>2</v>
      </c>
      <c r="AI305" s="128">
        <v>13</v>
      </c>
      <c r="AJ305" s="128">
        <v>0</v>
      </c>
      <c r="AK305" s="128">
        <v>0</v>
      </c>
      <c r="AL305" s="128">
        <v>0</v>
      </c>
      <c r="AM305" s="128">
        <v>0</v>
      </c>
      <c r="AN305" s="128">
        <v>0</v>
      </c>
      <c r="AO305" s="132">
        <f>IFERROR($S305*$S$2+$T305*$T$2+IF($U$2=0,0,$U305/$U$2)+$V305*$V$2+$W305*$W$2+$X305*$X$2+$Y305*$Y$2+$AA305*$AA$2+IF($AB$2=0,0,$AB305/$AB$2)+$AC$2*$AC305+$AF305*$AF$2+IF($AG$2=0,0,$AG305/$AG$2)+$AH305*$AH$2+IF($AJ$2=0,0,$AJ305/$AJ$2)+$AK305*$AK$2+$AL305*$AL$2+$AM305*$AM$2+$AN305*$AN$2,0)</f>
      </c>
      <c r="AP305" s="133">
        <f>IFERROR($AO305/$Q305,"-")</f>
      </c>
      <c r="AQ305" s="5"/>
    </row>
    <row x14ac:dyDescent="0.25" r="306" customHeight="1" ht="17.25">
      <c r="A306" s="118" t="s">
        <v>498</v>
      </c>
      <c r="B306" s="119" t="s">
        <v>181</v>
      </c>
      <c r="C306" s="119" t="s">
        <v>238</v>
      </c>
      <c r="D306" s="120">
        <v>7</v>
      </c>
      <c r="E306" s="134" t="s">
        <v>230</v>
      </c>
      <c r="F306" s="122"/>
      <c r="G306" s="123">
        <v>261</v>
      </c>
      <c r="H306" s="124">
        <f>I306-G306</f>
      </c>
      <c r="I306" s="123">
        <v>261</v>
      </c>
      <c r="J306" s="123">
        <v>231</v>
      </c>
      <c r="K306" s="124">
        <f>L306-J306</f>
      </c>
      <c r="L306" s="123">
        <v>235</v>
      </c>
      <c r="M306" s="123">
        <v>229</v>
      </c>
      <c r="N306" s="124">
        <f>O306-M306</f>
      </c>
      <c r="O306" s="123">
        <v>226</v>
      </c>
      <c r="P306" s="135">
        <v>0.01</v>
      </c>
      <c r="Q306" s="126">
        <v>11</v>
      </c>
      <c r="R306" s="127"/>
      <c r="S306" s="128">
        <v>0</v>
      </c>
      <c r="T306" s="128">
        <v>0</v>
      </c>
      <c r="U306" s="128">
        <v>0</v>
      </c>
      <c r="V306" s="128">
        <v>0</v>
      </c>
      <c r="W306" s="128">
        <v>0</v>
      </c>
      <c r="X306" s="128">
        <v>0</v>
      </c>
      <c r="Y306" s="128">
        <v>0</v>
      </c>
      <c r="Z306" s="128">
        <v>0</v>
      </c>
      <c r="AA306" s="128">
        <v>33</v>
      </c>
      <c r="AB306" s="128">
        <v>113</v>
      </c>
      <c r="AC306" s="128">
        <v>0</v>
      </c>
      <c r="AD306" s="128">
        <v>4</v>
      </c>
      <c r="AE306" s="128">
        <v>9</v>
      </c>
      <c r="AF306" s="128">
        <v>6</v>
      </c>
      <c r="AG306" s="128">
        <v>54</v>
      </c>
      <c r="AH306" s="128">
        <v>0</v>
      </c>
      <c r="AI306" s="128">
        <v>1</v>
      </c>
      <c r="AJ306" s="128">
        <v>0</v>
      </c>
      <c r="AK306" s="128">
        <v>0</v>
      </c>
      <c r="AL306" s="128">
        <v>0</v>
      </c>
      <c r="AM306" s="128">
        <v>0</v>
      </c>
      <c r="AN306" s="128">
        <v>0</v>
      </c>
      <c r="AO306" s="132">
        <f>IFERROR($S306*$S$2+$T306*$T$2+IF($U$2=0,0,$U306/$U$2)+$V306*$V$2+$W306*$W$2+$X306*$X$2+$Y306*$Y$2+$AA306*$AA$2+IF($AB$2=0,0,$AB306/$AB$2)+$AC$2*$AC306+$AF306*$AF$2+IF($AG$2=0,0,$AG306/$AG$2)+$AH306*$AH$2+IF($AJ$2=0,0,$AJ306/$AJ$2)+$AK306*$AK$2+$AL306*$AL$2+$AM306*$AM$2+$AN306*$AN$2,0)</f>
      </c>
      <c r="AP306" s="133">
        <f>IFERROR($AO306/$Q306,"-")</f>
      </c>
      <c r="AQ306" s="5"/>
    </row>
    <row x14ac:dyDescent="0.25" r="307" customHeight="1" ht="17.25">
      <c r="A307" s="118" t="s">
        <v>499</v>
      </c>
      <c r="B307" s="119" t="s">
        <v>173</v>
      </c>
      <c r="C307" s="119" t="s">
        <v>43</v>
      </c>
      <c r="D307" s="120">
        <v>11</v>
      </c>
      <c r="E307" s="134"/>
      <c r="F307" s="122"/>
      <c r="G307" s="123">
        <v>300</v>
      </c>
      <c r="H307" s="124">
        <f>I307-G307</f>
      </c>
      <c r="I307" s="123">
        <v>300</v>
      </c>
      <c r="J307" s="123">
        <v>312</v>
      </c>
      <c r="K307" s="124">
        <f>L307-J307</f>
      </c>
      <c r="L307" s="123">
        <v>319</v>
      </c>
      <c r="M307" s="123">
        <v>307</v>
      </c>
      <c r="N307" s="124">
        <f>O307-M307</f>
      </c>
      <c r="O307" s="123">
        <v>312</v>
      </c>
      <c r="P307" s="135">
        <v>0.01</v>
      </c>
      <c r="Q307" s="126" t="s">
        <v>234</v>
      </c>
      <c r="R307" s="127"/>
      <c r="S307" s="128" t="s">
        <v>234</v>
      </c>
      <c r="T307" s="128" t="s">
        <v>234</v>
      </c>
      <c r="U307" s="128" t="s">
        <v>234</v>
      </c>
      <c r="V307" s="128" t="s">
        <v>234</v>
      </c>
      <c r="W307" s="128" t="s">
        <v>234</v>
      </c>
      <c r="X307" s="128" t="s">
        <v>234</v>
      </c>
      <c r="Y307" s="128" t="s">
        <v>234</v>
      </c>
      <c r="Z307" s="128" t="s">
        <v>234</v>
      </c>
      <c r="AA307" s="128" t="s">
        <v>234</v>
      </c>
      <c r="AB307" s="128" t="s">
        <v>234</v>
      </c>
      <c r="AC307" s="128" t="s">
        <v>234</v>
      </c>
      <c r="AD307" s="128" t="s">
        <v>234</v>
      </c>
      <c r="AE307" s="128" t="s">
        <v>234</v>
      </c>
      <c r="AF307" s="128" t="s">
        <v>234</v>
      </c>
      <c r="AG307" s="128" t="s">
        <v>234</v>
      </c>
      <c r="AH307" s="128" t="s">
        <v>234</v>
      </c>
      <c r="AI307" s="128" t="s">
        <v>234</v>
      </c>
      <c r="AJ307" s="128" t="s">
        <v>234</v>
      </c>
      <c r="AK307" s="128" t="s">
        <v>234</v>
      </c>
      <c r="AL307" s="128" t="s">
        <v>234</v>
      </c>
      <c r="AM307" s="128" t="s">
        <v>234</v>
      </c>
      <c r="AN307" s="128" t="s">
        <v>234</v>
      </c>
      <c r="AO307" s="132">
        <f>IFERROR($S307*$S$2+$T307*$T$2+IF($U$2=0,0,$U307/$U$2)+$V307*$V$2+$W307*$W$2+$X307*$X$2+$Y307*$Y$2+$AA307*$AA$2+IF($AB$2=0,0,$AB307/$AB$2)+$AC$2*$AC307+$AF307*$AF$2+IF($AG$2=0,0,$AG307/$AG$2)+$AH307*$AH$2+IF($AJ$2=0,0,$AJ307/$AJ$2)+$AK307*$AK$2+$AL307*$AL$2+$AM307*$AM$2+$AN307*$AN$2,0)</f>
      </c>
      <c r="AP307" s="133">
        <f>IFERROR($AO307/$Q307,"-")</f>
      </c>
      <c r="AQ307" s="5"/>
    </row>
    <row x14ac:dyDescent="0.25" r="308" customHeight="1" ht="17.25">
      <c r="A308" s="118" t="s">
        <v>500</v>
      </c>
      <c r="B308" s="119" t="s">
        <v>173</v>
      </c>
      <c r="C308" s="119" t="s">
        <v>178</v>
      </c>
      <c r="D308" s="120">
        <v>9</v>
      </c>
      <c r="E308" s="134"/>
      <c r="F308" s="122"/>
      <c r="G308" s="123">
        <v>300</v>
      </c>
      <c r="H308" s="124">
        <f>I308-G308</f>
      </c>
      <c r="I308" s="123">
        <v>259</v>
      </c>
      <c r="J308" s="123">
        <v>250</v>
      </c>
      <c r="K308" s="124">
        <f>L308-J308</f>
      </c>
      <c r="L308" s="123">
        <v>255</v>
      </c>
      <c r="M308" s="123">
        <v>249</v>
      </c>
      <c r="N308" s="124">
        <f>O308-M308</f>
      </c>
      <c r="O308" s="123">
        <v>257</v>
      </c>
      <c r="P308" s="135">
        <v>0.01</v>
      </c>
      <c r="Q308" s="126" t="s">
        <v>234</v>
      </c>
      <c r="R308" s="127"/>
      <c r="S308" s="128" t="s">
        <v>234</v>
      </c>
      <c r="T308" s="128" t="s">
        <v>234</v>
      </c>
      <c r="U308" s="128" t="s">
        <v>234</v>
      </c>
      <c r="V308" s="128" t="s">
        <v>234</v>
      </c>
      <c r="W308" s="128" t="s">
        <v>234</v>
      </c>
      <c r="X308" s="128" t="s">
        <v>234</v>
      </c>
      <c r="Y308" s="128" t="s">
        <v>234</v>
      </c>
      <c r="Z308" s="128" t="s">
        <v>234</v>
      </c>
      <c r="AA308" s="128" t="s">
        <v>234</v>
      </c>
      <c r="AB308" s="128" t="s">
        <v>234</v>
      </c>
      <c r="AC308" s="128" t="s">
        <v>234</v>
      </c>
      <c r="AD308" s="128" t="s">
        <v>234</v>
      </c>
      <c r="AE308" s="128" t="s">
        <v>234</v>
      </c>
      <c r="AF308" s="128" t="s">
        <v>234</v>
      </c>
      <c r="AG308" s="128" t="s">
        <v>234</v>
      </c>
      <c r="AH308" s="128" t="s">
        <v>234</v>
      </c>
      <c r="AI308" s="128" t="s">
        <v>234</v>
      </c>
      <c r="AJ308" s="128" t="s">
        <v>234</v>
      </c>
      <c r="AK308" s="128" t="s">
        <v>234</v>
      </c>
      <c r="AL308" s="128" t="s">
        <v>234</v>
      </c>
      <c r="AM308" s="128" t="s">
        <v>234</v>
      </c>
      <c r="AN308" s="128" t="s">
        <v>234</v>
      </c>
      <c r="AO308" s="132">
        <f>IFERROR($S308*$S$2+$T308*$T$2+IF($U$2=0,0,$U308/$U$2)+$V308*$V$2+$W308*$W$2+$X308*$X$2+$Y308*$Y$2+$AA308*$AA$2+IF($AB$2=0,0,$AB308/$AB$2)+$AC$2*$AC308+$AF308*$AF$2+IF($AG$2=0,0,$AG308/$AG$2)+$AH308*$AH$2+IF($AJ$2=0,0,$AJ308/$AJ$2)+$AK308*$AK$2+$AL308*$AL$2+$AM308*$AM$2+$AN308*$AN$2,0)</f>
      </c>
      <c r="AP308" s="133">
        <f>IFERROR($AO308/$Q308,"-")</f>
      </c>
      <c r="AQ308" s="5"/>
    </row>
    <row x14ac:dyDescent="0.25" r="309" customHeight="1" ht="17.25">
      <c r="A309" s="118" t="s">
        <v>501</v>
      </c>
      <c r="B309" s="119" t="s">
        <v>173</v>
      </c>
      <c r="C309" s="119" t="s">
        <v>244</v>
      </c>
      <c r="D309" s="120">
        <v>14</v>
      </c>
      <c r="E309" s="134"/>
      <c r="F309" s="122"/>
      <c r="G309" s="123">
        <v>300</v>
      </c>
      <c r="H309" s="124">
        <f>I309-G309</f>
      </c>
      <c r="I309" s="123">
        <v>300</v>
      </c>
      <c r="J309" s="123">
        <v>274</v>
      </c>
      <c r="K309" s="124">
        <f>L309-J309</f>
      </c>
      <c r="L309" s="123">
        <v>266</v>
      </c>
      <c r="M309" s="123">
        <v>279</v>
      </c>
      <c r="N309" s="124">
        <f>O309-M309</f>
      </c>
      <c r="O309" s="123">
        <v>265</v>
      </c>
      <c r="P309" s="135">
        <v>0.01</v>
      </c>
      <c r="Q309" s="126">
        <v>13</v>
      </c>
      <c r="R309" s="127"/>
      <c r="S309" s="128">
        <v>0</v>
      </c>
      <c r="T309" s="128">
        <v>0</v>
      </c>
      <c r="U309" s="128">
        <v>0</v>
      </c>
      <c r="V309" s="128">
        <v>0</v>
      </c>
      <c r="W309" s="128">
        <v>0</v>
      </c>
      <c r="X309" s="128">
        <v>0</v>
      </c>
      <c r="Y309" s="128">
        <v>0</v>
      </c>
      <c r="Z309" s="128">
        <v>0</v>
      </c>
      <c r="AA309" s="128">
        <v>0</v>
      </c>
      <c r="AB309" s="128">
        <v>0</v>
      </c>
      <c r="AC309" s="128">
        <v>0</v>
      </c>
      <c r="AD309" s="128">
        <v>0</v>
      </c>
      <c r="AE309" s="128">
        <v>67</v>
      </c>
      <c r="AF309" s="128">
        <v>38</v>
      </c>
      <c r="AG309" s="128">
        <v>539</v>
      </c>
      <c r="AH309" s="128">
        <v>4</v>
      </c>
      <c r="AI309" s="128">
        <v>26</v>
      </c>
      <c r="AJ309" s="128">
        <v>0</v>
      </c>
      <c r="AK309" s="128">
        <v>0</v>
      </c>
      <c r="AL309" s="128">
        <v>0</v>
      </c>
      <c r="AM309" s="128">
        <v>0</v>
      </c>
      <c r="AN309" s="128">
        <v>0</v>
      </c>
      <c r="AO309" s="132">
        <f>IFERROR($S309*$S$2+$T309*$T$2+IF($U$2=0,0,$U309/$U$2)+$V309*$V$2+$W309*$W$2+$X309*$X$2+$Y309*$Y$2+$AA309*$AA$2+IF($AB$2=0,0,$AB309/$AB$2)+$AC$2*$AC309+$AF309*$AF$2+IF($AG$2=0,0,$AG309/$AG$2)+$AH309*$AH$2+IF($AJ$2=0,0,$AJ309/$AJ$2)+$AK309*$AK$2+$AL309*$AL$2+$AM309*$AM$2+$AN309*$AN$2,0)</f>
      </c>
      <c r="AP309" s="133">
        <f>IFERROR($AO309/$Q309,"-")</f>
      </c>
      <c r="AQ309" s="5"/>
    </row>
    <row x14ac:dyDescent="0.25" r="310" customHeight="1" ht="17.25">
      <c r="A310" s="118" t="s">
        <v>502</v>
      </c>
      <c r="B310" s="119" t="s">
        <v>192</v>
      </c>
      <c r="C310" s="119" t="s">
        <v>188</v>
      </c>
      <c r="D310" s="120">
        <v>14</v>
      </c>
      <c r="E310" s="134"/>
      <c r="F310" s="122"/>
      <c r="G310" s="123">
        <v>281</v>
      </c>
      <c r="H310" s="124">
        <f>I310-G310</f>
      </c>
      <c r="I310" s="123">
        <v>282</v>
      </c>
      <c r="J310" s="123">
        <v>259</v>
      </c>
      <c r="K310" s="124">
        <f>L310-J310</f>
      </c>
      <c r="L310" s="123">
        <v>258</v>
      </c>
      <c r="M310" s="123">
        <v>256</v>
      </c>
      <c r="N310" s="124">
        <f>O310-M310</f>
      </c>
      <c r="O310" s="123">
        <v>256</v>
      </c>
      <c r="P310" s="135">
        <v>0.01</v>
      </c>
      <c r="Q310" s="126">
        <v>15</v>
      </c>
      <c r="R310" s="127"/>
      <c r="S310" s="128">
        <v>0</v>
      </c>
      <c r="T310" s="128">
        <v>0</v>
      </c>
      <c r="U310" s="128">
        <v>0</v>
      </c>
      <c r="V310" s="128">
        <v>0</v>
      </c>
      <c r="W310" s="128">
        <v>0</v>
      </c>
      <c r="X310" s="128">
        <v>0</v>
      </c>
      <c r="Y310" s="128">
        <v>0</v>
      </c>
      <c r="Z310" s="128">
        <v>0</v>
      </c>
      <c r="AA310" s="128">
        <v>0</v>
      </c>
      <c r="AB310" s="128">
        <v>0</v>
      </c>
      <c r="AC310" s="128">
        <v>0</v>
      </c>
      <c r="AD310" s="128">
        <v>0</v>
      </c>
      <c r="AE310" s="128">
        <v>39</v>
      </c>
      <c r="AF310" s="128">
        <v>31</v>
      </c>
      <c r="AG310" s="128">
        <v>394</v>
      </c>
      <c r="AH310" s="128">
        <v>2</v>
      </c>
      <c r="AI310" s="128">
        <v>19</v>
      </c>
      <c r="AJ310" s="128">
        <v>0</v>
      </c>
      <c r="AK310" s="128">
        <v>0</v>
      </c>
      <c r="AL310" s="128">
        <v>0</v>
      </c>
      <c r="AM310" s="128">
        <v>1</v>
      </c>
      <c r="AN310" s="128">
        <v>1</v>
      </c>
      <c r="AO310" s="132">
        <f>IFERROR($S310*$S$2+$T310*$T$2+IF($U$2=0,0,$U310/$U$2)+$V310*$V$2+$W310*$W$2+$X310*$X$2+$Y310*$Y$2+$AA310*$AA$2+IF($AB$2=0,0,$AB310/$AB$2)+$AC$2*$AC310+$AF310*$AF$2+IF($AG$2=0,0,$AG310/$AG$2)+$AH310*$AH$2+IF($AJ$2=0,0,$AJ310/$AJ$2)+$AK310*$AK$2+$AL310*$AL$2+$AM310*$AM$2+$AN310*$AN$2,0)</f>
      </c>
      <c r="AP310" s="133">
        <f>IFERROR($AO310/$Q310,"-")</f>
      </c>
      <c r="AQ310" s="5"/>
    </row>
    <row x14ac:dyDescent="0.25" r="311" customHeight="1" ht="17.25">
      <c r="A311" s="118" t="s">
        <v>503</v>
      </c>
      <c r="B311" s="119" t="s">
        <v>192</v>
      </c>
      <c r="C311" s="119" t="s">
        <v>51</v>
      </c>
      <c r="D311" s="120">
        <v>6</v>
      </c>
      <c r="E311" s="134"/>
      <c r="F311" s="122"/>
      <c r="G311" s="123">
        <v>171</v>
      </c>
      <c r="H311" s="124">
        <f>I311-G311</f>
      </c>
      <c r="I311" s="123">
        <v>256</v>
      </c>
      <c r="J311" s="123">
        <v>313</v>
      </c>
      <c r="K311" s="124">
        <f>L311-J311</f>
      </c>
      <c r="L311" s="123">
        <v>327</v>
      </c>
      <c r="M311" s="123">
        <v>313</v>
      </c>
      <c r="N311" s="124">
        <f>O311-M311</f>
      </c>
      <c r="O311" s="123">
        <v>324</v>
      </c>
      <c r="P311" s="135">
        <v>0.01</v>
      </c>
      <c r="Q311" s="126">
        <v>7</v>
      </c>
      <c r="R311" s="127"/>
      <c r="S311" s="128">
        <v>0</v>
      </c>
      <c r="T311" s="128">
        <v>0</v>
      </c>
      <c r="U311" s="128">
        <v>0</v>
      </c>
      <c r="V311" s="128">
        <v>0</v>
      </c>
      <c r="W311" s="128">
        <v>0</v>
      </c>
      <c r="X311" s="128">
        <v>0</v>
      </c>
      <c r="Y311" s="128">
        <v>0</v>
      </c>
      <c r="Z311" s="128">
        <v>0</v>
      </c>
      <c r="AA311" s="128">
        <v>0</v>
      </c>
      <c r="AB311" s="128">
        <v>0</v>
      </c>
      <c r="AC311" s="128">
        <v>0</v>
      </c>
      <c r="AD311" s="128">
        <v>0</v>
      </c>
      <c r="AE311" s="128">
        <v>10</v>
      </c>
      <c r="AF311" s="128">
        <v>4</v>
      </c>
      <c r="AG311" s="128">
        <v>39</v>
      </c>
      <c r="AH311" s="128">
        <v>0</v>
      </c>
      <c r="AI311" s="128">
        <v>3</v>
      </c>
      <c r="AJ311" s="128">
        <v>0</v>
      </c>
      <c r="AK311" s="128">
        <v>0</v>
      </c>
      <c r="AL311" s="128">
        <v>0</v>
      </c>
      <c r="AM311" s="128">
        <v>0</v>
      </c>
      <c r="AN311" s="128">
        <v>0</v>
      </c>
      <c r="AO311" s="132">
        <f>IFERROR($S311*$S$2+$T311*$T$2+IF($U$2=0,0,$U311/$U$2)+$V311*$V$2+$W311*$W$2+$X311*$X$2+$Y311*$Y$2+$AA311*$AA$2+IF($AB$2=0,0,$AB311/$AB$2)+$AC$2*$AC311+$AF311*$AF$2+IF($AG$2=0,0,$AG311/$AG$2)+$AH311*$AH$2+IF($AJ$2=0,0,$AJ311/$AJ$2)+$AK311*$AK$2+$AL311*$AL$2+$AM311*$AM$2+$AN311*$AN$2,0)</f>
      </c>
      <c r="AP311" s="133">
        <f>IFERROR($AO311/$Q311,"-")</f>
      </c>
      <c r="AQ311" s="5"/>
    </row>
    <row x14ac:dyDescent="0.25" r="312" customHeight="1" ht="17.25">
      <c r="A312" s="118" t="s">
        <v>504</v>
      </c>
      <c r="B312" s="119" t="s">
        <v>181</v>
      </c>
      <c r="C312" s="119" t="s">
        <v>178</v>
      </c>
      <c r="D312" s="120">
        <v>9</v>
      </c>
      <c r="E312" s="134"/>
      <c r="F312" s="122"/>
      <c r="G312" s="123">
        <v>300</v>
      </c>
      <c r="H312" s="124">
        <f>I312-G312</f>
      </c>
      <c r="I312" s="123">
        <v>300</v>
      </c>
      <c r="J312" s="123">
        <v>249</v>
      </c>
      <c r="K312" s="124">
        <f>L312-J312</f>
      </c>
      <c r="L312" s="123">
        <v>264</v>
      </c>
      <c r="M312" s="123">
        <v>252</v>
      </c>
      <c r="N312" s="124">
        <f>O312-M312</f>
      </c>
      <c r="O312" s="123">
        <v>258</v>
      </c>
      <c r="P312" s="135">
        <v>0.01</v>
      </c>
      <c r="Q312" s="126">
        <v>12</v>
      </c>
      <c r="R312" s="127"/>
      <c r="S312" s="128">
        <v>0</v>
      </c>
      <c r="T312" s="123">
        <v>0</v>
      </c>
      <c r="U312" s="123">
        <v>0</v>
      </c>
      <c r="V312" s="123">
        <v>0</v>
      </c>
      <c r="W312" s="123">
        <v>0</v>
      </c>
      <c r="X312" s="123">
        <v>0</v>
      </c>
      <c r="Y312" s="123">
        <v>0</v>
      </c>
      <c r="Z312" s="123">
        <v>0</v>
      </c>
      <c r="AA312" s="128">
        <v>34</v>
      </c>
      <c r="AB312" s="123">
        <v>108</v>
      </c>
      <c r="AC312" s="123">
        <v>2</v>
      </c>
      <c r="AD312" s="123">
        <v>9</v>
      </c>
      <c r="AE312" s="123">
        <v>20</v>
      </c>
      <c r="AF312" s="123">
        <v>17</v>
      </c>
      <c r="AG312" s="123">
        <v>111</v>
      </c>
      <c r="AH312" s="123">
        <v>1</v>
      </c>
      <c r="AI312" s="123">
        <v>5</v>
      </c>
      <c r="AJ312" s="128">
        <v>0</v>
      </c>
      <c r="AK312" s="123">
        <v>0</v>
      </c>
      <c r="AL312" s="130">
        <v>0</v>
      </c>
      <c r="AM312" s="123">
        <v>0</v>
      </c>
      <c r="AN312" s="131">
        <v>0</v>
      </c>
      <c r="AO312" s="132">
        <f>IFERROR($S312*$S$2+$T312*$T$2+IF($U$2=0,0,$U312/$U$2)+$V312*$V$2+$W312*$W$2+$X312*$X$2+$Y312*$Y$2+$AA312*$AA$2+IF($AB$2=0,0,$AB312/$AB$2)+$AC$2*$AC312+$AF312*$AF$2+IF($AG$2=0,0,$AG312/$AG$2)+$AH312*$AH$2+IF($AJ$2=0,0,$AJ312/$AJ$2)+$AK312*$AK$2+$AL312*$AL$2+$AM312*$AM$2+$AN312*$AN$2,0)</f>
      </c>
      <c r="AP312" s="133">
        <f>IFERROR($AO312/$Q312,"-")</f>
      </c>
      <c r="AQ312" s="5"/>
    </row>
    <row x14ac:dyDescent="0.25" r="313" customHeight="1" ht="17.25">
      <c r="A313" s="118"/>
      <c r="B313" s="119"/>
      <c r="C313" s="119"/>
      <c r="D313" s="120"/>
      <c r="E313" s="134"/>
      <c r="F313" s="122"/>
      <c r="G313" s="123"/>
      <c r="H313" s="124"/>
      <c r="I313" s="123"/>
      <c r="J313" s="123"/>
      <c r="K313" s="124"/>
      <c r="L313" s="123"/>
      <c r="M313" s="123"/>
      <c r="N313" s="124"/>
      <c r="O313" s="123"/>
      <c r="P313" s="135"/>
      <c r="Q313" s="126"/>
      <c r="R313" s="127"/>
      <c r="S313" s="128"/>
      <c r="T313" s="123"/>
      <c r="U313" s="123"/>
      <c r="V313" s="123"/>
      <c r="W313" s="123"/>
      <c r="X313" s="123"/>
      <c r="Y313" s="123"/>
      <c r="Z313" s="123"/>
      <c r="AA313" s="128"/>
      <c r="AB313" s="123"/>
      <c r="AC313" s="123"/>
      <c r="AD313" s="123"/>
      <c r="AE313" s="123"/>
      <c r="AF313" s="123"/>
      <c r="AG313" s="123"/>
      <c r="AH313" s="123"/>
      <c r="AI313" s="123"/>
      <c r="AJ313" s="128"/>
      <c r="AK313" s="123"/>
      <c r="AL313" s="130"/>
      <c r="AM313" s="123"/>
      <c r="AN313" s="131"/>
      <c r="AO313" s="132"/>
      <c r="AP313" s="133"/>
      <c r="AQ313" s="5"/>
    </row>
    <row x14ac:dyDescent="0.25" r="314" customHeight="1" ht="17.25">
      <c r="A314" s="118"/>
      <c r="B314" s="119"/>
      <c r="C314" s="119"/>
      <c r="D314" s="120"/>
      <c r="E314" s="134"/>
      <c r="F314" s="122"/>
      <c r="G314" s="123"/>
      <c r="H314" s="124"/>
      <c r="I314" s="123"/>
      <c r="J314" s="123"/>
      <c r="K314" s="124"/>
      <c r="L314" s="123"/>
      <c r="M314" s="123"/>
      <c r="N314" s="124"/>
      <c r="O314" s="123"/>
      <c r="P314" s="135"/>
      <c r="Q314" s="126"/>
      <c r="R314" s="127"/>
      <c r="S314" s="128"/>
      <c r="T314" s="123"/>
      <c r="U314" s="123"/>
      <c r="V314" s="123"/>
      <c r="W314" s="123"/>
      <c r="X314" s="123"/>
      <c r="Y314" s="123"/>
      <c r="Z314" s="123"/>
      <c r="AA314" s="128"/>
      <c r="AB314" s="123"/>
      <c r="AC314" s="123"/>
      <c r="AD314" s="123"/>
      <c r="AE314" s="123"/>
      <c r="AF314" s="123"/>
      <c r="AG314" s="123"/>
      <c r="AH314" s="123"/>
      <c r="AI314" s="123"/>
      <c r="AJ314" s="128"/>
      <c r="AK314" s="123"/>
      <c r="AL314" s="130"/>
      <c r="AM314" s="123"/>
      <c r="AN314" s="131"/>
      <c r="AO314" s="132"/>
      <c r="AP314" s="133"/>
      <c r="AQ314" s="5"/>
    </row>
    <row x14ac:dyDescent="0.25" r="315" customHeight="1" ht="17.25">
      <c r="A315" s="118"/>
      <c r="B315" s="119"/>
      <c r="C315" s="119"/>
      <c r="D315" s="120"/>
      <c r="E315" s="134"/>
      <c r="F315" s="122"/>
      <c r="G315" s="123"/>
      <c r="H315" s="124"/>
      <c r="I315" s="123"/>
      <c r="J315" s="123"/>
      <c r="K315" s="124"/>
      <c r="L315" s="123"/>
      <c r="M315" s="123"/>
      <c r="N315" s="124"/>
      <c r="O315" s="123"/>
      <c r="P315" s="135"/>
      <c r="Q315" s="126"/>
      <c r="R315" s="127"/>
      <c r="S315" s="128"/>
      <c r="T315" s="123"/>
      <c r="U315" s="123"/>
      <c r="V315" s="123"/>
      <c r="W315" s="123"/>
      <c r="X315" s="123"/>
      <c r="Y315" s="123"/>
      <c r="Z315" s="123"/>
      <c r="AA315" s="128"/>
      <c r="AB315" s="123"/>
      <c r="AC315" s="123"/>
      <c r="AD315" s="123"/>
      <c r="AE315" s="123"/>
      <c r="AF315" s="123"/>
      <c r="AG315" s="123"/>
      <c r="AH315" s="123"/>
      <c r="AI315" s="123"/>
      <c r="AJ315" s="128"/>
      <c r="AK315" s="123"/>
      <c r="AL315" s="130"/>
      <c r="AM315" s="123"/>
      <c r="AN315" s="131"/>
      <c r="AO315" s="132"/>
      <c r="AP315" s="133"/>
      <c r="AQ315" s="5"/>
    </row>
    <row x14ac:dyDescent="0.25" r="316" customHeight="1" ht="17.25">
      <c r="A316" s="118"/>
      <c r="B316" s="119"/>
      <c r="C316" s="119"/>
      <c r="D316" s="120"/>
      <c r="E316" s="134"/>
      <c r="F316" s="122"/>
      <c r="G316" s="123"/>
      <c r="H316" s="124"/>
      <c r="I316" s="123"/>
      <c r="J316" s="123"/>
      <c r="K316" s="124"/>
      <c r="L316" s="123"/>
      <c r="M316" s="123"/>
      <c r="N316" s="124"/>
      <c r="O316" s="123"/>
      <c r="P316" s="135"/>
      <c r="Q316" s="126"/>
      <c r="R316" s="127"/>
      <c r="S316" s="128"/>
      <c r="T316" s="123"/>
      <c r="U316" s="123"/>
      <c r="V316" s="123"/>
      <c r="W316" s="123"/>
      <c r="X316" s="123"/>
      <c r="Y316" s="123"/>
      <c r="Z316" s="123"/>
      <c r="AA316" s="128"/>
      <c r="AB316" s="123"/>
      <c r="AC316" s="123"/>
      <c r="AD316" s="123"/>
      <c r="AE316" s="123"/>
      <c r="AF316" s="123"/>
      <c r="AG316" s="123"/>
      <c r="AH316" s="123"/>
      <c r="AI316" s="123"/>
      <c r="AJ316" s="128"/>
      <c r="AK316" s="123"/>
      <c r="AL316" s="130"/>
      <c r="AM316" s="123"/>
      <c r="AN316" s="131"/>
      <c r="AO316" s="132"/>
      <c r="AP316" s="133"/>
      <c r="AQ316" s="5"/>
    </row>
    <row x14ac:dyDescent="0.25" r="317" customHeight="1" ht="17.25">
      <c r="A317" s="118"/>
      <c r="B317" s="119"/>
      <c r="C317" s="119"/>
      <c r="D317" s="120"/>
      <c r="E317" s="134"/>
      <c r="F317" s="122"/>
      <c r="G317" s="123"/>
      <c r="H317" s="124"/>
      <c r="I317" s="123"/>
      <c r="J317" s="123"/>
      <c r="K317" s="124"/>
      <c r="L317" s="123"/>
      <c r="M317" s="123"/>
      <c r="N317" s="124"/>
      <c r="O317" s="123"/>
      <c r="P317" s="135"/>
      <c r="Q317" s="126"/>
      <c r="R317" s="127"/>
      <c r="S317" s="128"/>
      <c r="T317" s="123"/>
      <c r="U317" s="123"/>
      <c r="V317" s="123"/>
      <c r="W317" s="123"/>
      <c r="X317" s="123"/>
      <c r="Y317" s="123"/>
      <c r="Z317" s="123"/>
      <c r="AA317" s="128"/>
      <c r="AB317" s="123"/>
      <c r="AC317" s="123"/>
      <c r="AD317" s="123"/>
      <c r="AE317" s="123"/>
      <c r="AF317" s="123"/>
      <c r="AG317" s="123"/>
      <c r="AH317" s="123"/>
      <c r="AI317" s="123"/>
      <c r="AJ317" s="128"/>
      <c r="AK317" s="123"/>
      <c r="AL317" s="130"/>
      <c r="AM317" s="123"/>
      <c r="AN317" s="131"/>
      <c r="AO317" s="132"/>
      <c r="AP317" s="133"/>
      <c r="AQ317" s="5"/>
    </row>
    <row x14ac:dyDescent="0.25" r="318" customHeight="1" ht="17.25">
      <c r="A318" s="118"/>
      <c r="B318" s="119"/>
      <c r="C318" s="119"/>
      <c r="D318" s="120"/>
      <c r="E318" s="134"/>
      <c r="F318" s="122"/>
      <c r="G318" s="123"/>
      <c r="H318" s="124"/>
      <c r="I318" s="123"/>
      <c r="J318" s="123"/>
      <c r="K318" s="124"/>
      <c r="L318" s="123"/>
      <c r="M318" s="123"/>
      <c r="N318" s="124"/>
      <c r="O318" s="123"/>
      <c r="P318" s="135"/>
      <c r="Q318" s="126"/>
      <c r="R318" s="127"/>
      <c r="S318" s="128"/>
      <c r="T318" s="123"/>
      <c r="U318" s="123"/>
      <c r="V318" s="123"/>
      <c r="W318" s="123"/>
      <c r="X318" s="123"/>
      <c r="Y318" s="123"/>
      <c r="Z318" s="123"/>
      <c r="AA318" s="128"/>
      <c r="AB318" s="123"/>
      <c r="AC318" s="123"/>
      <c r="AD318" s="123"/>
      <c r="AE318" s="123"/>
      <c r="AF318" s="123"/>
      <c r="AG318" s="123"/>
      <c r="AH318" s="123"/>
      <c r="AI318" s="123"/>
      <c r="AJ318" s="128"/>
      <c r="AK318" s="123"/>
      <c r="AL318" s="130"/>
      <c r="AM318" s="123"/>
      <c r="AN318" s="131"/>
      <c r="AO318" s="132"/>
      <c r="AP318" s="133"/>
      <c r="AQ318" s="5"/>
    </row>
    <row x14ac:dyDescent="0.25" r="319" customHeight="1" ht="17.25">
      <c r="A319" s="118"/>
      <c r="B319" s="119"/>
      <c r="C319" s="119"/>
      <c r="D319" s="120"/>
      <c r="E319" s="134"/>
      <c r="F319" s="122"/>
      <c r="G319" s="123"/>
      <c r="H319" s="124"/>
      <c r="I319" s="123"/>
      <c r="J319" s="123"/>
      <c r="K319" s="124"/>
      <c r="L319" s="123"/>
      <c r="M319" s="123"/>
      <c r="N319" s="124"/>
      <c r="O319" s="123"/>
      <c r="P319" s="135"/>
      <c r="Q319" s="126"/>
      <c r="R319" s="127"/>
      <c r="S319" s="128"/>
      <c r="T319" s="123"/>
      <c r="U319" s="123"/>
      <c r="V319" s="123"/>
      <c r="W319" s="123"/>
      <c r="X319" s="123"/>
      <c r="Y319" s="123"/>
      <c r="Z319" s="123"/>
      <c r="AA319" s="128"/>
      <c r="AB319" s="123"/>
      <c r="AC319" s="123"/>
      <c r="AD319" s="123"/>
      <c r="AE319" s="123"/>
      <c r="AF319" s="123"/>
      <c r="AG319" s="123"/>
      <c r="AH319" s="123"/>
      <c r="AI319" s="123"/>
      <c r="AJ319" s="128"/>
      <c r="AK319" s="123"/>
      <c r="AL319" s="130"/>
      <c r="AM319" s="123"/>
      <c r="AN319" s="131"/>
      <c r="AO319" s="132"/>
      <c r="AP319" s="133"/>
      <c r="AQ319" s="5"/>
    </row>
    <row x14ac:dyDescent="0.25" r="320" customHeight="1" ht="17.25">
      <c r="A320" s="118"/>
      <c r="B320" s="119"/>
      <c r="C320" s="119"/>
      <c r="D320" s="120"/>
      <c r="E320" s="134"/>
      <c r="F320" s="122"/>
      <c r="G320" s="123"/>
      <c r="H320" s="124"/>
      <c r="I320" s="123"/>
      <c r="J320" s="123"/>
      <c r="K320" s="124"/>
      <c r="L320" s="123"/>
      <c r="M320" s="123"/>
      <c r="N320" s="124"/>
      <c r="O320" s="123"/>
      <c r="P320" s="135"/>
      <c r="Q320" s="126"/>
      <c r="R320" s="127"/>
      <c r="S320" s="128"/>
      <c r="T320" s="123"/>
      <c r="U320" s="123"/>
      <c r="V320" s="123"/>
      <c r="W320" s="123"/>
      <c r="X320" s="123"/>
      <c r="Y320" s="123"/>
      <c r="Z320" s="123"/>
      <c r="AA320" s="128"/>
      <c r="AB320" s="123"/>
      <c r="AC320" s="123"/>
      <c r="AD320" s="123"/>
      <c r="AE320" s="123"/>
      <c r="AF320" s="123"/>
      <c r="AG320" s="123"/>
      <c r="AH320" s="123"/>
      <c r="AI320" s="123"/>
      <c r="AJ320" s="128"/>
      <c r="AK320" s="123"/>
      <c r="AL320" s="130"/>
      <c r="AM320" s="123"/>
      <c r="AN320" s="131"/>
      <c r="AO320" s="132"/>
      <c r="AP320" s="133"/>
      <c r="AQ320" s="5"/>
    </row>
    <row x14ac:dyDescent="0.25" r="321" customHeight="1" ht="17.25">
      <c r="A321" s="118"/>
      <c r="B321" s="119"/>
      <c r="C321" s="119"/>
      <c r="D321" s="120"/>
      <c r="E321" s="134"/>
      <c r="F321" s="122"/>
      <c r="G321" s="123"/>
      <c r="H321" s="124"/>
      <c r="I321" s="123"/>
      <c r="J321" s="123"/>
      <c r="K321" s="124"/>
      <c r="L321" s="123"/>
      <c r="M321" s="123"/>
      <c r="N321" s="124"/>
      <c r="O321" s="123"/>
      <c r="P321" s="135"/>
      <c r="Q321" s="126"/>
      <c r="R321" s="127"/>
      <c r="S321" s="128"/>
      <c r="T321" s="123"/>
      <c r="U321" s="123"/>
      <c r="V321" s="123"/>
      <c r="W321" s="123"/>
      <c r="X321" s="123"/>
      <c r="Y321" s="123"/>
      <c r="Z321" s="123"/>
      <c r="AA321" s="128"/>
      <c r="AB321" s="123"/>
      <c r="AC321" s="123"/>
      <c r="AD321" s="123"/>
      <c r="AE321" s="123"/>
      <c r="AF321" s="123"/>
      <c r="AG321" s="123"/>
      <c r="AH321" s="123"/>
      <c r="AI321" s="123"/>
      <c r="AJ321" s="128"/>
      <c r="AK321" s="123"/>
      <c r="AL321" s="130"/>
      <c r="AM321" s="123"/>
      <c r="AN321" s="131"/>
      <c r="AO321" s="132"/>
      <c r="AP321" s="133"/>
      <c r="AQ321" s="5"/>
    </row>
    <row x14ac:dyDescent="0.25" r="322" customHeight="1" ht="17.25">
      <c r="A322" s="118"/>
      <c r="B322" s="119"/>
      <c r="C322" s="119"/>
      <c r="D322" s="120"/>
      <c r="E322" s="134"/>
      <c r="F322" s="122"/>
      <c r="G322" s="123"/>
      <c r="H322" s="124"/>
      <c r="I322" s="123"/>
      <c r="J322" s="123"/>
      <c r="K322" s="124"/>
      <c r="L322" s="123"/>
      <c r="M322" s="123"/>
      <c r="N322" s="124"/>
      <c r="O322" s="123"/>
      <c r="P322" s="135"/>
      <c r="Q322" s="126"/>
      <c r="R322" s="127"/>
      <c r="S322" s="128"/>
      <c r="T322" s="123"/>
      <c r="U322" s="123"/>
      <c r="V322" s="123"/>
      <c r="W322" s="123"/>
      <c r="X322" s="123"/>
      <c r="Y322" s="123"/>
      <c r="Z322" s="123"/>
      <c r="AA322" s="128"/>
      <c r="AB322" s="123"/>
      <c r="AC322" s="123"/>
      <c r="AD322" s="123"/>
      <c r="AE322" s="123"/>
      <c r="AF322" s="123"/>
      <c r="AG322" s="123"/>
      <c r="AH322" s="123"/>
      <c r="AI322" s="123"/>
      <c r="AJ322" s="128"/>
      <c r="AK322" s="123"/>
      <c r="AL322" s="130"/>
      <c r="AM322" s="123"/>
      <c r="AN322" s="131"/>
      <c r="AO322" s="132"/>
      <c r="AP322" s="133"/>
      <c r="AQ322" s="5"/>
    </row>
    <row x14ac:dyDescent="0.25" r="323" customHeight="1" ht="17.25">
      <c r="A323" s="118"/>
      <c r="B323" s="119"/>
      <c r="C323" s="119"/>
      <c r="D323" s="120"/>
      <c r="E323" s="134"/>
      <c r="F323" s="122"/>
      <c r="G323" s="123"/>
      <c r="H323" s="124"/>
      <c r="I323" s="123"/>
      <c r="J323" s="123"/>
      <c r="K323" s="124"/>
      <c r="L323" s="123"/>
      <c r="M323" s="123"/>
      <c r="N323" s="124"/>
      <c r="O323" s="123"/>
      <c r="P323" s="135"/>
      <c r="Q323" s="126"/>
      <c r="R323" s="127"/>
      <c r="S323" s="128"/>
      <c r="T323" s="123"/>
      <c r="U323" s="123"/>
      <c r="V323" s="123"/>
      <c r="W323" s="123"/>
      <c r="X323" s="123"/>
      <c r="Y323" s="123"/>
      <c r="Z323" s="123"/>
      <c r="AA323" s="128"/>
      <c r="AB323" s="123"/>
      <c r="AC323" s="123"/>
      <c r="AD323" s="123"/>
      <c r="AE323" s="123"/>
      <c r="AF323" s="123"/>
      <c r="AG323" s="123"/>
      <c r="AH323" s="123"/>
      <c r="AI323" s="123"/>
      <c r="AJ323" s="128"/>
      <c r="AK323" s="123"/>
      <c r="AL323" s="130"/>
      <c r="AM323" s="123"/>
      <c r="AN323" s="131"/>
      <c r="AO323" s="132"/>
      <c r="AP323" s="133"/>
      <c r="AQ323" s="5"/>
    </row>
    <row x14ac:dyDescent="0.25" r="324" customHeight="1" ht="17.25">
      <c r="A324" s="118"/>
      <c r="B324" s="119"/>
      <c r="C324" s="119"/>
      <c r="D324" s="120"/>
      <c r="E324" s="134"/>
      <c r="F324" s="122"/>
      <c r="G324" s="123"/>
      <c r="H324" s="124"/>
      <c r="I324" s="123"/>
      <c r="J324" s="123"/>
      <c r="K324" s="124"/>
      <c r="L324" s="123"/>
      <c r="M324" s="123"/>
      <c r="N324" s="124"/>
      <c r="O324" s="123"/>
      <c r="P324" s="135"/>
      <c r="Q324" s="126"/>
      <c r="R324" s="127"/>
      <c r="S324" s="128"/>
      <c r="T324" s="123"/>
      <c r="U324" s="123"/>
      <c r="V324" s="123"/>
      <c r="W324" s="123"/>
      <c r="X324" s="123"/>
      <c r="Y324" s="123"/>
      <c r="Z324" s="123"/>
      <c r="AA324" s="128"/>
      <c r="AB324" s="123"/>
      <c r="AC324" s="123"/>
      <c r="AD324" s="123"/>
      <c r="AE324" s="123"/>
      <c r="AF324" s="123"/>
      <c r="AG324" s="123"/>
      <c r="AH324" s="123"/>
      <c r="AI324" s="123"/>
      <c r="AJ324" s="128"/>
      <c r="AK324" s="123"/>
      <c r="AL324" s="130"/>
      <c r="AM324" s="123"/>
      <c r="AN324" s="131"/>
      <c r="AO324" s="132"/>
      <c r="AP324" s="133"/>
      <c r="AQ324" s="5"/>
    </row>
    <row x14ac:dyDescent="0.25" r="325" customHeight="1" ht="17.25">
      <c r="A325" s="118"/>
      <c r="B325" s="119"/>
      <c r="C325" s="119"/>
      <c r="D325" s="120"/>
      <c r="E325" s="134"/>
      <c r="F325" s="122"/>
      <c r="G325" s="123"/>
      <c r="H325" s="124"/>
      <c r="I325" s="123"/>
      <c r="J325" s="123"/>
      <c r="K325" s="124"/>
      <c r="L325" s="123"/>
      <c r="M325" s="123"/>
      <c r="N325" s="124"/>
      <c r="O325" s="123"/>
      <c r="P325" s="135"/>
      <c r="Q325" s="126"/>
      <c r="R325" s="127"/>
      <c r="S325" s="128"/>
      <c r="T325" s="123"/>
      <c r="U325" s="123"/>
      <c r="V325" s="123"/>
      <c r="W325" s="123"/>
      <c r="X325" s="123"/>
      <c r="Y325" s="123"/>
      <c r="Z325" s="123"/>
      <c r="AA325" s="128"/>
      <c r="AB325" s="123"/>
      <c r="AC325" s="123"/>
      <c r="AD325" s="123"/>
      <c r="AE325" s="123"/>
      <c r="AF325" s="123"/>
      <c r="AG325" s="123"/>
      <c r="AH325" s="123"/>
      <c r="AI325" s="123"/>
      <c r="AJ325" s="128"/>
      <c r="AK325" s="123"/>
      <c r="AL325" s="130"/>
      <c r="AM325" s="123"/>
      <c r="AN325" s="131"/>
      <c r="AO325" s="132"/>
      <c r="AP325" s="133"/>
      <c r="AQ325" s="5"/>
    </row>
    <row x14ac:dyDescent="0.25" r="326" customHeight="1" ht="17.25">
      <c r="A326" s="118"/>
      <c r="B326" s="119"/>
      <c r="C326" s="119"/>
      <c r="D326" s="120"/>
      <c r="E326" s="134"/>
      <c r="F326" s="122"/>
      <c r="G326" s="123"/>
      <c r="H326" s="124"/>
      <c r="I326" s="123"/>
      <c r="J326" s="123"/>
      <c r="K326" s="124"/>
      <c r="L326" s="123"/>
      <c r="M326" s="123"/>
      <c r="N326" s="124"/>
      <c r="O326" s="123"/>
      <c r="P326" s="135"/>
      <c r="Q326" s="126"/>
      <c r="R326" s="127"/>
      <c r="S326" s="128"/>
      <c r="T326" s="123"/>
      <c r="U326" s="123"/>
      <c r="V326" s="123"/>
      <c r="W326" s="123"/>
      <c r="X326" s="123"/>
      <c r="Y326" s="123"/>
      <c r="Z326" s="123"/>
      <c r="AA326" s="128"/>
      <c r="AB326" s="123"/>
      <c r="AC326" s="123"/>
      <c r="AD326" s="123"/>
      <c r="AE326" s="123"/>
      <c r="AF326" s="123"/>
      <c r="AG326" s="123"/>
      <c r="AH326" s="123"/>
      <c r="AI326" s="123"/>
      <c r="AJ326" s="128"/>
      <c r="AK326" s="123"/>
      <c r="AL326" s="130"/>
      <c r="AM326" s="123"/>
      <c r="AN326" s="131"/>
      <c r="AO326" s="132"/>
      <c r="AP326" s="133"/>
      <c r="AQ326" s="5"/>
    </row>
    <row x14ac:dyDescent="0.25" r="327" customHeight="1" ht="17.25">
      <c r="A327" s="118"/>
      <c r="B327" s="119"/>
      <c r="C327" s="119"/>
      <c r="D327" s="120"/>
      <c r="E327" s="134"/>
      <c r="F327" s="122"/>
      <c r="G327" s="123"/>
      <c r="H327" s="124"/>
      <c r="I327" s="123"/>
      <c r="J327" s="123"/>
      <c r="K327" s="124"/>
      <c r="L327" s="123"/>
      <c r="M327" s="123"/>
      <c r="N327" s="124"/>
      <c r="O327" s="123"/>
      <c r="P327" s="135"/>
      <c r="Q327" s="126"/>
      <c r="R327" s="127"/>
      <c r="S327" s="128"/>
      <c r="T327" s="123"/>
      <c r="U327" s="123"/>
      <c r="V327" s="123"/>
      <c r="W327" s="123"/>
      <c r="X327" s="123"/>
      <c r="Y327" s="123"/>
      <c r="Z327" s="123"/>
      <c r="AA327" s="128"/>
      <c r="AB327" s="123"/>
      <c r="AC327" s="123"/>
      <c r="AD327" s="123"/>
      <c r="AE327" s="123"/>
      <c r="AF327" s="123"/>
      <c r="AG327" s="123"/>
      <c r="AH327" s="123"/>
      <c r="AI327" s="123"/>
      <c r="AJ327" s="128"/>
      <c r="AK327" s="123"/>
      <c r="AL327" s="130"/>
      <c r="AM327" s="123"/>
      <c r="AN327" s="131"/>
      <c r="AO327" s="132"/>
      <c r="AP327" s="133"/>
      <c r="AQ327" s="5"/>
    </row>
    <row x14ac:dyDescent="0.25" r="328" customHeight="1" ht="17.25">
      <c r="A328" s="118"/>
      <c r="B328" s="119"/>
      <c r="C328" s="119"/>
      <c r="D328" s="120"/>
      <c r="E328" s="134"/>
      <c r="F328" s="122"/>
      <c r="G328" s="123"/>
      <c r="H328" s="124"/>
      <c r="I328" s="123"/>
      <c r="J328" s="123"/>
      <c r="K328" s="124"/>
      <c r="L328" s="123"/>
      <c r="M328" s="123"/>
      <c r="N328" s="124"/>
      <c r="O328" s="123"/>
      <c r="P328" s="135"/>
      <c r="Q328" s="126"/>
      <c r="R328" s="127"/>
      <c r="S328" s="128"/>
      <c r="T328" s="123"/>
      <c r="U328" s="123"/>
      <c r="V328" s="123"/>
      <c r="W328" s="123"/>
      <c r="X328" s="123"/>
      <c r="Y328" s="123"/>
      <c r="Z328" s="123"/>
      <c r="AA328" s="128"/>
      <c r="AB328" s="123"/>
      <c r="AC328" s="123"/>
      <c r="AD328" s="123"/>
      <c r="AE328" s="123"/>
      <c r="AF328" s="123"/>
      <c r="AG328" s="123"/>
      <c r="AH328" s="123"/>
      <c r="AI328" s="123"/>
      <c r="AJ328" s="128"/>
      <c r="AK328" s="123"/>
      <c r="AL328" s="130"/>
      <c r="AM328" s="123"/>
      <c r="AN328" s="131"/>
      <c r="AO328" s="132"/>
      <c r="AP328" s="133"/>
      <c r="AQ328" s="5"/>
    </row>
    <row x14ac:dyDescent="0.25" r="329" customHeight="1" ht="17.25">
      <c r="A329" s="118"/>
      <c r="B329" s="119"/>
      <c r="C329" s="119"/>
      <c r="D329" s="120"/>
      <c r="E329" s="134"/>
      <c r="F329" s="122"/>
      <c r="G329" s="123"/>
      <c r="H329" s="124"/>
      <c r="I329" s="123"/>
      <c r="J329" s="123"/>
      <c r="K329" s="124"/>
      <c r="L329" s="123"/>
      <c r="M329" s="123"/>
      <c r="N329" s="124"/>
      <c r="O329" s="123"/>
      <c r="P329" s="135"/>
      <c r="Q329" s="126"/>
      <c r="R329" s="127"/>
      <c r="S329" s="128"/>
      <c r="T329" s="123"/>
      <c r="U329" s="123"/>
      <c r="V329" s="123"/>
      <c r="W329" s="123"/>
      <c r="X329" s="123"/>
      <c r="Y329" s="123"/>
      <c r="Z329" s="123"/>
      <c r="AA329" s="128"/>
      <c r="AB329" s="123"/>
      <c r="AC329" s="123"/>
      <c r="AD329" s="123"/>
      <c r="AE329" s="123"/>
      <c r="AF329" s="123"/>
      <c r="AG329" s="123"/>
      <c r="AH329" s="123"/>
      <c r="AI329" s="123"/>
      <c r="AJ329" s="128"/>
      <c r="AK329" s="123"/>
      <c r="AL329" s="130"/>
      <c r="AM329" s="123"/>
      <c r="AN329" s="131"/>
      <c r="AO329" s="132"/>
      <c r="AP329" s="133"/>
      <c r="AQ329" s="5"/>
    </row>
    <row x14ac:dyDescent="0.25" r="330" customHeight="1" ht="17.25">
      <c r="A330" s="118"/>
      <c r="B330" s="119"/>
      <c r="C330" s="119"/>
      <c r="D330" s="120"/>
      <c r="E330" s="134"/>
      <c r="F330" s="122"/>
      <c r="G330" s="123"/>
      <c r="H330" s="124"/>
      <c r="I330" s="123"/>
      <c r="J330" s="123"/>
      <c r="K330" s="124"/>
      <c r="L330" s="123"/>
      <c r="M330" s="123"/>
      <c r="N330" s="124"/>
      <c r="O330" s="123"/>
      <c r="P330" s="135"/>
      <c r="Q330" s="126"/>
      <c r="R330" s="127"/>
      <c r="S330" s="128"/>
      <c r="T330" s="123"/>
      <c r="U330" s="123"/>
      <c r="V330" s="123"/>
      <c r="W330" s="123"/>
      <c r="X330" s="123"/>
      <c r="Y330" s="123"/>
      <c r="Z330" s="123"/>
      <c r="AA330" s="128"/>
      <c r="AB330" s="123"/>
      <c r="AC330" s="123"/>
      <c r="AD330" s="123"/>
      <c r="AE330" s="123"/>
      <c r="AF330" s="123"/>
      <c r="AG330" s="123"/>
      <c r="AH330" s="123"/>
      <c r="AI330" s="123"/>
      <c r="AJ330" s="128"/>
      <c r="AK330" s="123"/>
      <c r="AL330" s="130"/>
      <c r="AM330" s="123"/>
      <c r="AN330" s="131"/>
      <c r="AO330" s="132"/>
      <c r="AP330" s="133"/>
      <c r="AQ330" s="5"/>
    </row>
    <row x14ac:dyDescent="0.25" r="331" customHeight="1" ht="17.25">
      <c r="A331" s="118"/>
      <c r="B331" s="119"/>
      <c r="C331" s="119"/>
      <c r="D331" s="120"/>
      <c r="E331" s="134"/>
      <c r="F331" s="122"/>
      <c r="G331" s="123"/>
      <c r="H331" s="124"/>
      <c r="I331" s="123"/>
      <c r="J331" s="123"/>
      <c r="K331" s="124"/>
      <c r="L331" s="123"/>
      <c r="M331" s="123"/>
      <c r="N331" s="124"/>
      <c r="O331" s="123"/>
      <c r="P331" s="135"/>
      <c r="Q331" s="126"/>
      <c r="R331" s="127"/>
      <c r="S331" s="128"/>
      <c r="T331" s="123"/>
      <c r="U331" s="123"/>
      <c r="V331" s="123"/>
      <c r="W331" s="123"/>
      <c r="X331" s="123"/>
      <c r="Y331" s="123"/>
      <c r="Z331" s="123"/>
      <c r="AA331" s="128"/>
      <c r="AB331" s="123"/>
      <c r="AC331" s="123"/>
      <c r="AD331" s="123"/>
      <c r="AE331" s="123"/>
      <c r="AF331" s="123"/>
      <c r="AG331" s="123"/>
      <c r="AH331" s="123"/>
      <c r="AI331" s="123"/>
      <c r="AJ331" s="128"/>
      <c r="AK331" s="123"/>
      <c r="AL331" s="130"/>
      <c r="AM331" s="123"/>
      <c r="AN331" s="131"/>
      <c r="AO331" s="132"/>
      <c r="AP331" s="133"/>
      <c r="AQ331" s="5"/>
    </row>
    <row x14ac:dyDescent="0.25" r="332" customHeight="1" ht="17.25">
      <c r="A332" s="118"/>
      <c r="B332" s="119"/>
      <c r="C332" s="119"/>
      <c r="D332" s="120"/>
      <c r="E332" s="134"/>
      <c r="F332" s="122"/>
      <c r="G332" s="123"/>
      <c r="H332" s="124"/>
      <c r="I332" s="123"/>
      <c r="J332" s="123"/>
      <c r="K332" s="124"/>
      <c r="L332" s="123"/>
      <c r="M332" s="123"/>
      <c r="N332" s="124"/>
      <c r="O332" s="123"/>
      <c r="P332" s="135"/>
      <c r="Q332" s="126"/>
      <c r="R332" s="127"/>
      <c r="S332" s="128"/>
      <c r="T332" s="123"/>
      <c r="U332" s="123"/>
      <c r="V332" s="123"/>
      <c r="W332" s="123"/>
      <c r="X332" s="123"/>
      <c r="Y332" s="123"/>
      <c r="Z332" s="123"/>
      <c r="AA332" s="128"/>
      <c r="AB332" s="123"/>
      <c r="AC332" s="123"/>
      <c r="AD332" s="123"/>
      <c r="AE332" s="123"/>
      <c r="AF332" s="123"/>
      <c r="AG332" s="123"/>
      <c r="AH332" s="123"/>
      <c r="AI332" s="123"/>
      <c r="AJ332" s="128"/>
      <c r="AK332" s="123"/>
      <c r="AL332" s="130"/>
      <c r="AM332" s="123"/>
      <c r="AN332" s="131"/>
      <c r="AO332" s="132"/>
      <c r="AP332" s="133"/>
      <c r="AQ332" s="5"/>
    </row>
    <row x14ac:dyDescent="0.25" r="333" customHeight="1" ht="17.25">
      <c r="A333" s="118"/>
      <c r="B333" s="119"/>
      <c r="C333" s="119"/>
      <c r="D333" s="120"/>
      <c r="E333" s="134"/>
      <c r="F333" s="122"/>
      <c r="G333" s="123"/>
      <c r="H333" s="124"/>
      <c r="I333" s="123"/>
      <c r="J333" s="123"/>
      <c r="K333" s="124"/>
      <c r="L333" s="123"/>
      <c r="M333" s="123"/>
      <c r="N333" s="124"/>
      <c r="O333" s="123"/>
      <c r="P333" s="135"/>
      <c r="Q333" s="126"/>
      <c r="R333" s="127"/>
      <c r="S333" s="128"/>
      <c r="T333" s="123"/>
      <c r="U333" s="123"/>
      <c r="V333" s="123"/>
      <c r="W333" s="123"/>
      <c r="X333" s="123"/>
      <c r="Y333" s="123"/>
      <c r="Z333" s="123"/>
      <c r="AA333" s="128"/>
      <c r="AB333" s="123"/>
      <c r="AC333" s="123"/>
      <c r="AD333" s="123"/>
      <c r="AE333" s="123"/>
      <c r="AF333" s="123"/>
      <c r="AG333" s="123"/>
      <c r="AH333" s="123"/>
      <c r="AI333" s="123"/>
      <c r="AJ333" s="128"/>
      <c r="AK333" s="123"/>
      <c r="AL333" s="130"/>
      <c r="AM333" s="123"/>
      <c r="AN333" s="131"/>
      <c r="AO333" s="132"/>
      <c r="AP333" s="133"/>
      <c r="AQ333" s="5"/>
    </row>
    <row x14ac:dyDescent="0.25" r="334" customHeight="1" ht="17.25">
      <c r="A334" s="118"/>
      <c r="B334" s="119"/>
      <c r="C334" s="119"/>
      <c r="D334" s="120"/>
      <c r="E334" s="134"/>
      <c r="F334" s="122"/>
      <c r="G334" s="123"/>
      <c r="H334" s="124"/>
      <c r="I334" s="123"/>
      <c r="J334" s="123"/>
      <c r="K334" s="124"/>
      <c r="L334" s="123"/>
      <c r="M334" s="123"/>
      <c r="N334" s="124"/>
      <c r="O334" s="123"/>
      <c r="P334" s="135"/>
      <c r="Q334" s="126"/>
      <c r="R334" s="127"/>
      <c r="S334" s="128"/>
      <c r="T334" s="123"/>
      <c r="U334" s="123"/>
      <c r="V334" s="123"/>
      <c r="W334" s="123"/>
      <c r="X334" s="123"/>
      <c r="Y334" s="123"/>
      <c r="Z334" s="123"/>
      <c r="AA334" s="128"/>
      <c r="AB334" s="123"/>
      <c r="AC334" s="123"/>
      <c r="AD334" s="123"/>
      <c r="AE334" s="123"/>
      <c r="AF334" s="123"/>
      <c r="AG334" s="123"/>
      <c r="AH334" s="123"/>
      <c r="AI334" s="123"/>
      <c r="AJ334" s="128"/>
      <c r="AK334" s="123"/>
      <c r="AL334" s="130"/>
      <c r="AM334" s="123"/>
      <c r="AN334" s="131"/>
      <c r="AO334" s="132"/>
      <c r="AP334" s="133"/>
      <c r="AQ334" s="5"/>
    </row>
    <row x14ac:dyDescent="0.25" r="335" customHeight="1" ht="17.25">
      <c r="A335" s="118"/>
      <c r="B335" s="119"/>
      <c r="C335" s="119"/>
      <c r="D335" s="120"/>
      <c r="E335" s="134"/>
      <c r="F335" s="122"/>
      <c r="G335" s="123"/>
      <c r="H335" s="124"/>
      <c r="I335" s="123"/>
      <c r="J335" s="123"/>
      <c r="K335" s="124"/>
      <c r="L335" s="123"/>
      <c r="M335" s="123"/>
      <c r="N335" s="124"/>
      <c r="O335" s="123"/>
      <c r="P335" s="135"/>
      <c r="Q335" s="126"/>
      <c r="R335" s="127"/>
      <c r="S335" s="128"/>
      <c r="T335" s="123"/>
      <c r="U335" s="123"/>
      <c r="V335" s="123"/>
      <c r="W335" s="123"/>
      <c r="X335" s="123"/>
      <c r="Y335" s="123"/>
      <c r="Z335" s="123"/>
      <c r="AA335" s="128"/>
      <c r="AB335" s="123"/>
      <c r="AC335" s="123"/>
      <c r="AD335" s="123"/>
      <c r="AE335" s="123"/>
      <c r="AF335" s="123"/>
      <c r="AG335" s="123"/>
      <c r="AH335" s="123"/>
      <c r="AI335" s="123"/>
      <c r="AJ335" s="128"/>
      <c r="AK335" s="123"/>
      <c r="AL335" s="130"/>
      <c r="AM335" s="123"/>
      <c r="AN335" s="131"/>
      <c r="AO335" s="132"/>
      <c r="AP335" s="133"/>
      <c r="AQ335" s="5"/>
    </row>
    <row x14ac:dyDescent="0.25" r="336" customHeight="1" ht="17.25">
      <c r="A336" s="118"/>
      <c r="B336" s="119"/>
      <c r="C336" s="119"/>
      <c r="D336" s="120"/>
      <c r="E336" s="134"/>
      <c r="F336" s="122"/>
      <c r="G336" s="123"/>
      <c r="H336" s="124"/>
      <c r="I336" s="123"/>
      <c r="J336" s="123"/>
      <c r="K336" s="124"/>
      <c r="L336" s="123"/>
      <c r="M336" s="123"/>
      <c r="N336" s="124"/>
      <c r="O336" s="123"/>
      <c r="P336" s="135"/>
      <c r="Q336" s="126"/>
      <c r="R336" s="127"/>
      <c r="S336" s="128"/>
      <c r="T336" s="123"/>
      <c r="U336" s="123"/>
      <c r="V336" s="123"/>
      <c r="W336" s="123"/>
      <c r="X336" s="123"/>
      <c r="Y336" s="123"/>
      <c r="Z336" s="123"/>
      <c r="AA336" s="128"/>
      <c r="AB336" s="123"/>
      <c r="AC336" s="123"/>
      <c r="AD336" s="123"/>
      <c r="AE336" s="123"/>
      <c r="AF336" s="123"/>
      <c r="AG336" s="123"/>
      <c r="AH336" s="123"/>
      <c r="AI336" s="123"/>
      <c r="AJ336" s="128"/>
      <c r="AK336" s="123"/>
      <c r="AL336" s="130"/>
      <c r="AM336" s="123"/>
      <c r="AN336" s="131"/>
      <c r="AO336" s="132"/>
      <c r="AP336" s="133"/>
      <c r="AQ336" s="5"/>
    </row>
    <row x14ac:dyDescent="0.25" r="337" customHeight="1" ht="17.25">
      <c r="A337" s="118"/>
      <c r="B337" s="119"/>
      <c r="C337" s="119"/>
      <c r="D337" s="120"/>
      <c r="E337" s="134"/>
      <c r="F337" s="122"/>
      <c r="G337" s="123"/>
      <c r="H337" s="124"/>
      <c r="I337" s="123"/>
      <c r="J337" s="123"/>
      <c r="K337" s="124"/>
      <c r="L337" s="123"/>
      <c r="M337" s="123"/>
      <c r="N337" s="124"/>
      <c r="O337" s="123"/>
      <c r="P337" s="135"/>
      <c r="Q337" s="126"/>
      <c r="R337" s="127"/>
      <c r="S337" s="128"/>
      <c r="T337" s="123"/>
      <c r="U337" s="123"/>
      <c r="V337" s="123"/>
      <c r="W337" s="123"/>
      <c r="X337" s="123"/>
      <c r="Y337" s="123"/>
      <c r="Z337" s="123"/>
      <c r="AA337" s="128"/>
      <c r="AB337" s="123"/>
      <c r="AC337" s="123"/>
      <c r="AD337" s="123"/>
      <c r="AE337" s="123"/>
      <c r="AF337" s="123"/>
      <c r="AG337" s="123"/>
      <c r="AH337" s="123"/>
      <c r="AI337" s="123"/>
      <c r="AJ337" s="128"/>
      <c r="AK337" s="123"/>
      <c r="AL337" s="130"/>
      <c r="AM337" s="123"/>
      <c r="AN337" s="131"/>
      <c r="AO337" s="132"/>
      <c r="AP337" s="133"/>
      <c r="AQ337" s="5"/>
    </row>
    <row x14ac:dyDescent="0.25" r="338" customHeight="1" ht="17.25">
      <c r="A338" s="118"/>
      <c r="B338" s="119"/>
      <c r="C338" s="119"/>
      <c r="D338" s="120"/>
      <c r="E338" s="134"/>
      <c r="F338" s="122"/>
      <c r="G338" s="123"/>
      <c r="H338" s="124"/>
      <c r="I338" s="123"/>
      <c r="J338" s="123"/>
      <c r="K338" s="124"/>
      <c r="L338" s="123"/>
      <c r="M338" s="123"/>
      <c r="N338" s="124"/>
      <c r="O338" s="123"/>
      <c r="P338" s="135"/>
      <c r="Q338" s="126"/>
      <c r="R338" s="127"/>
      <c r="S338" s="128"/>
      <c r="T338" s="123"/>
      <c r="U338" s="123"/>
      <c r="V338" s="123"/>
      <c r="W338" s="123"/>
      <c r="X338" s="123"/>
      <c r="Y338" s="123"/>
      <c r="Z338" s="123"/>
      <c r="AA338" s="128"/>
      <c r="AB338" s="123"/>
      <c r="AC338" s="123"/>
      <c r="AD338" s="123"/>
      <c r="AE338" s="123"/>
      <c r="AF338" s="123"/>
      <c r="AG338" s="123"/>
      <c r="AH338" s="123"/>
      <c r="AI338" s="123"/>
      <c r="AJ338" s="128"/>
      <c r="AK338" s="123"/>
      <c r="AL338" s="130"/>
      <c r="AM338" s="123"/>
      <c r="AN338" s="131"/>
      <c r="AO338" s="132"/>
      <c r="AP338" s="133"/>
      <c r="AQ338" s="5"/>
    </row>
    <row x14ac:dyDescent="0.25" r="339" customHeight="1" ht="17.25">
      <c r="A339" s="118"/>
      <c r="B339" s="119"/>
      <c r="C339" s="119"/>
      <c r="D339" s="120"/>
      <c r="E339" s="134"/>
      <c r="F339" s="122"/>
      <c r="G339" s="123"/>
      <c r="H339" s="124"/>
      <c r="I339" s="123"/>
      <c r="J339" s="123"/>
      <c r="K339" s="124"/>
      <c r="L339" s="123"/>
      <c r="M339" s="123"/>
      <c r="N339" s="124"/>
      <c r="O339" s="123"/>
      <c r="P339" s="135"/>
      <c r="Q339" s="126"/>
      <c r="R339" s="127"/>
      <c r="S339" s="128"/>
      <c r="T339" s="123"/>
      <c r="U339" s="123"/>
      <c r="V339" s="123"/>
      <c r="W339" s="123"/>
      <c r="X339" s="123"/>
      <c r="Y339" s="123"/>
      <c r="Z339" s="123"/>
      <c r="AA339" s="128"/>
      <c r="AB339" s="123"/>
      <c r="AC339" s="123"/>
      <c r="AD339" s="123"/>
      <c r="AE339" s="123"/>
      <c r="AF339" s="123"/>
      <c r="AG339" s="123"/>
      <c r="AH339" s="123"/>
      <c r="AI339" s="123"/>
      <c r="AJ339" s="128"/>
      <c r="AK339" s="123"/>
      <c r="AL339" s="130"/>
      <c r="AM339" s="123"/>
      <c r="AN339" s="131"/>
      <c r="AO339" s="132"/>
      <c r="AP339" s="133"/>
      <c r="AQ339" s="5"/>
    </row>
    <row x14ac:dyDescent="0.25" r="340" customHeight="1" ht="17.25">
      <c r="A340" s="118"/>
      <c r="B340" s="119"/>
      <c r="C340" s="119"/>
      <c r="D340" s="120"/>
      <c r="E340" s="134"/>
      <c r="F340" s="122"/>
      <c r="G340" s="123"/>
      <c r="H340" s="124"/>
      <c r="I340" s="123"/>
      <c r="J340" s="123"/>
      <c r="K340" s="124"/>
      <c r="L340" s="123"/>
      <c r="M340" s="123"/>
      <c r="N340" s="124"/>
      <c r="O340" s="123"/>
      <c r="P340" s="135"/>
      <c r="Q340" s="126"/>
      <c r="R340" s="127"/>
      <c r="S340" s="128"/>
      <c r="T340" s="123"/>
      <c r="U340" s="123"/>
      <c r="V340" s="123"/>
      <c r="W340" s="123"/>
      <c r="X340" s="123"/>
      <c r="Y340" s="123"/>
      <c r="Z340" s="123"/>
      <c r="AA340" s="128"/>
      <c r="AB340" s="123"/>
      <c r="AC340" s="123"/>
      <c r="AD340" s="123"/>
      <c r="AE340" s="123"/>
      <c r="AF340" s="123"/>
      <c r="AG340" s="123"/>
      <c r="AH340" s="123"/>
      <c r="AI340" s="123"/>
      <c r="AJ340" s="128"/>
      <c r="AK340" s="123"/>
      <c r="AL340" s="130"/>
      <c r="AM340" s="123"/>
      <c r="AN340" s="131"/>
      <c r="AO340" s="132"/>
      <c r="AP340" s="133"/>
      <c r="AQ340" s="5"/>
    </row>
    <row x14ac:dyDescent="0.25" r="341" customHeight="1" ht="17.25">
      <c r="A341" s="118"/>
      <c r="B341" s="119"/>
      <c r="C341" s="119"/>
      <c r="D341" s="120"/>
      <c r="E341" s="134"/>
      <c r="F341" s="122"/>
      <c r="G341" s="123"/>
      <c r="H341" s="124"/>
      <c r="I341" s="123"/>
      <c r="J341" s="123"/>
      <c r="K341" s="124"/>
      <c r="L341" s="123"/>
      <c r="M341" s="123"/>
      <c r="N341" s="124"/>
      <c r="O341" s="123"/>
      <c r="P341" s="135"/>
      <c r="Q341" s="126"/>
      <c r="R341" s="127"/>
      <c r="S341" s="128"/>
      <c r="T341" s="123"/>
      <c r="U341" s="123"/>
      <c r="V341" s="123"/>
      <c r="W341" s="123"/>
      <c r="X341" s="123"/>
      <c r="Y341" s="123"/>
      <c r="Z341" s="123"/>
      <c r="AA341" s="128"/>
      <c r="AB341" s="123"/>
      <c r="AC341" s="123"/>
      <c r="AD341" s="123"/>
      <c r="AE341" s="123"/>
      <c r="AF341" s="123"/>
      <c r="AG341" s="123"/>
      <c r="AH341" s="123"/>
      <c r="AI341" s="123"/>
      <c r="AJ341" s="128"/>
      <c r="AK341" s="123"/>
      <c r="AL341" s="130"/>
      <c r="AM341" s="123"/>
      <c r="AN341" s="131"/>
      <c r="AO341" s="132"/>
      <c r="AP341" s="133"/>
      <c r="AQ341" s="5"/>
    </row>
    <row x14ac:dyDescent="0.25" r="342" customHeight="1" ht="17.25">
      <c r="A342" s="118"/>
      <c r="B342" s="119"/>
      <c r="C342" s="119"/>
      <c r="D342" s="120"/>
      <c r="E342" s="134"/>
      <c r="F342" s="122"/>
      <c r="G342" s="123"/>
      <c r="H342" s="124"/>
      <c r="I342" s="123"/>
      <c r="J342" s="123"/>
      <c r="K342" s="124"/>
      <c r="L342" s="123"/>
      <c r="M342" s="123"/>
      <c r="N342" s="124"/>
      <c r="O342" s="123"/>
      <c r="P342" s="135"/>
      <c r="Q342" s="126"/>
      <c r="R342" s="127"/>
      <c r="S342" s="128"/>
      <c r="T342" s="123"/>
      <c r="U342" s="123"/>
      <c r="V342" s="123"/>
      <c r="W342" s="123"/>
      <c r="X342" s="123"/>
      <c r="Y342" s="123"/>
      <c r="Z342" s="123"/>
      <c r="AA342" s="128"/>
      <c r="AB342" s="123"/>
      <c r="AC342" s="123"/>
      <c r="AD342" s="123"/>
      <c r="AE342" s="123"/>
      <c r="AF342" s="123"/>
      <c r="AG342" s="123"/>
      <c r="AH342" s="123"/>
      <c r="AI342" s="123"/>
      <c r="AJ342" s="128"/>
      <c r="AK342" s="123"/>
      <c r="AL342" s="130"/>
      <c r="AM342" s="123"/>
      <c r="AN342" s="131"/>
      <c r="AO342" s="132"/>
      <c r="AP342" s="133"/>
      <c r="AQ342" s="5"/>
    </row>
    <row x14ac:dyDescent="0.25" r="343" customHeight="1" ht="17.25">
      <c r="A343" s="118"/>
      <c r="B343" s="119"/>
      <c r="C343" s="119"/>
      <c r="D343" s="120"/>
      <c r="E343" s="134"/>
      <c r="F343" s="122"/>
      <c r="G343" s="123"/>
      <c r="H343" s="124"/>
      <c r="I343" s="123"/>
      <c r="J343" s="123"/>
      <c r="K343" s="124"/>
      <c r="L343" s="123"/>
      <c r="M343" s="123"/>
      <c r="N343" s="124"/>
      <c r="O343" s="123"/>
      <c r="P343" s="135"/>
      <c r="Q343" s="126"/>
      <c r="R343" s="127"/>
      <c r="S343" s="128"/>
      <c r="T343" s="123"/>
      <c r="U343" s="123"/>
      <c r="V343" s="123"/>
      <c r="W343" s="123"/>
      <c r="X343" s="123"/>
      <c r="Y343" s="123"/>
      <c r="Z343" s="123"/>
      <c r="AA343" s="128"/>
      <c r="AB343" s="123"/>
      <c r="AC343" s="123"/>
      <c r="AD343" s="123"/>
      <c r="AE343" s="123"/>
      <c r="AF343" s="123"/>
      <c r="AG343" s="123"/>
      <c r="AH343" s="123"/>
      <c r="AI343" s="123"/>
      <c r="AJ343" s="128"/>
      <c r="AK343" s="123"/>
      <c r="AL343" s="130"/>
      <c r="AM343" s="123"/>
      <c r="AN343" s="131"/>
      <c r="AO343" s="132"/>
      <c r="AP343" s="133"/>
      <c r="AQ343" s="5"/>
    </row>
    <row x14ac:dyDescent="0.25" r="344" customHeight="1" ht="17.25">
      <c r="A344" s="118"/>
      <c r="B344" s="119"/>
      <c r="C344" s="119"/>
      <c r="D344" s="120"/>
      <c r="E344" s="134"/>
      <c r="F344" s="122"/>
      <c r="G344" s="123"/>
      <c r="H344" s="124"/>
      <c r="I344" s="123"/>
      <c r="J344" s="123"/>
      <c r="K344" s="124"/>
      <c r="L344" s="123"/>
      <c r="M344" s="123"/>
      <c r="N344" s="124"/>
      <c r="O344" s="123"/>
      <c r="P344" s="135"/>
      <c r="Q344" s="126"/>
      <c r="R344" s="127"/>
      <c r="S344" s="128"/>
      <c r="T344" s="123"/>
      <c r="U344" s="123"/>
      <c r="V344" s="123"/>
      <c r="W344" s="123"/>
      <c r="X344" s="123"/>
      <c r="Y344" s="123"/>
      <c r="Z344" s="123"/>
      <c r="AA344" s="128"/>
      <c r="AB344" s="123"/>
      <c r="AC344" s="123"/>
      <c r="AD344" s="123"/>
      <c r="AE344" s="123"/>
      <c r="AF344" s="123"/>
      <c r="AG344" s="123"/>
      <c r="AH344" s="123"/>
      <c r="AI344" s="123"/>
      <c r="AJ344" s="128"/>
      <c r="AK344" s="123"/>
      <c r="AL344" s="130"/>
      <c r="AM344" s="123"/>
      <c r="AN344" s="131"/>
      <c r="AO344" s="132"/>
      <c r="AP344" s="133"/>
      <c r="AQ344" s="5"/>
    </row>
    <row x14ac:dyDescent="0.25" r="345" customHeight="1" ht="17.25">
      <c r="A345" s="118"/>
      <c r="B345" s="119"/>
      <c r="C345" s="119"/>
      <c r="D345" s="120"/>
      <c r="E345" s="134"/>
      <c r="F345" s="122"/>
      <c r="G345" s="123"/>
      <c r="H345" s="124"/>
      <c r="I345" s="123"/>
      <c r="J345" s="123"/>
      <c r="K345" s="124"/>
      <c r="L345" s="123"/>
      <c r="M345" s="123"/>
      <c r="N345" s="124"/>
      <c r="O345" s="123"/>
      <c r="P345" s="135"/>
      <c r="Q345" s="126"/>
      <c r="R345" s="127"/>
      <c r="S345" s="128"/>
      <c r="T345" s="123"/>
      <c r="U345" s="123"/>
      <c r="V345" s="123"/>
      <c r="W345" s="123"/>
      <c r="X345" s="123"/>
      <c r="Y345" s="123"/>
      <c r="Z345" s="123"/>
      <c r="AA345" s="128"/>
      <c r="AB345" s="123"/>
      <c r="AC345" s="123"/>
      <c r="AD345" s="123"/>
      <c r="AE345" s="123"/>
      <c r="AF345" s="123"/>
      <c r="AG345" s="123"/>
      <c r="AH345" s="123"/>
      <c r="AI345" s="123"/>
      <c r="AJ345" s="128"/>
      <c r="AK345" s="123"/>
      <c r="AL345" s="130"/>
      <c r="AM345" s="123"/>
      <c r="AN345" s="131"/>
      <c r="AO345" s="132"/>
      <c r="AP345" s="133"/>
      <c r="AQ345" s="5"/>
    </row>
    <row x14ac:dyDescent="0.25" r="346" customHeight="1" ht="17.25">
      <c r="A346" s="118"/>
      <c r="B346" s="119"/>
      <c r="C346" s="119"/>
      <c r="D346" s="120"/>
      <c r="E346" s="134"/>
      <c r="F346" s="122"/>
      <c r="G346" s="123"/>
      <c r="H346" s="124"/>
      <c r="I346" s="123"/>
      <c r="J346" s="123"/>
      <c r="K346" s="124"/>
      <c r="L346" s="123"/>
      <c r="M346" s="123"/>
      <c r="N346" s="124"/>
      <c r="O346" s="123"/>
      <c r="P346" s="135"/>
      <c r="Q346" s="126"/>
      <c r="R346" s="127"/>
      <c r="S346" s="128"/>
      <c r="T346" s="123"/>
      <c r="U346" s="123"/>
      <c r="V346" s="123"/>
      <c r="W346" s="123"/>
      <c r="X346" s="123"/>
      <c r="Y346" s="123"/>
      <c r="Z346" s="123"/>
      <c r="AA346" s="128"/>
      <c r="AB346" s="123"/>
      <c r="AC346" s="123"/>
      <c r="AD346" s="123"/>
      <c r="AE346" s="123"/>
      <c r="AF346" s="123"/>
      <c r="AG346" s="123"/>
      <c r="AH346" s="123"/>
      <c r="AI346" s="123"/>
      <c r="AJ346" s="128"/>
      <c r="AK346" s="123"/>
      <c r="AL346" s="130"/>
      <c r="AM346" s="123"/>
      <c r="AN346" s="131"/>
      <c r="AO346" s="132"/>
      <c r="AP346" s="133"/>
      <c r="AQ346" s="5"/>
    </row>
    <row x14ac:dyDescent="0.25" r="347" customHeight="1" ht="17.25">
      <c r="A347" s="118"/>
      <c r="B347" s="119"/>
      <c r="C347" s="119"/>
      <c r="D347" s="120"/>
      <c r="E347" s="134"/>
      <c r="F347" s="122"/>
      <c r="G347" s="123"/>
      <c r="H347" s="124"/>
      <c r="I347" s="123"/>
      <c r="J347" s="123"/>
      <c r="K347" s="124"/>
      <c r="L347" s="123"/>
      <c r="M347" s="123"/>
      <c r="N347" s="124"/>
      <c r="O347" s="123"/>
      <c r="P347" s="135"/>
      <c r="Q347" s="126"/>
      <c r="R347" s="127"/>
      <c r="S347" s="128"/>
      <c r="T347" s="123"/>
      <c r="U347" s="123"/>
      <c r="V347" s="123"/>
      <c r="W347" s="123"/>
      <c r="X347" s="123"/>
      <c r="Y347" s="123"/>
      <c r="Z347" s="123"/>
      <c r="AA347" s="128"/>
      <c r="AB347" s="123"/>
      <c r="AC347" s="123"/>
      <c r="AD347" s="123"/>
      <c r="AE347" s="123"/>
      <c r="AF347" s="123"/>
      <c r="AG347" s="123"/>
      <c r="AH347" s="123"/>
      <c r="AI347" s="123"/>
      <c r="AJ347" s="128"/>
      <c r="AK347" s="123"/>
      <c r="AL347" s="130"/>
      <c r="AM347" s="123"/>
      <c r="AN347" s="131"/>
      <c r="AO347" s="132"/>
      <c r="AP347" s="133"/>
      <c r="AQ347" s="5"/>
    </row>
    <row x14ac:dyDescent="0.25" r="348" customHeight="1" ht="17.25">
      <c r="A348" s="118"/>
      <c r="B348" s="119"/>
      <c r="C348" s="119"/>
      <c r="D348" s="120"/>
      <c r="E348" s="134"/>
      <c r="F348" s="122"/>
      <c r="G348" s="123"/>
      <c r="H348" s="124"/>
      <c r="I348" s="123"/>
      <c r="J348" s="123"/>
      <c r="K348" s="124"/>
      <c r="L348" s="123"/>
      <c r="M348" s="123"/>
      <c r="N348" s="124"/>
      <c r="O348" s="123"/>
      <c r="P348" s="135"/>
      <c r="Q348" s="126"/>
      <c r="R348" s="127"/>
      <c r="S348" s="128"/>
      <c r="T348" s="123"/>
      <c r="U348" s="123"/>
      <c r="V348" s="123"/>
      <c r="W348" s="123"/>
      <c r="X348" s="123"/>
      <c r="Y348" s="123"/>
      <c r="Z348" s="123"/>
      <c r="AA348" s="128"/>
      <c r="AB348" s="123"/>
      <c r="AC348" s="123"/>
      <c r="AD348" s="123"/>
      <c r="AE348" s="123"/>
      <c r="AF348" s="123"/>
      <c r="AG348" s="123"/>
      <c r="AH348" s="123"/>
      <c r="AI348" s="123"/>
      <c r="AJ348" s="128"/>
      <c r="AK348" s="123"/>
      <c r="AL348" s="130"/>
      <c r="AM348" s="123"/>
      <c r="AN348" s="131"/>
      <c r="AO348" s="132"/>
      <c r="AP348" s="133"/>
      <c r="AQ348" s="5"/>
    </row>
    <row x14ac:dyDescent="0.25" r="349" customHeight="1" ht="17.25">
      <c r="A349" s="118"/>
      <c r="B349" s="119"/>
      <c r="C349" s="119"/>
      <c r="D349" s="120"/>
      <c r="E349" s="134"/>
      <c r="F349" s="122"/>
      <c r="G349" s="123"/>
      <c r="H349" s="124"/>
      <c r="I349" s="123"/>
      <c r="J349" s="123"/>
      <c r="K349" s="124"/>
      <c r="L349" s="123"/>
      <c r="M349" s="123"/>
      <c r="N349" s="124"/>
      <c r="O349" s="123"/>
      <c r="P349" s="135"/>
      <c r="Q349" s="126"/>
      <c r="R349" s="127"/>
      <c r="S349" s="128"/>
      <c r="T349" s="123"/>
      <c r="U349" s="123"/>
      <c r="V349" s="123"/>
      <c r="W349" s="123"/>
      <c r="X349" s="123"/>
      <c r="Y349" s="123"/>
      <c r="Z349" s="123"/>
      <c r="AA349" s="128"/>
      <c r="AB349" s="123"/>
      <c r="AC349" s="123"/>
      <c r="AD349" s="123"/>
      <c r="AE349" s="123"/>
      <c r="AF349" s="123"/>
      <c r="AG349" s="123"/>
      <c r="AH349" s="123"/>
      <c r="AI349" s="123"/>
      <c r="AJ349" s="128"/>
      <c r="AK349" s="123"/>
      <c r="AL349" s="130"/>
      <c r="AM349" s="123"/>
      <c r="AN349" s="131"/>
      <c r="AO349" s="132"/>
      <c r="AP349" s="133"/>
      <c r="AQ349" s="5"/>
    </row>
    <row x14ac:dyDescent="0.25" r="350" customHeight="1" ht="17.25">
      <c r="A350" s="118"/>
      <c r="B350" s="119"/>
      <c r="C350" s="119"/>
      <c r="D350" s="120"/>
      <c r="E350" s="134"/>
      <c r="F350" s="122"/>
      <c r="G350" s="123"/>
      <c r="H350" s="124"/>
      <c r="I350" s="123"/>
      <c r="J350" s="123"/>
      <c r="K350" s="124"/>
      <c r="L350" s="123"/>
      <c r="M350" s="123"/>
      <c r="N350" s="124"/>
      <c r="O350" s="123"/>
      <c r="P350" s="135"/>
      <c r="Q350" s="126"/>
      <c r="R350" s="127"/>
      <c r="S350" s="128"/>
      <c r="T350" s="123"/>
      <c r="U350" s="123"/>
      <c r="V350" s="123"/>
      <c r="W350" s="123"/>
      <c r="X350" s="123"/>
      <c r="Y350" s="123"/>
      <c r="Z350" s="123"/>
      <c r="AA350" s="128"/>
      <c r="AB350" s="123"/>
      <c r="AC350" s="123"/>
      <c r="AD350" s="123"/>
      <c r="AE350" s="123"/>
      <c r="AF350" s="123"/>
      <c r="AG350" s="123"/>
      <c r="AH350" s="123"/>
      <c r="AI350" s="123"/>
      <c r="AJ350" s="128"/>
      <c r="AK350" s="123"/>
      <c r="AL350" s="130"/>
      <c r="AM350" s="123"/>
      <c r="AN350" s="131"/>
      <c r="AO350" s="132"/>
      <c r="AP350" s="133"/>
      <c r="AQ350" s="5"/>
    </row>
    <row x14ac:dyDescent="0.25" r="351" customHeight="1" ht="17.25">
      <c r="A351" s="118"/>
      <c r="B351" s="119"/>
      <c r="C351" s="119"/>
      <c r="D351" s="120"/>
      <c r="E351" s="134"/>
      <c r="F351" s="122"/>
      <c r="G351" s="123"/>
      <c r="H351" s="124"/>
      <c r="I351" s="123"/>
      <c r="J351" s="123"/>
      <c r="K351" s="124"/>
      <c r="L351" s="123"/>
      <c r="M351" s="123"/>
      <c r="N351" s="124"/>
      <c r="O351" s="123"/>
      <c r="P351" s="135"/>
      <c r="Q351" s="126"/>
      <c r="R351" s="127"/>
      <c r="S351" s="128"/>
      <c r="T351" s="123"/>
      <c r="U351" s="123"/>
      <c r="V351" s="123"/>
      <c r="W351" s="123"/>
      <c r="X351" s="123"/>
      <c r="Y351" s="123"/>
      <c r="Z351" s="123"/>
      <c r="AA351" s="128"/>
      <c r="AB351" s="123"/>
      <c r="AC351" s="123"/>
      <c r="AD351" s="123"/>
      <c r="AE351" s="123"/>
      <c r="AF351" s="123"/>
      <c r="AG351" s="123"/>
      <c r="AH351" s="123"/>
      <c r="AI351" s="123"/>
      <c r="AJ351" s="128"/>
      <c r="AK351" s="123"/>
      <c r="AL351" s="130"/>
      <c r="AM351" s="123"/>
      <c r="AN351" s="131"/>
      <c r="AO351" s="132"/>
      <c r="AP351" s="133"/>
      <c r="AQ351" s="5"/>
    </row>
    <row x14ac:dyDescent="0.25" r="352" customHeight="1" ht="17.25">
      <c r="A352" s="118"/>
      <c r="B352" s="119"/>
      <c r="C352" s="119"/>
      <c r="D352" s="120"/>
      <c r="E352" s="134"/>
      <c r="F352" s="122"/>
      <c r="G352" s="123"/>
      <c r="H352" s="124"/>
      <c r="I352" s="123"/>
      <c r="J352" s="123"/>
      <c r="K352" s="124"/>
      <c r="L352" s="123"/>
      <c r="M352" s="123"/>
      <c r="N352" s="124"/>
      <c r="O352" s="123"/>
      <c r="P352" s="135"/>
      <c r="Q352" s="126"/>
      <c r="R352" s="127"/>
      <c r="S352" s="128"/>
      <c r="T352" s="123"/>
      <c r="U352" s="123"/>
      <c r="V352" s="123"/>
      <c r="W352" s="123"/>
      <c r="X352" s="123"/>
      <c r="Y352" s="123"/>
      <c r="Z352" s="123"/>
      <c r="AA352" s="128"/>
      <c r="AB352" s="123"/>
      <c r="AC352" s="123"/>
      <c r="AD352" s="123"/>
      <c r="AE352" s="123"/>
      <c r="AF352" s="123"/>
      <c r="AG352" s="123"/>
      <c r="AH352" s="123"/>
      <c r="AI352" s="123"/>
      <c r="AJ352" s="128"/>
      <c r="AK352" s="123"/>
      <c r="AL352" s="130"/>
      <c r="AM352" s="123"/>
      <c r="AN352" s="131"/>
      <c r="AO352" s="132"/>
      <c r="AP352" s="133"/>
      <c r="AQ352" s="5"/>
    </row>
    <row x14ac:dyDescent="0.25" r="353" customHeight="1" ht="17.25">
      <c r="A353" s="118"/>
      <c r="B353" s="119"/>
      <c r="C353" s="119"/>
      <c r="D353" s="120"/>
      <c r="E353" s="134"/>
      <c r="F353" s="122"/>
      <c r="G353" s="123"/>
      <c r="H353" s="124"/>
      <c r="I353" s="123"/>
      <c r="J353" s="123"/>
      <c r="K353" s="124"/>
      <c r="L353" s="123"/>
      <c r="M353" s="123"/>
      <c r="N353" s="124"/>
      <c r="O353" s="123"/>
      <c r="P353" s="135"/>
      <c r="Q353" s="126"/>
      <c r="R353" s="127"/>
      <c r="S353" s="128"/>
      <c r="T353" s="123"/>
      <c r="U353" s="123"/>
      <c r="V353" s="123"/>
      <c r="W353" s="123"/>
      <c r="X353" s="123"/>
      <c r="Y353" s="123"/>
      <c r="Z353" s="123"/>
      <c r="AA353" s="128"/>
      <c r="AB353" s="123"/>
      <c r="AC353" s="123"/>
      <c r="AD353" s="123"/>
      <c r="AE353" s="123"/>
      <c r="AF353" s="123"/>
      <c r="AG353" s="123"/>
      <c r="AH353" s="123"/>
      <c r="AI353" s="123"/>
      <c r="AJ353" s="128"/>
      <c r="AK353" s="123"/>
      <c r="AL353" s="130"/>
      <c r="AM353" s="123"/>
      <c r="AN353" s="131"/>
      <c r="AO353" s="132"/>
      <c r="AP353" s="133"/>
      <c r="AQ353" s="5"/>
    </row>
    <row x14ac:dyDescent="0.25" r="354" customHeight="1" ht="17.25">
      <c r="A354" s="118"/>
      <c r="B354" s="119"/>
      <c r="C354" s="119"/>
      <c r="D354" s="120"/>
      <c r="E354" s="134"/>
      <c r="F354" s="122"/>
      <c r="G354" s="123"/>
      <c r="H354" s="124"/>
      <c r="I354" s="123"/>
      <c r="J354" s="123"/>
      <c r="K354" s="124"/>
      <c r="L354" s="123"/>
      <c r="M354" s="123"/>
      <c r="N354" s="124"/>
      <c r="O354" s="123"/>
      <c r="P354" s="135"/>
      <c r="Q354" s="126"/>
      <c r="R354" s="127"/>
      <c r="S354" s="128"/>
      <c r="T354" s="123"/>
      <c r="U354" s="123"/>
      <c r="V354" s="123"/>
      <c r="W354" s="123"/>
      <c r="X354" s="123"/>
      <c r="Y354" s="123"/>
      <c r="Z354" s="123"/>
      <c r="AA354" s="128"/>
      <c r="AB354" s="123"/>
      <c r="AC354" s="123"/>
      <c r="AD354" s="123"/>
      <c r="AE354" s="123"/>
      <c r="AF354" s="123"/>
      <c r="AG354" s="123"/>
      <c r="AH354" s="123"/>
      <c r="AI354" s="123"/>
      <c r="AJ354" s="128"/>
      <c r="AK354" s="123"/>
      <c r="AL354" s="130"/>
      <c r="AM354" s="123"/>
      <c r="AN354" s="131"/>
      <c r="AO354" s="132"/>
      <c r="AP354" s="133"/>
      <c r="AQ354" s="5"/>
    </row>
    <row x14ac:dyDescent="0.25" r="355" customHeight="1" ht="17.25">
      <c r="A355" s="118"/>
      <c r="B355" s="119"/>
      <c r="C355" s="119"/>
      <c r="D355" s="120"/>
      <c r="E355" s="134"/>
      <c r="F355" s="122"/>
      <c r="G355" s="123"/>
      <c r="H355" s="124"/>
      <c r="I355" s="123"/>
      <c r="J355" s="123"/>
      <c r="K355" s="124"/>
      <c r="L355" s="123"/>
      <c r="M355" s="123"/>
      <c r="N355" s="124"/>
      <c r="O355" s="123"/>
      <c r="P355" s="135"/>
      <c r="Q355" s="126"/>
      <c r="R355" s="127"/>
      <c r="S355" s="128"/>
      <c r="T355" s="123"/>
      <c r="U355" s="123"/>
      <c r="V355" s="123"/>
      <c r="W355" s="123"/>
      <c r="X355" s="123"/>
      <c r="Y355" s="123"/>
      <c r="Z355" s="123"/>
      <c r="AA355" s="128"/>
      <c r="AB355" s="123"/>
      <c r="AC355" s="123"/>
      <c r="AD355" s="123"/>
      <c r="AE355" s="123"/>
      <c r="AF355" s="123"/>
      <c r="AG355" s="123"/>
      <c r="AH355" s="123"/>
      <c r="AI355" s="123"/>
      <c r="AJ355" s="128"/>
      <c r="AK355" s="123"/>
      <c r="AL355" s="130"/>
      <c r="AM355" s="123"/>
      <c r="AN355" s="131"/>
      <c r="AO355" s="132"/>
      <c r="AP355" s="133"/>
      <c r="AQ355" s="5"/>
    </row>
    <row x14ac:dyDescent="0.25" r="356" customHeight="1" ht="17.25">
      <c r="A356" s="118"/>
      <c r="B356" s="119"/>
      <c r="C356" s="119"/>
      <c r="D356" s="120"/>
      <c r="E356" s="134"/>
      <c r="F356" s="122"/>
      <c r="G356" s="123"/>
      <c r="H356" s="124"/>
      <c r="I356" s="123"/>
      <c r="J356" s="123"/>
      <c r="K356" s="124"/>
      <c r="L356" s="123"/>
      <c r="M356" s="123"/>
      <c r="N356" s="124"/>
      <c r="O356" s="123"/>
      <c r="P356" s="135"/>
      <c r="Q356" s="126"/>
      <c r="R356" s="127"/>
      <c r="S356" s="128"/>
      <c r="T356" s="123"/>
      <c r="U356" s="123"/>
      <c r="V356" s="123"/>
      <c r="W356" s="123"/>
      <c r="X356" s="123"/>
      <c r="Y356" s="123"/>
      <c r="Z356" s="123"/>
      <c r="AA356" s="128"/>
      <c r="AB356" s="123"/>
      <c r="AC356" s="123"/>
      <c r="AD356" s="123"/>
      <c r="AE356" s="123"/>
      <c r="AF356" s="123"/>
      <c r="AG356" s="123"/>
      <c r="AH356" s="123"/>
      <c r="AI356" s="123"/>
      <c r="AJ356" s="128"/>
      <c r="AK356" s="123"/>
      <c r="AL356" s="130"/>
      <c r="AM356" s="123"/>
      <c r="AN356" s="131"/>
      <c r="AO356" s="132"/>
      <c r="AP356" s="133"/>
      <c r="AQ356" s="5"/>
    </row>
    <row x14ac:dyDescent="0.25" r="357" customHeight="1" ht="17.25">
      <c r="A357" s="118"/>
      <c r="B357" s="119"/>
      <c r="C357" s="119"/>
      <c r="D357" s="120"/>
      <c r="E357" s="134"/>
      <c r="F357" s="122"/>
      <c r="G357" s="123"/>
      <c r="H357" s="124"/>
      <c r="I357" s="123"/>
      <c r="J357" s="123"/>
      <c r="K357" s="124"/>
      <c r="L357" s="123"/>
      <c r="M357" s="123"/>
      <c r="N357" s="124"/>
      <c r="O357" s="123"/>
      <c r="P357" s="135"/>
      <c r="Q357" s="126"/>
      <c r="R357" s="127"/>
      <c r="S357" s="128"/>
      <c r="T357" s="123"/>
      <c r="U357" s="123"/>
      <c r="V357" s="123"/>
      <c r="W357" s="123"/>
      <c r="X357" s="123"/>
      <c r="Y357" s="123"/>
      <c r="Z357" s="123"/>
      <c r="AA357" s="128"/>
      <c r="AB357" s="123"/>
      <c r="AC357" s="123"/>
      <c r="AD357" s="123"/>
      <c r="AE357" s="123"/>
      <c r="AF357" s="123"/>
      <c r="AG357" s="123"/>
      <c r="AH357" s="123"/>
      <c r="AI357" s="123"/>
      <c r="AJ357" s="128"/>
      <c r="AK357" s="123"/>
      <c r="AL357" s="130"/>
      <c r="AM357" s="123"/>
      <c r="AN357" s="131"/>
      <c r="AO357" s="132"/>
      <c r="AP357" s="133"/>
      <c r="AQ357" s="5"/>
    </row>
    <row x14ac:dyDescent="0.25" r="358" customHeight="1" ht="17.25">
      <c r="A358" s="118"/>
      <c r="B358" s="119"/>
      <c r="C358" s="119"/>
      <c r="D358" s="120"/>
      <c r="E358" s="134"/>
      <c r="F358" s="122"/>
      <c r="G358" s="123"/>
      <c r="H358" s="124"/>
      <c r="I358" s="123"/>
      <c r="J358" s="123"/>
      <c r="K358" s="124"/>
      <c r="L358" s="123"/>
      <c r="M358" s="123"/>
      <c r="N358" s="124"/>
      <c r="O358" s="123"/>
      <c r="P358" s="135"/>
      <c r="Q358" s="126"/>
      <c r="R358" s="127"/>
      <c r="S358" s="128"/>
      <c r="T358" s="123"/>
      <c r="U358" s="123"/>
      <c r="V358" s="123"/>
      <c r="W358" s="123"/>
      <c r="X358" s="123"/>
      <c r="Y358" s="123"/>
      <c r="Z358" s="123"/>
      <c r="AA358" s="128"/>
      <c r="AB358" s="123"/>
      <c r="AC358" s="123"/>
      <c r="AD358" s="123"/>
      <c r="AE358" s="123"/>
      <c r="AF358" s="123"/>
      <c r="AG358" s="123"/>
      <c r="AH358" s="123"/>
      <c r="AI358" s="123"/>
      <c r="AJ358" s="128"/>
      <c r="AK358" s="123"/>
      <c r="AL358" s="130"/>
      <c r="AM358" s="123"/>
      <c r="AN358" s="131"/>
      <c r="AO358" s="132"/>
      <c r="AP358" s="133"/>
      <c r="AQ358" s="5"/>
    </row>
    <row x14ac:dyDescent="0.25" r="359" customHeight="1" ht="17.25">
      <c r="A359" s="118"/>
      <c r="B359" s="119"/>
      <c r="C359" s="119"/>
      <c r="D359" s="120"/>
      <c r="E359" s="134"/>
      <c r="F359" s="122"/>
      <c r="G359" s="123"/>
      <c r="H359" s="124"/>
      <c r="I359" s="123"/>
      <c r="J359" s="123"/>
      <c r="K359" s="124"/>
      <c r="L359" s="123"/>
      <c r="M359" s="123"/>
      <c r="N359" s="124"/>
      <c r="O359" s="123"/>
      <c r="P359" s="135"/>
      <c r="Q359" s="126"/>
      <c r="R359" s="127"/>
      <c r="S359" s="128"/>
      <c r="T359" s="123"/>
      <c r="U359" s="123"/>
      <c r="V359" s="123"/>
      <c r="W359" s="123"/>
      <c r="X359" s="123"/>
      <c r="Y359" s="123"/>
      <c r="Z359" s="123"/>
      <c r="AA359" s="128"/>
      <c r="AB359" s="123"/>
      <c r="AC359" s="123"/>
      <c r="AD359" s="123"/>
      <c r="AE359" s="123"/>
      <c r="AF359" s="123"/>
      <c r="AG359" s="123"/>
      <c r="AH359" s="123"/>
      <c r="AI359" s="123"/>
      <c r="AJ359" s="128"/>
      <c r="AK359" s="123"/>
      <c r="AL359" s="130"/>
      <c r="AM359" s="123"/>
      <c r="AN359" s="131"/>
      <c r="AO359" s="132"/>
      <c r="AP359" s="133"/>
      <c r="AQ359" s="5"/>
    </row>
    <row x14ac:dyDescent="0.25" r="360" customHeight="1" ht="17.25">
      <c r="A360" s="118"/>
      <c r="B360" s="119"/>
      <c r="C360" s="119"/>
      <c r="D360" s="120"/>
      <c r="E360" s="134"/>
      <c r="F360" s="122"/>
      <c r="G360" s="123"/>
      <c r="H360" s="124"/>
      <c r="I360" s="123"/>
      <c r="J360" s="123"/>
      <c r="K360" s="124"/>
      <c r="L360" s="123"/>
      <c r="M360" s="123"/>
      <c r="N360" s="124"/>
      <c r="O360" s="123"/>
      <c r="P360" s="135"/>
      <c r="Q360" s="126"/>
      <c r="R360" s="127"/>
      <c r="S360" s="128"/>
      <c r="T360" s="123"/>
      <c r="U360" s="123"/>
      <c r="V360" s="123"/>
      <c r="W360" s="123"/>
      <c r="X360" s="123"/>
      <c r="Y360" s="123"/>
      <c r="Z360" s="123"/>
      <c r="AA360" s="128"/>
      <c r="AB360" s="123"/>
      <c r="AC360" s="123"/>
      <c r="AD360" s="123"/>
      <c r="AE360" s="123"/>
      <c r="AF360" s="123"/>
      <c r="AG360" s="123"/>
      <c r="AH360" s="123"/>
      <c r="AI360" s="123"/>
      <c r="AJ360" s="128"/>
      <c r="AK360" s="123"/>
      <c r="AL360" s="130"/>
      <c r="AM360" s="123"/>
      <c r="AN360" s="131"/>
      <c r="AO360" s="132"/>
      <c r="AP360" s="133"/>
      <c r="AQ360" s="5"/>
    </row>
    <row x14ac:dyDescent="0.25" r="361" customHeight="1" ht="17.25">
      <c r="A361" s="118"/>
      <c r="B361" s="119"/>
      <c r="C361" s="119"/>
      <c r="D361" s="120"/>
      <c r="E361" s="134"/>
      <c r="F361" s="122"/>
      <c r="G361" s="123"/>
      <c r="H361" s="124"/>
      <c r="I361" s="123"/>
      <c r="J361" s="123"/>
      <c r="K361" s="124"/>
      <c r="L361" s="123"/>
      <c r="M361" s="123"/>
      <c r="N361" s="124"/>
      <c r="O361" s="123"/>
      <c r="P361" s="135"/>
      <c r="Q361" s="126"/>
      <c r="R361" s="127"/>
      <c r="S361" s="128"/>
      <c r="T361" s="123"/>
      <c r="U361" s="123"/>
      <c r="V361" s="123"/>
      <c r="W361" s="123"/>
      <c r="X361" s="123"/>
      <c r="Y361" s="123"/>
      <c r="Z361" s="123"/>
      <c r="AA361" s="128"/>
      <c r="AB361" s="123"/>
      <c r="AC361" s="123"/>
      <c r="AD361" s="123"/>
      <c r="AE361" s="123"/>
      <c r="AF361" s="123"/>
      <c r="AG361" s="123"/>
      <c r="AH361" s="123"/>
      <c r="AI361" s="123"/>
      <c r="AJ361" s="128"/>
      <c r="AK361" s="123"/>
      <c r="AL361" s="130"/>
      <c r="AM361" s="123"/>
      <c r="AN361" s="131"/>
      <c r="AO361" s="132"/>
      <c r="AP361" s="133"/>
      <c r="AQ361" s="5"/>
    </row>
    <row x14ac:dyDescent="0.25" r="362" customHeight="1" ht="17.25">
      <c r="A362" s="118"/>
      <c r="B362" s="119"/>
      <c r="C362" s="119"/>
      <c r="D362" s="120"/>
      <c r="E362" s="134"/>
      <c r="F362" s="122"/>
      <c r="G362" s="123"/>
      <c r="H362" s="124"/>
      <c r="I362" s="123"/>
      <c r="J362" s="123"/>
      <c r="K362" s="124"/>
      <c r="L362" s="123"/>
      <c r="M362" s="123"/>
      <c r="N362" s="124"/>
      <c r="O362" s="123"/>
      <c r="P362" s="135"/>
      <c r="Q362" s="126"/>
      <c r="R362" s="127"/>
      <c r="S362" s="128"/>
      <c r="T362" s="123"/>
      <c r="U362" s="123"/>
      <c r="V362" s="123"/>
      <c r="W362" s="123"/>
      <c r="X362" s="123"/>
      <c r="Y362" s="123"/>
      <c r="Z362" s="123"/>
      <c r="AA362" s="128"/>
      <c r="AB362" s="123"/>
      <c r="AC362" s="123"/>
      <c r="AD362" s="123"/>
      <c r="AE362" s="123"/>
      <c r="AF362" s="123"/>
      <c r="AG362" s="123"/>
      <c r="AH362" s="123"/>
      <c r="AI362" s="123"/>
      <c r="AJ362" s="128"/>
      <c r="AK362" s="123"/>
      <c r="AL362" s="130"/>
      <c r="AM362" s="123"/>
      <c r="AN362" s="131"/>
      <c r="AO362" s="132"/>
      <c r="AP362" s="133"/>
      <c r="AQ362" s="5"/>
    </row>
    <row x14ac:dyDescent="0.25" r="363" customHeight="1" ht="17.25">
      <c r="A363" s="118"/>
      <c r="B363" s="119"/>
      <c r="C363" s="119"/>
      <c r="D363" s="120"/>
      <c r="E363" s="134"/>
      <c r="F363" s="122"/>
      <c r="G363" s="123"/>
      <c r="H363" s="124"/>
      <c r="I363" s="123"/>
      <c r="J363" s="123"/>
      <c r="K363" s="124"/>
      <c r="L363" s="123"/>
      <c r="M363" s="123"/>
      <c r="N363" s="124"/>
      <c r="O363" s="123"/>
      <c r="P363" s="135"/>
      <c r="Q363" s="126"/>
      <c r="R363" s="127"/>
      <c r="S363" s="128"/>
      <c r="T363" s="123"/>
      <c r="U363" s="123"/>
      <c r="V363" s="123"/>
      <c r="W363" s="123"/>
      <c r="X363" s="123"/>
      <c r="Y363" s="123"/>
      <c r="Z363" s="123"/>
      <c r="AA363" s="128"/>
      <c r="AB363" s="123"/>
      <c r="AC363" s="123"/>
      <c r="AD363" s="123"/>
      <c r="AE363" s="123"/>
      <c r="AF363" s="123"/>
      <c r="AG363" s="123"/>
      <c r="AH363" s="123"/>
      <c r="AI363" s="123"/>
      <c r="AJ363" s="128"/>
      <c r="AK363" s="123"/>
      <c r="AL363" s="130"/>
      <c r="AM363" s="123"/>
      <c r="AN363" s="131"/>
      <c r="AO363" s="132"/>
      <c r="AP363" s="133"/>
      <c r="AQ363" s="5"/>
    </row>
    <row x14ac:dyDescent="0.25" r="364" customHeight="1" ht="17.25">
      <c r="A364" s="118"/>
      <c r="B364" s="119"/>
      <c r="C364" s="119"/>
      <c r="D364" s="120"/>
      <c r="E364" s="134"/>
      <c r="F364" s="122"/>
      <c r="G364" s="123"/>
      <c r="H364" s="124"/>
      <c r="I364" s="123"/>
      <c r="J364" s="123"/>
      <c r="K364" s="124"/>
      <c r="L364" s="123"/>
      <c r="M364" s="123"/>
      <c r="N364" s="124"/>
      <c r="O364" s="123"/>
      <c r="P364" s="135"/>
      <c r="Q364" s="126"/>
      <c r="R364" s="127"/>
      <c r="S364" s="128"/>
      <c r="T364" s="123"/>
      <c r="U364" s="123"/>
      <c r="V364" s="123"/>
      <c r="W364" s="123"/>
      <c r="X364" s="123"/>
      <c r="Y364" s="123"/>
      <c r="Z364" s="123"/>
      <c r="AA364" s="128"/>
      <c r="AB364" s="123"/>
      <c r="AC364" s="123"/>
      <c r="AD364" s="123"/>
      <c r="AE364" s="123"/>
      <c r="AF364" s="123"/>
      <c r="AG364" s="123"/>
      <c r="AH364" s="123"/>
      <c r="AI364" s="123"/>
      <c r="AJ364" s="128"/>
      <c r="AK364" s="123"/>
      <c r="AL364" s="130"/>
      <c r="AM364" s="123"/>
      <c r="AN364" s="131"/>
      <c r="AO364" s="132"/>
      <c r="AP364" s="133"/>
      <c r="AQ364" s="5"/>
    </row>
    <row x14ac:dyDescent="0.25" r="365" customHeight="1" ht="17.25">
      <c r="A365" s="118"/>
      <c r="B365" s="119"/>
      <c r="C365" s="119"/>
      <c r="D365" s="120"/>
      <c r="E365" s="134"/>
      <c r="F365" s="122"/>
      <c r="G365" s="123"/>
      <c r="H365" s="124"/>
      <c r="I365" s="123"/>
      <c r="J365" s="123"/>
      <c r="K365" s="124"/>
      <c r="L365" s="123"/>
      <c r="M365" s="123"/>
      <c r="N365" s="124"/>
      <c r="O365" s="123"/>
      <c r="P365" s="135"/>
      <c r="Q365" s="126"/>
      <c r="R365" s="127"/>
      <c r="S365" s="128"/>
      <c r="T365" s="123"/>
      <c r="U365" s="123"/>
      <c r="V365" s="123"/>
      <c r="W365" s="123"/>
      <c r="X365" s="123"/>
      <c r="Y365" s="123"/>
      <c r="Z365" s="123"/>
      <c r="AA365" s="128"/>
      <c r="AB365" s="123"/>
      <c r="AC365" s="123"/>
      <c r="AD365" s="123"/>
      <c r="AE365" s="123"/>
      <c r="AF365" s="123"/>
      <c r="AG365" s="123"/>
      <c r="AH365" s="123"/>
      <c r="AI365" s="123"/>
      <c r="AJ365" s="128"/>
      <c r="AK365" s="123"/>
      <c r="AL365" s="130"/>
      <c r="AM365" s="123"/>
      <c r="AN365" s="131"/>
      <c r="AO365" s="132"/>
      <c r="AP365" s="133"/>
      <c r="AQ365" s="5"/>
    </row>
    <row x14ac:dyDescent="0.25" r="366" customHeight="1" ht="17.25">
      <c r="A366" s="118"/>
      <c r="B366" s="119"/>
      <c r="C366" s="119"/>
      <c r="D366" s="120"/>
      <c r="E366" s="134"/>
      <c r="F366" s="122"/>
      <c r="G366" s="123"/>
      <c r="H366" s="124"/>
      <c r="I366" s="123"/>
      <c r="J366" s="123"/>
      <c r="K366" s="124"/>
      <c r="L366" s="123"/>
      <c r="M366" s="123"/>
      <c r="N366" s="124"/>
      <c r="O366" s="123"/>
      <c r="P366" s="135"/>
      <c r="Q366" s="126"/>
      <c r="R366" s="127"/>
      <c r="S366" s="128"/>
      <c r="T366" s="123"/>
      <c r="U366" s="123"/>
      <c r="V366" s="123"/>
      <c r="W366" s="123"/>
      <c r="X366" s="123"/>
      <c r="Y366" s="123"/>
      <c r="Z366" s="123"/>
      <c r="AA366" s="128"/>
      <c r="AB366" s="123"/>
      <c r="AC366" s="123"/>
      <c r="AD366" s="123"/>
      <c r="AE366" s="123"/>
      <c r="AF366" s="123"/>
      <c r="AG366" s="123"/>
      <c r="AH366" s="123"/>
      <c r="AI366" s="123"/>
      <c r="AJ366" s="128"/>
      <c r="AK366" s="123"/>
      <c r="AL366" s="130"/>
      <c r="AM366" s="123"/>
      <c r="AN366" s="131"/>
      <c r="AO366" s="132"/>
      <c r="AP366" s="133"/>
      <c r="AQ366" s="5"/>
    </row>
    <row x14ac:dyDescent="0.25" r="367" customHeight="1" ht="17.25">
      <c r="A367" s="118"/>
      <c r="B367" s="119"/>
      <c r="C367" s="119"/>
      <c r="D367" s="120"/>
      <c r="E367" s="134"/>
      <c r="F367" s="122"/>
      <c r="G367" s="123"/>
      <c r="H367" s="124"/>
      <c r="I367" s="123"/>
      <c r="J367" s="123"/>
      <c r="K367" s="124"/>
      <c r="L367" s="123"/>
      <c r="M367" s="123"/>
      <c r="N367" s="124"/>
      <c r="O367" s="123"/>
      <c r="P367" s="135"/>
      <c r="Q367" s="126"/>
      <c r="R367" s="127"/>
      <c r="S367" s="128"/>
      <c r="T367" s="123"/>
      <c r="U367" s="123"/>
      <c r="V367" s="123"/>
      <c r="W367" s="123"/>
      <c r="X367" s="123"/>
      <c r="Y367" s="123"/>
      <c r="Z367" s="123"/>
      <c r="AA367" s="128"/>
      <c r="AB367" s="123"/>
      <c r="AC367" s="123"/>
      <c r="AD367" s="123"/>
      <c r="AE367" s="123"/>
      <c r="AF367" s="123"/>
      <c r="AG367" s="123"/>
      <c r="AH367" s="123"/>
      <c r="AI367" s="123"/>
      <c r="AJ367" s="128"/>
      <c r="AK367" s="123"/>
      <c r="AL367" s="130"/>
      <c r="AM367" s="123"/>
      <c r="AN367" s="131"/>
      <c r="AO367" s="132"/>
      <c r="AP367" s="133"/>
      <c r="AQ367" s="5"/>
    </row>
    <row x14ac:dyDescent="0.25" r="368" customHeight="1" ht="17.25">
      <c r="A368" s="118"/>
      <c r="B368" s="119"/>
      <c r="C368" s="119"/>
      <c r="D368" s="120"/>
      <c r="E368" s="134"/>
      <c r="F368" s="122"/>
      <c r="G368" s="123"/>
      <c r="H368" s="124"/>
      <c r="I368" s="123"/>
      <c r="J368" s="123"/>
      <c r="K368" s="124"/>
      <c r="L368" s="123"/>
      <c r="M368" s="123"/>
      <c r="N368" s="124"/>
      <c r="O368" s="123"/>
      <c r="P368" s="135"/>
      <c r="Q368" s="126"/>
      <c r="R368" s="127"/>
      <c r="S368" s="128"/>
      <c r="T368" s="123"/>
      <c r="U368" s="123"/>
      <c r="V368" s="123"/>
      <c r="W368" s="123"/>
      <c r="X368" s="123"/>
      <c r="Y368" s="123"/>
      <c r="Z368" s="123"/>
      <c r="AA368" s="128"/>
      <c r="AB368" s="123"/>
      <c r="AC368" s="123"/>
      <c r="AD368" s="123"/>
      <c r="AE368" s="123"/>
      <c r="AF368" s="123"/>
      <c r="AG368" s="123"/>
      <c r="AH368" s="123"/>
      <c r="AI368" s="123"/>
      <c r="AJ368" s="128"/>
      <c r="AK368" s="123"/>
      <c r="AL368" s="130"/>
      <c r="AM368" s="123"/>
      <c r="AN368" s="131"/>
      <c r="AO368" s="132"/>
      <c r="AP368" s="133"/>
      <c r="AQ368" s="5"/>
    </row>
    <row x14ac:dyDescent="0.25" r="369" customHeight="1" ht="17.25">
      <c r="A369" s="118"/>
      <c r="B369" s="119"/>
      <c r="C369" s="119"/>
      <c r="D369" s="120"/>
      <c r="E369" s="134"/>
      <c r="F369" s="122"/>
      <c r="G369" s="123"/>
      <c r="H369" s="124"/>
      <c r="I369" s="123"/>
      <c r="J369" s="123"/>
      <c r="K369" s="124"/>
      <c r="L369" s="123"/>
      <c r="M369" s="123"/>
      <c r="N369" s="124"/>
      <c r="O369" s="123"/>
      <c r="P369" s="135"/>
      <c r="Q369" s="126"/>
      <c r="R369" s="127"/>
      <c r="S369" s="128"/>
      <c r="T369" s="123"/>
      <c r="U369" s="123"/>
      <c r="V369" s="123"/>
      <c r="W369" s="123"/>
      <c r="X369" s="123"/>
      <c r="Y369" s="123"/>
      <c r="Z369" s="123"/>
      <c r="AA369" s="128"/>
      <c r="AB369" s="123"/>
      <c r="AC369" s="123"/>
      <c r="AD369" s="123"/>
      <c r="AE369" s="123"/>
      <c r="AF369" s="123"/>
      <c r="AG369" s="123"/>
      <c r="AH369" s="123"/>
      <c r="AI369" s="123"/>
      <c r="AJ369" s="128"/>
      <c r="AK369" s="123"/>
      <c r="AL369" s="130"/>
      <c r="AM369" s="123"/>
      <c r="AN369" s="131"/>
      <c r="AO369" s="132"/>
      <c r="AP369" s="133"/>
      <c r="AQ369" s="5"/>
    </row>
    <row x14ac:dyDescent="0.25" r="370" customHeight="1" ht="17.25">
      <c r="A370" s="118"/>
      <c r="B370" s="119"/>
      <c r="C370" s="119"/>
      <c r="D370" s="120"/>
      <c r="E370" s="134"/>
      <c r="F370" s="122"/>
      <c r="G370" s="123"/>
      <c r="H370" s="124"/>
      <c r="I370" s="123"/>
      <c r="J370" s="123"/>
      <c r="K370" s="124"/>
      <c r="L370" s="123"/>
      <c r="M370" s="123"/>
      <c r="N370" s="124"/>
      <c r="O370" s="123"/>
      <c r="P370" s="135"/>
      <c r="Q370" s="126"/>
      <c r="R370" s="127"/>
      <c r="S370" s="128"/>
      <c r="T370" s="123"/>
      <c r="U370" s="123"/>
      <c r="V370" s="123"/>
      <c r="W370" s="123"/>
      <c r="X370" s="123"/>
      <c r="Y370" s="123"/>
      <c r="Z370" s="123"/>
      <c r="AA370" s="128"/>
      <c r="AB370" s="123"/>
      <c r="AC370" s="123"/>
      <c r="AD370" s="123"/>
      <c r="AE370" s="123"/>
      <c r="AF370" s="123"/>
      <c r="AG370" s="123"/>
      <c r="AH370" s="123"/>
      <c r="AI370" s="123"/>
      <c r="AJ370" s="128"/>
      <c r="AK370" s="123"/>
      <c r="AL370" s="130"/>
      <c r="AM370" s="123"/>
      <c r="AN370" s="131"/>
      <c r="AO370" s="132"/>
      <c r="AP370" s="133"/>
      <c r="AQ370" s="5"/>
    </row>
    <row x14ac:dyDescent="0.25" r="371" customHeight="1" ht="17.25">
      <c r="A371" s="118"/>
      <c r="B371" s="119"/>
      <c r="C371" s="119"/>
      <c r="D371" s="120"/>
      <c r="E371" s="134"/>
      <c r="F371" s="122"/>
      <c r="G371" s="123"/>
      <c r="H371" s="124"/>
      <c r="I371" s="123"/>
      <c r="J371" s="123"/>
      <c r="K371" s="124"/>
      <c r="L371" s="123"/>
      <c r="M371" s="123"/>
      <c r="N371" s="124"/>
      <c r="O371" s="123"/>
      <c r="P371" s="135"/>
      <c r="Q371" s="126"/>
      <c r="R371" s="127"/>
      <c r="S371" s="128"/>
      <c r="T371" s="123"/>
      <c r="U371" s="123"/>
      <c r="V371" s="123"/>
      <c r="W371" s="123"/>
      <c r="X371" s="123"/>
      <c r="Y371" s="123"/>
      <c r="Z371" s="123"/>
      <c r="AA371" s="128"/>
      <c r="AB371" s="123"/>
      <c r="AC371" s="123"/>
      <c r="AD371" s="123"/>
      <c r="AE371" s="123"/>
      <c r="AF371" s="123"/>
      <c r="AG371" s="123"/>
      <c r="AH371" s="123"/>
      <c r="AI371" s="123"/>
      <c r="AJ371" s="128"/>
      <c r="AK371" s="123"/>
      <c r="AL371" s="130"/>
      <c r="AM371" s="123"/>
      <c r="AN371" s="131"/>
      <c r="AO371" s="132"/>
      <c r="AP371" s="133"/>
      <c r="AQ371" s="5"/>
    </row>
    <row x14ac:dyDescent="0.25" r="372" customHeight="1" ht="17.25">
      <c r="A372" s="118"/>
      <c r="B372" s="119"/>
      <c r="C372" s="119"/>
      <c r="D372" s="120"/>
      <c r="E372" s="134"/>
      <c r="F372" s="122"/>
      <c r="G372" s="123"/>
      <c r="H372" s="124"/>
      <c r="I372" s="123"/>
      <c r="J372" s="123"/>
      <c r="K372" s="124"/>
      <c r="L372" s="123"/>
      <c r="M372" s="123"/>
      <c r="N372" s="124"/>
      <c r="O372" s="123"/>
      <c r="P372" s="135"/>
      <c r="Q372" s="126"/>
      <c r="R372" s="127"/>
      <c r="S372" s="128"/>
      <c r="T372" s="123"/>
      <c r="U372" s="123"/>
      <c r="V372" s="123"/>
      <c r="W372" s="123"/>
      <c r="X372" s="123"/>
      <c r="Y372" s="123"/>
      <c r="Z372" s="123"/>
      <c r="AA372" s="128"/>
      <c r="AB372" s="123"/>
      <c r="AC372" s="123"/>
      <c r="AD372" s="123"/>
      <c r="AE372" s="123"/>
      <c r="AF372" s="123"/>
      <c r="AG372" s="123"/>
      <c r="AH372" s="123"/>
      <c r="AI372" s="123"/>
      <c r="AJ372" s="128"/>
      <c r="AK372" s="123"/>
      <c r="AL372" s="130"/>
      <c r="AM372" s="123"/>
      <c r="AN372" s="131"/>
      <c r="AO372" s="132"/>
      <c r="AP372" s="133"/>
      <c r="AQ372" s="5"/>
    </row>
    <row x14ac:dyDescent="0.25" r="373" customHeight="1" ht="17.25">
      <c r="A373" s="118"/>
      <c r="B373" s="119"/>
      <c r="C373" s="119"/>
      <c r="D373" s="120"/>
      <c r="E373" s="134"/>
      <c r="F373" s="122"/>
      <c r="G373" s="123"/>
      <c r="H373" s="124"/>
      <c r="I373" s="123"/>
      <c r="J373" s="123"/>
      <c r="K373" s="124"/>
      <c r="L373" s="123"/>
      <c r="M373" s="123"/>
      <c r="N373" s="124"/>
      <c r="O373" s="123"/>
      <c r="P373" s="135"/>
      <c r="Q373" s="126"/>
      <c r="R373" s="127"/>
      <c r="S373" s="128"/>
      <c r="T373" s="123"/>
      <c r="U373" s="123"/>
      <c r="V373" s="123"/>
      <c r="W373" s="123"/>
      <c r="X373" s="123"/>
      <c r="Y373" s="123"/>
      <c r="Z373" s="123"/>
      <c r="AA373" s="128"/>
      <c r="AB373" s="123"/>
      <c r="AC373" s="123"/>
      <c r="AD373" s="123"/>
      <c r="AE373" s="123"/>
      <c r="AF373" s="123"/>
      <c r="AG373" s="123"/>
      <c r="AH373" s="123"/>
      <c r="AI373" s="123"/>
      <c r="AJ373" s="128"/>
      <c r="AK373" s="123"/>
      <c r="AL373" s="130"/>
      <c r="AM373" s="123"/>
      <c r="AN373" s="131"/>
      <c r="AO373" s="132"/>
      <c r="AP373" s="133"/>
      <c r="AQ373" s="5"/>
    </row>
    <row x14ac:dyDescent="0.25" r="374" customHeight="1" ht="17.25">
      <c r="A374" s="118"/>
      <c r="B374" s="119"/>
      <c r="C374" s="119"/>
      <c r="D374" s="120"/>
      <c r="E374" s="134"/>
      <c r="F374" s="122"/>
      <c r="G374" s="123"/>
      <c r="H374" s="124"/>
      <c r="I374" s="123"/>
      <c r="J374" s="123"/>
      <c r="K374" s="124"/>
      <c r="L374" s="123"/>
      <c r="M374" s="123"/>
      <c r="N374" s="124"/>
      <c r="O374" s="123"/>
      <c r="P374" s="135"/>
      <c r="Q374" s="126"/>
      <c r="R374" s="127"/>
      <c r="S374" s="128"/>
      <c r="T374" s="123"/>
      <c r="U374" s="123"/>
      <c r="V374" s="123"/>
      <c r="W374" s="123"/>
      <c r="X374" s="123"/>
      <c r="Y374" s="123"/>
      <c r="Z374" s="123"/>
      <c r="AA374" s="128"/>
      <c r="AB374" s="123"/>
      <c r="AC374" s="123"/>
      <c r="AD374" s="123"/>
      <c r="AE374" s="123"/>
      <c r="AF374" s="123"/>
      <c r="AG374" s="123"/>
      <c r="AH374" s="123"/>
      <c r="AI374" s="123"/>
      <c r="AJ374" s="128"/>
      <c r="AK374" s="123"/>
      <c r="AL374" s="130"/>
      <c r="AM374" s="123"/>
      <c r="AN374" s="131"/>
      <c r="AO374" s="132"/>
      <c r="AP374" s="133"/>
      <c r="AQ374" s="5"/>
    </row>
    <row x14ac:dyDescent="0.25" r="375" customHeight="1" ht="17.25">
      <c r="A375" s="118"/>
      <c r="B375" s="119"/>
      <c r="C375" s="119"/>
      <c r="D375" s="120"/>
      <c r="E375" s="134"/>
      <c r="F375" s="122"/>
      <c r="G375" s="123"/>
      <c r="H375" s="124"/>
      <c r="I375" s="123"/>
      <c r="J375" s="123"/>
      <c r="K375" s="124"/>
      <c r="L375" s="123"/>
      <c r="M375" s="123"/>
      <c r="N375" s="124"/>
      <c r="O375" s="123"/>
      <c r="P375" s="135"/>
      <c r="Q375" s="126"/>
      <c r="R375" s="127"/>
      <c r="S375" s="128"/>
      <c r="T375" s="123"/>
      <c r="U375" s="123"/>
      <c r="V375" s="123"/>
      <c r="W375" s="123"/>
      <c r="X375" s="123"/>
      <c r="Y375" s="123"/>
      <c r="Z375" s="123"/>
      <c r="AA375" s="128"/>
      <c r="AB375" s="123"/>
      <c r="AC375" s="123"/>
      <c r="AD375" s="123"/>
      <c r="AE375" s="123"/>
      <c r="AF375" s="123"/>
      <c r="AG375" s="123"/>
      <c r="AH375" s="123"/>
      <c r="AI375" s="123"/>
      <c r="AJ375" s="128"/>
      <c r="AK375" s="123"/>
      <c r="AL375" s="130"/>
      <c r="AM375" s="123"/>
      <c r="AN375" s="131"/>
      <c r="AO375" s="132"/>
      <c r="AP375" s="133"/>
      <c r="AQ375" s="5"/>
    </row>
    <row x14ac:dyDescent="0.25" r="376" customHeight="1" ht="17.25">
      <c r="A376" s="118"/>
      <c r="B376" s="119"/>
      <c r="C376" s="119"/>
      <c r="D376" s="120"/>
      <c r="E376" s="134"/>
      <c r="F376" s="122"/>
      <c r="G376" s="123"/>
      <c r="H376" s="124"/>
      <c r="I376" s="123"/>
      <c r="J376" s="123"/>
      <c r="K376" s="124"/>
      <c r="L376" s="123"/>
      <c r="M376" s="123"/>
      <c r="N376" s="124"/>
      <c r="O376" s="123"/>
      <c r="P376" s="135"/>
      <c r="Q376" s="126"/>
      <c r="R376" s="127"/>
      <c r="S376" s="128"/>
      <c r="T376" s="123"/>
      <c r="U376" s="123"/>
      <c r="V376" s="123"/>
      <c r="W376" s="123"/>
      <c r="X376" s="123"/>
      <c r="Y376" s="123"/>
      <c r="Z376" s="123"/>
      <c r="AA376" s="128"/>
      <c r="AB376" s="123"/>
      <c r="AC376" s="123"/>
      <c r="AD376" s="123"/>
      <c r="AE376" s="123"/>
      <c r="AF376" s="123"/>
      <c r="AG376" s="123"/>
      <c r="AH376" s="123"/>
      <c r="AI376" s="123"/>
      <c r="AJ376" s="128"/>
      <c r="AK376" s="123"/>
      <c r="AL376" s="130"/>
      <c r="AM376" s="123"/>
      <c r="AN376" s="131"/>
      <c r="AO376" s="132"/>
      <c r="AP376" s="133"/>
      <c r="AQ376" s="5"/>
    </row>
    <row x14ac:dyDescent="0.25" r="377" customHeight="1" ht="17.25">
      <c r="A377" s="118"/>
      <c r="B377" s="119"/>
      <c r="C377" s="119"/>
      <c r="D377" s="120"/>
      <c r="E377" s="134"/>
      <c r="F377" s="122"/>
      <c r="G377" s="123"/>
      <c r="H377" s="124"/>
      <c r="I377" s="123"/>
      <c r="J377" s="123"/>
      <c r="K377" s="124"/>
      <c r="L377" s="123"/>
      <c r="M377" s="123"/>
      <c r="N377" s="124"/>
      <c r="O377" s="123"/>
      <c r="P377" s="135"/>
      <c r="Q377" s="126"/>
      <c r="R377" s="127"/>
      <c r="S377" s="128"/>
      <c r="T377" s="123"/>
      <c r="U377" s="123"/>
      <c r="V377" s="123"/>
      <c r="W377" s="123"/>
      <c r="X377" s="123"/>
      <c r="Y377" s="123"/>
      <c r="Z377" s="123"/>
      <c r="AA377" s="128"/>
      <c r="AB377" s="123"/>
      <c r="AC377" s="123"/>
      <c r="AD377" s="123"/>
      <c r="AE377" s="123"/>
      <c r="AF377" s="123"/>
      <c r="AG377" s="123"/>
      <c r="AH377" s="123"/>
      <c r="AI377" s="123"/>
      <c r="AJ377" s="128"/>
      <c r="AK377" s="123"/>
      <c r="AL377" s="130"/>
      <c r="AM377" s="123"/>
      <c r="AN377" s="131"/>
      <c r="AO377" s="132"/>
      <c r="AP377" s="133"/>
      <c r="AQ377" s="5"/>
    </row>
    <row x14ac:dyDescent="0.25" r="378" customHeight="1" ht="17.25">
      <c r="A378" s="118"/>
      <c r="B378" s="119"/>
      <c r="C378" s="119"/>
      <c r="D378" s="120"/>
      <c r="E378" s="134"/>
      <c r="F378" s="122"/>
      <c r="G378" s="123"/>
      <c r="H378" s="124"/>
      <c r="I378" s="123"/>
      <c r="J378" s="123"/>
      <c r="K378" s="124"/>
      <c r="L378" s="123"/>
      <c r="M378" s="123"/>
      <c r="N378" s="124"/>
      <c r="O378" s="123"/>
      <c r="P378" s="135"/>
      <c r="Q378" s="126"/>
      <c r="R378" s="127"/>
      <c r="S378" s="128"/>
      <c r="T378" s="123"/>
      <c r="U378" s="123"/>
      <c r="V378" s="123"/>
      <c r="W378" s="123"/>
      <c r="X378" s="123"/>
      <c r="Y378" s="123"/>
      <c r="Z378" s="123"/>
      <c r="AA378" s="128"/>
      <c r="AB378" s="123"/>
      <c r="AC378" s="123"/>
      <c r="AD378" s="123"/>
      <c r="AE378" s="123"/>
      <c r="AF378" s="123"/>
      <c r="AG378" s="123"/>
      <c r="AH378" s="123"/>
      <c r="AI378" s="123"/>
      <c r="AJ378" s="128"/>
      <c r="AK378" s="123"/>
      <c r="AL378" s="130"/>
      <c r="AM378" s="123"/>
      <c r="AN378" s="131"/>
      <c r="AO378" s="132"/>
      <c r="AP378" s="133"/>
      <c r="AQ378" s="5"/>
    </row>
    <row x14ac:dyDescent="0.25" r="379" customHeight="1" ht="17.25">
      <c r="A379" s="118"/>
      <c r="B379" s="119"/>
      <c r="C379" s="119"/>
      <c r="D379" s="120"/>
      <c r="E379" s="134"/>
      <c r="F379" s="122"/>
      <c r="G379" s="123"/>
      <c r="H379" s="124"/>
      <c r="I379" s="123"/>
      <c r="J379" s="123"/>
      <c r="K379" s="124"/>
      <c r="L379" s="123"/>
      <c r="M379" s="123"/>
      <c r="N379" s="124"/>
      <c r="O379" s="123"/>
      <c r="P379" s="135"/>
      <c r="Q379" s="126"/>
      <c r="R379" s="127"/>
      <c r="S379" s="128"/>
      <c r="T379" s="123"/>
      <c r="U379" s="123"/>
      <c r="V379" s="123"/>
      <c r="W379" s="123"/>
      <c r="X379" s="123"/>
      <c r="Y379" s="123"/>
      <c r="Z379" s="123"/>
      <c r="AA379" s="128"/>
      <c r="AB379" s="123"/>
      <c r="AC379" s="123"/>
      <c r="AD379" s="123"/>
      <c r="AE379" s="123"/>
      <c r="AF379" s="123"/>
      <c r="AG379" s="123"/>
      <c r="AH379" s="123"/>
      <c r="AI379" s="123"/>
      <c r="AJ379" s="128"/>
      <c r="AK379" s="123"/>
      <c r="AL379" s="130"/>
      <c r="AM379" s="123"/>
      <c r="AN379" s="131"/>
      <c r="AO379" s="132"/>
      <c r="AP379" s="133"/>
      <c r="AQ379" s="5"/>
    </row>
    <row x14ac:dyDescent="0.25" r="380" customHeight="1" ht="17.25">
      <c r="A380" s="118"/>
      <c r="B380" s="119"/>
      <c r="C380" s="119"/>
      <c r="D380" s="120"/>
      <c r="E380" s="134"/>
      <c r="F380" s="122"/>
      <c r="G380" s="123"/>
      <c r="H380" s="124"/>
      <c r="I380" s="123"/>
      <c r="J380" s="123"/>
      <c r="K380" s="124"/>
      <c r="L380" s="123"/>
      <c r="M380" s="123"/>
      <c r="N380" s="124"/>
      <c r="O380" s="123"/>
      <c r="P380" s="135"/>
      <c r="Q380" s="126"/>
      <c r="R380" s="127"/>
      <c r="S380" s="128"/>
      <c r="T380" s="123"/>
      <c r="U380" s="123"/>
      <c r="V380" s="123"/>
      <c r="W380" s="123"/>
      <c r="X380" s="123"/>
      <c r="Y380" s="123"/>
      <c r="Z380" s="123"/>
      <c r="AA380" s="128"/>
      <c r="AB380" s="123"/>
      <c r="AC380" s="123"/>
      <c r="AD380" s="123"/>
      <c r="AE380" s="123"/>
      <c r="AF380" s="123"/>
      <c r="AG380" s="123"/>
      <c r="AH380" s="123"/>
      <c r="AI380" s="123"/>
      <c r="AJ380" s="128"/>
      <c r="AK380" s="123"/>
      <c r="AL380" s="130"/>
      <c r="AM380" s="123"/>
      <c r="AN380" s="131"/>
      <c r="AO380" s="132"/>
      <c r="AP380" s="133"/>
      <c r="AQ380" s="5"/>
    </row>
    <row x14ac:dyDescent="0.25" r="381" customHeight="1" ht="17.25">
      <c r="A381" s="118"/>
      <c r="B381" s="119"/>
      <c r="C381" s="119"/>
      <c r="D381" s="120"/>
      <c r="E381" s="134"/>
      <c r="F381" s="122"/>
      <c r="G381" s="123"/>
      <c r="H381" s="124"/>
      <c r="I381" s="123"/>
      <c r="J381" s="123"/>
      <c r="K381" s="124"/>
      <c r="L381" s="123"/>
      <c r="M381" s="123"/>
      <c r="N381" s="124"/>
      <c r="O381" s="123"/>
      <c r="P381" s="135"/>
      <c r="Q381" s="126"/>
      <c r="R381" s="127"/>
      <c r="S381" s="128"/>
      <c r="T381" s="123"/>
      <c r="U381" s="123"/>
      <c r="V381" s="123"/>
      <c r="W381" s="123"/>
      <c r="X381" s="123"/>
      <c r="Y381" s="123"/>
      <c r="Z381" s="123"/>
      <c r="AA381" s="128"/>
      <c r="AB381" s="123"/>
      <c r="AC381" s="123"/>
      <c r="AD381" s="123"/>
      <c r="AE381" s="123"/>
      <c r="AF381" s="123"/>
      <c r="AG381" s="123"/>
      <c r="AH381" s="123"/>
      <c r="AI381" s="123"/>
      <c r="AJ381" s="128"/>
      <c r="AK381" s="123"/>
      <c r="AL381" s="130"/>
      <c r="AM381" s="123"/>
      <c r="AN381" s="131"/>
      <c r="AO381" s="132"/>
      <c r="AP381" s="133"/>
      <c r="AQ381" s="5"/>
    </row>
    <row x14ac:dyDescent="0.25" r="382" customHeight="1" ht="17.25">
      <c r="A382" s="118"/>
      <c r="B382" s="119"/>
      <c r="C382" s="119"/>
      <c r="D382" s="120"/>
      <c r="E382" s="134"/>
      <c r="F382" s="122"/>
      <c r="G382" s="123"/>
      <c r="H382" s="124"/>
      <c r="I382" s="123"/>
      <c r="J382" s="123"/>
      <c r="K382" s="124"/>
      <c r="L382" s="123"/>
      <c r="M382" s="123"/>
      <c r="N382" s="124"/>
      <c r="O382" s="123"/>
      <c r="P382" s="135"/>
      <c r="Q382" s="126"/>
      <c r="R382" s="127"/>
      <c r="S382" s="128"/>
      <c r="T382" s="123"/>
      <c r="U382" s="123"/>
      <c r="V382" s="123"/>
      <c r="W382" s="123"/>
      <c r="X382" s="123"/>
      <c r="Y382" s="123"/>
      <c r="Z382" s="123"/>
      <c r="AA382" s="128"/>
      <c r="AB382" s="123"/>
      <c r="AC382" s="123"/>
      <c r="AD382" s="123"/>
      <c r="AE382" s="123"/>
      <c r="AF382" s="123"/>
      <c r="AG382" s="123"/>
      <c r="AH382" s="123"/>
      <c r="AI382" s="123"/>
      <c r="AJ382" s="128"/>
      <c r="AK382" s="123"/>
      <c r="AL382" s="130"/>
      <c r="AM382" s="123"/>
      <c r="AN382" s="131"/>
      <c r="AO382" s="132"/>
      <c r="AP382" s="133"/>
      <c r="AQ382" s="5"/>
    </row>
    <row x14ac:dyDescent="0.25" r="383" customHeight="1" ht="17.25">
      <c r="A383" s="118"/>
      <c r="B383" s="119"/>
      <c r="C383" s="119"/>
      <c r="D383" s="120"/>
      <c r="E383" s="134"/>
      <c r="F383" s="122"/>
      <c r="G383" s="123"/>
      <c r="H383" s="124"/>
      <c r="I383" s="123"/>
      <c r="J383" s="123"/>
      <c r="K383" s="124"/>
      <c r="L383" s="123"/>
      <c r="M383" s="123"/>
      <c r="N383" s="124"/>
      <c r="O383" s="123"/>
      <c r="P383" s="135"/>
      <c r="Q383" s="126"/>
      <c r="R383" s="127"/>
      <c r="S383" s="128"/>
      <c r="T383" s="123"/>
      <c r="U383" s="123"/>
      <c r="V383" s="123"/>
      <c r="W383" s="123"/>
      <c r="X383" s="123"/>
      <c r="Y383" s="123"/>
      <c r="Z383" s="123"/>
      <c r="AA383" s="128"/>
      <c r="AB383" s="123"/>
      <c r="AC383" s="123"/>
      <c r="AD383" s="123"/>
      <c r="AE383" s="123"/>
      <c r="AF383" s="123"/>
      <c r="AG383" s="123"/>
      <c r="AH383" s="123"/>
      <c r="AI383" s="123"/>
      <c r="AJ383" s="128"/>
      <c r="AK383" s="123"/>
      <c r="AL383" s="130"/>
      <c r="AM383" s="123"/>
      <c r="AN383" s="131"/>
      <c r="AO383" s="132"/>
      <c r="AP383" s="133"/>
      <c r="AQ383" s="5"/>
    </row>
    <row x14ac:dyDescent="0.25" r="384" customHeight="1" ht="17.25">
      <c r="A384" s="118"/>
      <c r="B384" s="119"/>
      <c r="C384" s="119"/>
      <c r="D384" s="120"/>
      <c r="E384" s="134"/>
      <c r="F384" s="122"/>
      <c r="G384" s="123"/>
      <c r="H384" s="124"/>
      <c r="I384" s="123"/>
      <c r="J384" s="123"/>
      <c r="K384" s="124"/>
      <c r="L384" s="123"/>
      <c r="M384" s="123"/>
      <c r="N384" s="124"/>
      <c r="O384" s="123"/>
      <c r="P384" s="135"/>
      <c r="Q384" s="126"/>
      <c r="R384" s="127"/>
      <c r="S384" s="128"/>
      <c r="T384" s="123"/>
      <c r="U384" s="123"/>
      <c r="V384" s="123"/>
      <c r="W384" s="123"/>
      <c r="X384" s="123"/>
      <c r="Y384" s="123"/>
      <c r="Z384" s="123"/>
      <c r="AA384" s="128"/>
      <c r="AB384" s="123"/>
      <c r="AC384" s="123"/>
      <c r="AD384" s="123"/>
      <c r="AE384" s="123"/>
      <c r="AF384" s="123"/>
      <c r="AG384" s="123"/>
      <c r="AH384" s="123"/>
      <c r="AI384" s="123"/>
      <c r="AJ384" s="128"/>
      <c r="AK384" s="123"/>
      <c r="AL384" s="130"/>
      <c r="AM384" s="123"/>
      <c r="AN384" s="131"/>
      <c r="AO384" s="132"/>
      <c r="AP384" s="133"/>
      <c r="AQ384" s="5"/>
    </row>
    <row x14ac:dyDescent="0.25" r="385" customHeight="1" ht="17.25">
      <c r="A385" s="118"/>
      <c r="B385" s="119"/>
      <c r="C385" s="119"/>
      <c r="D385" s="120"/>
      <c r="E385" s="134"/>
      <c r="F385" s="122"/>
      <c r="G385" s="123"/>
      <c r="H385" s="124"/>
      <c r="I385" s="123"/>
      <c r="J385" s="123"/>
      <c r="K385" s="124"/>
      <c r="L385" s="123"/>
      <c r="M385" s="123"/>
      <c r="N385" s="124"/>
      <c r="O385" s="123"/>
      <c r="P385" s="135"/>
      <c r="Q385" s="126"/>
      <c r="R385" s="127"/>
      <c r="S385" s="128"/>
      <c r="T385" s="123"/>
      <c r="U385" s="123"/>
      <c r="V385" s="123"/>
      <c r="W385" s="123"/>
      <c r="X385" s="123"/>
      <c r="Y385" s="123"/>
      <c r="Z385" s="123"/>
      <c r="AA385" s="128"/>
      <c r="AB385" s="123"/>
      <c r="AC385" s="123"/>
      <c r="AD385" s="123"/>
      <c r="AE385" s="123"/>
      <c r="AF385" s="123"/>
      <c r="AG385" s="123"/>
      <c r="AH385" s="123"/>
      <c r="AI385" s="123"/>
      <c r="AJ385" s="128"/>
      <c r="AK385" s="123"/>
      <c r="AL385" s="130"/>
      <c r="AM385" s="123"/>
      <c r="AN385" s="131"/>
      <c r="AO385" s="132"/>
      <c r="AP385" s="133"/>
      <c r="AQ385" s="5"/>
    </row>
    <row x14ac:dyDescent="0.25" r="386" customHeight="1" ht="17.25">
      <c r="A386" s="118"/>
      <c r="B386" s="119"/>
      <c r="C386" s="119"/>
      <c r="D386" s="120"/>
      <c r="E386" s="134"/>
      <c r="F386" s="122"/>
      <c r="G386" s="123"/>
      <c r="H386" s="124"/>
      <c r="I386" s="123"/>
      <c r="J386" s="123"/>
      <c r="K386" s="124"/>
      <c r="L386" s="123"/>
      <c r="M386" s="123"/>
      <c r="N386" s="124"/>
      <c r="O386" s="123"/>
      <c r="P386" s="135"/>
      <c r="Q386" s="126"/>
      <c r="R386" s="127"/>
      <c r="S386" s="128"/>
      <c r="T386" s="123"/>
      <c r="U386" s="123"/>
      <c r="V386" s="123"/>
      <c r="W386" s="123"/>
      <c r="X386" s="123"/>
      <c r="Y386" s="123"/>
      <c r="Z386" s="123"/>
      <c r="AA386" s="128"/>
      <c r="AB386" s="123"/>
      <c r="AC386" s="123"/>
      <c r="AD386" s="123"/>
      <c r="AE386" s="123"/>
      <c r="AF386" s="123"/>
      <c r="AG386" s="123"/>
      <c r="AH386" s="123"/>
      <c r="AI386" s="123"/>
      <c r="AJ386" s="128"/>
      <c r="AK386" s="123"/>
      <c r="AL386" s="130"/>
      <c r="AM386" s="123"/>
      <c r="AN386" s="131"/>
      <c r="AO386" s="132"/>
      <c r="AP386" s="133"/>
      <c r="AQ386" s="5"/>
    </row>
    <row x14ac:dyDescent="0.25" r="387" customHeight="1" ht="17.25">
      <c r="A387" s="118"/>
      <c r="B387" s="119"/>
      <c r="C387" s="119"/>
      <c r="D387" s="120"/>
      <c r="E387" s="134"/>
      <c r="F387" s="122"/>
      <c r="G387" s="123"/>
      <c r="H387" s="124"/>
      <c r="I387" s="123"/>
      <c r="J387" s="123"/>
      <c r="K387" s="124"/>
      <c r="L387" s="123"/>
      <c r="M387" s="123"/>
      <c r="N387" s="124"/>
      <c r="O387" s="123"/>
      <c r="P387" s="135"/>
      <c r="Q387" s="126"/>
      <c r="R387" s="127"/>
      <c r="S387" s="128"/>
      <c r="T387" s="123"/>
      <c r="U387" s="123"/>
      <c r="V387" s="123"/>
      <c r="W387" s="123"/>
      <c r="X387" s="123"/>
      <c r="Y387" s="123"/>
      <c r="Z387" s="123"/>
      <c r="AA387" s="128"/>
      <c r="AB387" s="123"/>
      <c r="AC387" s="123"/>
      <c r="AD387" s="123"/>
      <c r="AE387" s="123"/>
      <c r="AF387" s="123"/>
      <c r="AG387" s="123"/>
      <c r="AH387" s="123"/>
      <c r="AI387" s="123"/>
      <c r="AJ387" s="128"/>
      <c r="AK387" s="123"/>
      <c r="AL387" s="130"/>
      <c r="AM387" s="123"/>
      <c r="AN387" s="131"/>
      <c r="AO387" s="132"/>
      <c r="AP387" s="133"/>
      <c r="AQ387" s="5"/>
    </row>
    <row x14ac:dyDescent="0.25" r="388" customHeight="1" ht="17.25">
      <c r="A388" s="118"/>
      <c r="B388" s="119"/>
      <c r="C388" s="119"/>
      <c r="D388" s="120"/>
      <c r="E388" s="134"/>
      <c r="F388" s="122"/>
      <c r="G388" s="123"/>
      <c r="H388" s="124"/>
      <c r="I388" s="123"/>
      <c r="J388" s="123"/>
      <c r="K388" s="124"/>
      <c r="L388" s="123"/>
      <c r="M388" s="123"/>
      <c r="N388" s="124"/>
      <c r="O388" s="123"/>
      <c r="P388" s="135"/>
      <c r="Q388" s="126"/>
      <c r="R388" s="127"/>
      <c r="S388" s="128"/>
      <c r="T388" s="123"/>
      <c r="U388" s="123"/>
      <c r="V388" s="123"/>
      <c r="W388" s="123"/>
      <c r="X388" s="123"/>
      <c r="Y388" s="123"/>
      <c r="Z388" s="123"/>
      <c r="AA388" s="128"/>
      <c r="AB388" s="123"/>
      <c r="AC388" s="123"/>
      <c r="AD388" s="123"/>
      <c r="AE388" s="123"/>
      <c r="AF388" s="123"/>
      <c r="AG388" s="123"/>
      <c r="AH388" s="123"/>
      <c r="AI388" s="123"/>
      <c r="AJ388" s="128"/>
      <c r="AK388" s="123"/>
      <c r="AL388" s="130"/>
      <c r="AM388" s="123"/>
      <c r="AN388" s="131"/>
      <c r="AO388" s="132"/>
      <c r="AP388" s="133"/>
      <c r="AQ388" s="5"/>
    </row>
    <row x14ac:dyDescent="0.25" r="389" customHeight="1" ht="17.25">
      <c r="A389" s="118"/>
      <c r="B389" s="119"/>
      <c r="C389" s="119"/>
      <c r="D389" s="120"/>
      <c r="E389" s="134"/>
      <c r="F389" s="122"/>
      <c r="G389" s="123"/>
      <c r="H389" s="124"/>
      <c r="I389" s="123"/>
      <c r="J389" s="123"/>
      <c r="K389" s="124"/>
      <c r="L389" s="123"/>
      <c r="M389" s="123"/>
      <c r="N389" s="124"/>
      <c r="O389" s="123"/>
      <c r="P389" s="135"/>
      <c r="Q389" s="126"/>
      <c r="R389" s="127"/>
      <c r="S389" s="128"/>
      <c r="T389" s="123"/>
      <c r="U389" s="123"/>
      <c r="V389" s="123"/>
      <c r="W389" s="123"/>
      <c r="X389" s="123"/>
      <c r="Y389" s="123"/>
      <c r="Z389" s="123"/>
      <c r="AA389" s="128"/>
      <c r="AB389" s="123"/>
      <c r="AC389" s="123"/>
      <c r="AD389" s="123"/>
      <c r="AE389" s="123"/>
      <c r="AF389" s="123"/>
      <c r="AG389" s="123"/>
      <c r="AH389" s="123"/>
      <c r="AI389" s="123"/>
      <c r="AJ389" s="128"/>
      <c r="AK389" s="123"/>
      <c r="AL389" s="130"/>
      <c r="AM389" s="123"/>
      <c r="AN389" s="131"/>
      <c r="AO389" s="132"/>
      <c r="AP389" s="133"/>
      <c r="AQ389" s="5"/>
    </row>
    <row x14ac:dyDescent="0.25" r="390" customHeight="1" ht="17.25">
      <c r="A390" s="118"/>
      <c r="B390" s="119"/>
      <c r="C390" s="119"/>
      <c r="D390" s="120"/>
      <c r="E390" s="134"/>
      <c r="F390" s="122"/>
      <c r="G390" s="123"/>
      <c r="H390" s="124"/>
      <c r="I390" s="123"/>
      <c r="J390" s="123"/>
      <c r="K390" s="124"/>
      <c r="L390" s="123"/>
      <c r="M390" s="123"/>
      <c r="N390" s="124"/>
      <c r="O390" s="123"/>
      <c r="P390" s="135"/>
      <c r="Q390" s="126"/>
      <c r="R390" s="127"/>
      <c r="S390" s="128"/>
      <c r="T390" s="123"/>
      <c r="U390" s="123"/>
      <c r="V390" s="123"/>
      <c r="W390" s="123"/>
      <c r="X390" s="123"/>
      <c r="Y390" s="123"/>
      <c r="Z390" s="123"/>
      <c r="AA390" s="128"/>
      <c r="AB390" s="123"/>
      <c r="AC390" s="123"/>
      <c r="AD390" s="123"/>
      <c r="AE390" s="123"/>
      <c r="AF390" s="123"/>
      <c r="AG390" s="123"/>
      <c r="AH390" s="123"/>
      <c r="AI390" s="123"/>
      <c r="AJ390" s="128"/>
      <c r="AK390" s="123"/>
      <c r="AL390" s="130"/>
      <c r="AM390" s="123"/>
      <c r="AN390" s="131"/>
      <c r="AO390" s="132"/>
      <c r="AP390" s="133"/>
      <c r="AQ390" s="5"/>
    </row>
    <row x14ac:dyDescent="0.25" r="391" customHeight="1" ht="17.25">
      <c r="A391" s="118"/>
      <c r="B391" s="119"/>
      <c r="C391" s="119"/>
      <c r="D391" s="120"/>
      <c r="E391" s="134"/>
      <c r="F391" s="122"/>
      <c r="G391" s="123"/>
      <c r="H391" s="124"/>
      <c r="I391" s="123"/>
      <c r="J391" s="123"/>
      <c r="K391" s="124"/>
      <c r="L391" s="123"/>
      <c r="M391" s="123"/>
      <c r="N391" s="124"/>
      <c r="O391" s="123"/>
      <c r="P391" s="135"/>
      <c r="Q391" s="126"/>
      <c r="R391" s="127"/>
      <c r="S391" s="128"/>
      <c r="T391" s="123"/>
      <c r="U391" s="123"/>
      <c r="V391" s="123"/>
      <c r="W391" s="123"/>
      <c r="X391" s="123"/>
      <c r="Y391" s="123"/>
      <c r="Z391" s="123"/>
      <c r="AA391" s="128"/>
      <c r="AB391" s="123"/>
      <c r="AC391" s="123"/>
      <c r="AD391" s="123"/>
      <c r="AE391" s="123"/>
      <c r="AF391" s="123"/>
      <c r="AG391" s="123"/>
      <c r="AH391" s="123"/>
      <c r="AI391" s="123"/>
      <c r="AJ391" s="128"/>
      <c r="AK391" s="123"/>
      <c r="AL391" s="130"/>
      <c r="AM391" s="123"/>
      <c r="AN391" s="131"/>
      <c r="AO391" s="132"/>
      <c r="AP391" s="133"/>
      <c r="AQ391" s="5"/>
    </row>
    <row x14ac:dyDescent="0.25" r="392" customHeight="1" ht="17.25">
      <c r="A392" s="118"/>
      <c r="B392" s="119"/>
      <c r="C392" s="119"/>
      <c r="D392" s="120"/>
      <c r="E392" s="134"/>
      <c r="F392" s="122"/>
      <c r="G392" s="123"/>
      <c r="H392" s="124"/>
      <c r="I392" s="123"/>
      <c r="J392" s="123"/>
      <c r="K392" s="124"/>
      <c r="L392" s="123"/>
      <c r="M392" s="123"/>
      <c r="N392" s="124"/>
      <c r="O392" s="123"/>
      <c r="P392" s="135"/>
      <c r="Q392" s="126"/>
      <c r="R392" s="127"/>
      <c r="S392" s="128"/>
      <c r="T392" s="123"/>
      <c r="U392" s="123"/>
      <c r="V392" s="123"/>
      <c r="W392" s="123"/>
      <c r="X392" s="123"/>
      <c r="Y392" s="123"/>
      <c r="Z392" s="123"/>
      <c r="AA392" s="128"/>
      <c r="AB392" s="123"/>
      <c r="AC392" s="123"/>
      <c r="AD392" s="123"/>
      <c r="AE392" s="123"/>
      <c r="AF392" s="123"/>
      <c r="AG392" s="123"/>
      <c r="AH392" s="123"/>
      <c r="AI392" s="123"/>
      <c r="AJ392" s="128"/>
      <c r="AK392" s="123"/>
      <c r="AL392" s="130"/>
      <c r="AM392" s="123"/>
      <c r="AN392" s="131"/>
      <c r="AO392" s="132"/>
      <c r="AP392" s="133"/>
      <c r="AQ392" s="5"/>
    </row>
    <row x14ac:dyDescent="0.25" r="393" customHeight="1" ht="17.25">
      <c r="A393" s="118"/>
      <c r="B393" s="119"/>
      <c r="C393" s="119"/>
      <c r="D393" s="120"/>
      <c r="E393" s="134"/>
      <c r="F393" s="122"/>
      <c r="G393" s="123"/>
      <c r="H393" s="124"/>
      <c r="I393" s="123"/>
      <c r="J393" s="123"/>
      <c r="K393" s="124"/>
      <c r="L393" s="123"/>
      <c r="M393" s="123"/>
      <c r="N393" s="124"/>
      <c r="O393" s="123"/>
      <c r="P393" s="135"/>
      <c r="Q393" s="126"/>
      <c r="R393" s="127"/>
      <c r="S393" s="128"/>
      <c r="T393" s="123"/>
      <c r="U393" s="123"/>
      <c r="V393" s="123"/>
      <c r="W393" s="123"/>
      <c r="X393" s="123"/>
      <c r="Y393" s="123"/>
      <c r="Z393" s="123"/>
      <c r="AA393" s="128"/>
      <c r="AB393" s="123"/>
      <c r="AC393" s="123"/>
      <c r="AD393" s="123"/>
      <c r="AE393" s="123"/>
      <c r="AF393" s="123"/>
      <c r="AG393" s="123"/>
      <c r="AH393" s="123"/>
      <c r="AI393" s="123"/>
      <c r="AJ393" s="128"/>
      <c r="AK393" s="123"/>
      <c r="AL393" s="130"/>
      <c r="AM393" s="123"/>
      <c r="AN393" s="131"/>
      <c r="AO393" s="132"/>
      <c r="AP393" s="133"/>
      <c r="AQ393" s="5"/>
    </row>
    <row x14ac:dyDescent="0.25" r="394" customHeight="1" ht="17.25">
      <c r="A394" s="118"/>
      <c r="B394" s="119"/>
      <c r="C394" s="119"/>
      <c r="D394" s="120"/>
      <c r="E394" s="134"/>
      <c r="F394" s="122"/>
      <c r="G394" s="123"/>
      <c r="H394" s="124"/>
      <c r="I394" s="123"/>
      <c r="J394" s="123"/>
      <c r="K394" s="124"/>
      <c r="L394" s="123"/>
      <c r="M394" s="123"/>
      <c r="N394" s="124"/>
      <c r="O394" s="123"/>
      <c r="P394" s="135"/>
      <c r="Q394" s="126"/>
      <c r="R394" s="127"/>
      <c r="S394" s="128"/>
      <c r="T394" s="123"/>
      <c r="U394" s="123"/>
      <c r="V394" s="123"/>
      <c r="W394" s="123"/>
      <c r="X394" s="123"/>
      <c r="Y394" s="123"/>
      <c r="Z394" s="123"/>
      <c r="AA394" s="128"/>
      <c r="AB394" s="123"/>
      <c r="AC394" s="123"/>
      <c r="AD394" s="123"/>
      <c r="AE394" s="123"/>
      <c r="AF394" s="123"/>
      <c r="AG394" s="123"/>
      <c r="AH394" s="123"/>
      <c r="AI394" s="123"/>
      <c r="AJ394" s="128"/>
      <c r="AK394" s="123"/>
      <c r="AL394" s="130"/>
      <c r="AM394" s="123"/>
      <c r="AN394" s="131"/>
      <c r="AO394" s="132"/>
      <c r="AP394" s="133"/>
      <c r="AQ394" s="5"/>
    </row>
    <row x14ac:dyDescent="0.25" r="395" customHeight="1" ht="17.25">
      <c r="A395" s="118"/>
      <c r="B395" s="119"/>
      <c r="C395" s="119"/>
      <c r="D395" s="120"/>
      <c r="E395" s="134"/>
      <c r="F395" s="122"/>
      <c r="G395" s="123"/>
      <c r="H395" s="124"/>
      <c r="I395" s="123"/>
      <c r="J395" s="123"/>
      <c r="K395" s="124"/>
      <c r="L395" s="123"/>
      <c r="M395" s="123"/>
      <c r="N395" s="124"/>
      <c r="O395" s="123"/>
      <c r="P395" s="135"/>
      <c r="Q395" s="126"/>
      <c r="R395" s="127"/>
      <c r="S395" s="128"/>
      <c r="T395" s="123"/>
      <c r="U395" s="123"/>
      <c r="V395" s="123"/>
      <c r="W395" s="123"/>
      <c r="X395" s="123"/>
      <c r="Y395" s="123"/>
      <c r="Z395" s="123"/>
      <c r="AA395" s="128"/>
      <c r="AB395" s="123"/>
      <c r="AC395" s="123"/>
      <c r="AD395" s="123"/>
      <c r="AE395" s="123"/>
      <c r="AF395" s="123"/>
      <c r="AG395" s="123"/>
      <c r="AH395" s="123"/>
      <c r="AI395" s="123"/>
      <c r="AJ395" s="128"/>
      <c r="AK395" s="123"/>
      <c r="AL395" s="130"/>
      <c r="AM395" s="123"/>
      <c r="AN395" s="131"/>
      <c r="AO395" s="132"/>
      <c r="AP395" s="133"/>
      <c r="AQ395" s="5"/>
    </row>
    <row x14ac:dyDescent="0.25" r="396" customHeight="1" ht="17.25">
      <c r="A396" s="118"/>
      <c r="B396" s="119"/>
      <c r="C396" s="119"/>
      <c r="D396" s="120"/>
      <c r="E396" s="134"/>
      <c r="F396" s="122"/>
      <c r="G396" s="123"/>
      <c r="H396" s="124"/>
      <c r="I396" s="123"/>
      <c r="J396" s="123"/>
      <c r="K396" s="124"/>
      <c r="L396" s="123"/>
      <c r="M396" s="123"/>
      <c r="N396" s="124"/>
      <c r="O396" s="123"/>
      <c r="P396" s="135"/>
      <c r="Q396" s="126"/>
      <c r="R396" s="127"/>
      <c r="S396" s="128"/>
      <c r="T396" s="123"/>
      <c r="U396" s="123"/>
      <c r="V396" s="123"/>
      <c r="W396" s="123"/>
      <c r="X396" s="123"/>
      <c r="Y396" s="123"/>
      <c r="Z396" s="123"/>
      <c r="AA396" s="128"/>
      <c r="AB396" s="123"/>
      <c r="AC396" s="123"/>
      <c r="AD396" s="123"/>
      <c r="AE396" s="123"/>
      <c r="AF396" s="123"/>
      <c r="AG396" s="123"/>
      <c r="AH396" s="123"/>
      <c r="AI396" s="123"/>
      <c r="AJ396" s="128"/>
      <c r="AK396" s="123"/>
      <c r="AL396" s="130"/>
      <c r="AM396" s="123"/>
      <c r="AN396" s="131"/>
      <c r="AO396" s="132"/>
      <c r="AP396" s="133"/>
      <c r="AQ396" s="5"/>
    </row>
    <row x14ac:dyDescent="0.25" r="397" customHeight="1" ht="17.25">
      <c r="A397" s="118"/>
      <c r="B397" s="119"/>
      <c r="C397" s="119"/>
      <c r="D397" s="120"/>
      <c r="E397" s="134"/>
      <c r="F397" s="122"/>
      <c r="G397" s="123"/>
      <c r="H397" s="124"/>
      <c r="I397" s="123"/>
      <c r="J397" s="123"/>
      <c r="K397" s="124"/>
      <c r="L397" s="123"/>
      <c r="M397" s="123"/>
      <c r="N397" s="124"/>
      <c r="O397" s="123"/>
      <c r="P397" s="135"/>
      <c r="Q397" s="126"/>
      <c r="R397" s="127"/>
      <c r="S397" s="128"/>
      <c r="T397" s="123"/>
      <c r="U397" s="123"/>
      <c r="V397" s="123"/>
      <c r="W397" s="123"/>
      <c r="X397" s="123"/>
      <c r="Y397" s="123"/>
      <c r="Z397" s="123"/>
      <c r="AA397" s="128"/>
      <c r="AB397" s="123"/>
      <c r="AC397" s="123"/>
      <c r="AD397" s="123"/>
      <c r="AE397" s="123"/>
      <c r="AF397" s="123"/>
      <c r="AG397" s="123"/>
      <c r="AH397" s="123"/>
      <c r="AI397" s="123"/>
      <c r="AJ397" s="128"/>
      <c r="AK397" s="123"/>
      <c r="AL397" s="130"/>
      <c r="AM397" s="123"/>
      <c r="AN397" s="131"/>
      <c r="AO397" s="132"/>
      <c r="AP397" s="133"/>
      <c r="AQ397" s="5"/>
    </row>
    <row x14ac:dyDescent="0.25" r="398" customHeight="1" ht="17.25">
      <c r="A398" s="118"/>
      <c r="B398" s="119"/>
      <c r="C398" s="119"/>
      <c r="D398" s="120"/>
      <c r="E398" s="134"/>
      <c r="F398" s="122"/>
      <c r="G398" s="123"/>
      <c r="H398" s="124"/>
      <c r="I398" s="123"/>
      <c r="J398" s="123"/>
      <c r="K398" s="124"/>
      <c r="L398" s="123"/>
      <c r="M398" s="123"/>
      <c r="N398" s="124"/>
      <c r="O398" s="123"/>
      <c r="P398" s="135"/>
      <c r="Q398" s="126"/>
      <c r="R398" s="127"/>
      <c r="S398" s="128"/>
      <c r="T398" s="123"/>
      <c r="U398" s="123"/>
      <c r="V398" s="123"/>
      <c r="W398" s="123"/>
      <c r="X398" s="123"/>
      <c r="Y398" s="123"/>
      <c r="Z398" s="123"/>
      <c r="AA398" s="128"/>
      <c r="AB398" s="123"/>
      <c r="AC398" s="123"/>
      <c r="AD398" s="123"/>
      <c r="AE398" s="123"/>
      <c r="AF398" s="123"/>
      <c r="AG398" s="123"/>
      <c r="AH398" s="123"/>
      <c r="AI398" s="123"/>
      <c r="AJ398" s="128"/>
      <c r="AK398" s="123"/>
      <c r="AL398" s="130"/>
      <c r="AM398" s="123"/>
      <c r="AN398" s="131"/>
      <c r="AO398" s="132"/>
      <c r="AP398" s="133"/>
      <c r="AQ398" s="5"/>
    </row>
    <row x14ac:dyDescent="0.25" r="399" customHeight="1" ht="17.25">
      <c r="A399" s="118"/>
      <c r="B399" s="119"/>
      <c r="C399" s="119"/>
      <c r="D399" s="120"/>
      <c r="E399" s="134"/>
      <c r="F399" s="122"/>
      <c r="G399" s="123"/>
      <c r="H399" s="124"/>
      <c r="I399" s="123"/>
      <c r="J399" s="123"/>
      <c r="K399" s="124"/>
      <c r="L399" s="123"/>
      <c r="M399" s="123"/>
      <c r="N399" s="124"/>
      <c r="O399" s="123"/>
      <c r="P399" s="135"/>
      <c r="Q399" s="126"/>
      <c r="R399" s="127"/>
      <c r="S399" s="128"/>
      <c r="T399" s="123"/>
      <c r="U399" s="123"/>
      <c r="V399" s="123"/>
      <c r="W399" s="123"/>
      <c r="X399" s="123"/>
      <c r="Y399" s="123"/>
      <c r="Z399" s="123"/>
      <c r="AA399" s="128"/>
      <c r="AB399" s="123"/>
      <c r="AC399" s="123"/>
      <c r="AD399" s="123"/>
      <c r="AE399" s="123"/>
      <c r="AF399" s="123"/>
      <c r="AG399" s="123"/>
      <c r="AH399" s="123"/>
      <c r="AI399" s="123"/>
      <c r="AJ399" s="128"/>
      <c r="AK399" s="123"/>
      <c r="AL399" s="130"/>
      <c r="AM399" s="123"/>
      <c r="AN399" s="131"/>
      <c r="AO399" s="132"/>
      <c r="AP399" s="133"/>
      <c r="AQ399" s="5"/>
    </row>
    <row x14ac:dyDescent="0.25" r="400" customHeight="1" ht="17.25">
      <c r="A400" s="118"/>
      <c r="B400" s="119"/>
      <c r="C400" s="119"/>
      <c r="D400" s="120"/>
      <c r="E400" s="134"/>
      <c r="F400" s="122"/>
      <c r="G400" s="123"/>
      <c r="H400" s="124"/>
      <c r="I400" s="123"/>
      <c r="J400" s="123"/>
      <c r="K400" s="124"/>
      <c r="L400" s="123"/>
      <c r="M400" s="123"/>
      <c r="N400" s="124"/>
      <c r="O400" s="123"/>
      <c r="P400" s="135"/>
      <c r="Q400" s="126"/>
      <c r="R400" s="127"/>
      <c r="S400" s="128"/>
      <c r="T400" s="123"/>
      <c r="U400" s="123"/>
      <c r="V400" s="123"/>
      <c r="W400" s="123"/>
      <c r="X400" s="123"/>
      <c r="Y400" s="123"/>
      <c r="Z400" s="123"/>
      <c r="AA400" s="128"/>
      <c r="AB400" s="123"/>
      <c r="AC400" s="123"/>
      <c r="AD400" s="123"/>
      <c r="AE400" s="123"/>
      <c r="AF400" s="123"/>
      <c r="AG400" s="123"/>
      <c r="AH400" s="123"/>
      <c r="AI400" s="123"/>
      <c r="AJ400" s="128"/>
      <c r="AK400" s="123"/>
      <c r="AL400" s="130"/>
      <c r="AM400" s="123"/>
      <c r="AN400" s="131"/>
      <c r="AO400" s="132"/>
      <c r="AP400" s="133"/>
      <c r="AQ400" s="5"/>
    </row>
    <row x14ac:dyDescent="0.25" r="401" customHeight="1" ht="17.25">
      <c r="A401" s="118"/>
      <c r="B401" s="119"/>
      <c r="C401" s="119"/>
      <c r="D401" s="120"/>
      <c r="E401" s="134"/>
      <c r="F401" s="122"/>
      <c r="G401" s="123"/>
      <c r="H401" s="124"/>
      <c r="I401" s="123"/>
      <c r="J401" s="123"/>
      <c r="K401" s="124"/>
      <c r="L401" s="123"/>
      <c r="M401" s="123"/>
      <c r="N401" s="124"/>
      <c r="O401" s="123"/>
      <c r="P401" s="135"/>
      <c r="Q401" s="126"/>
      <c r="R401" s="127"/>
      <c r="S401" s="128"/>
      <c r="T401" s="123"/>
      <c r="U401" s="123"/>
      <c r="V401" s="123"/>
      <c r="W401" s="123"/>
      <c r="X401" s="123"/>
      <c r="Y401" s="123"/>
      <c r="Z401" s="123"/>
      <c r="AA401" s="128"/>
      <c r="AB401" s="123"/>
      <c r="AC401" s="123"/>
      <c r="AD401" s="123"/>
      <c r="AE401" s="123"/>
      <c r="AF401" s="123"/>
      <c r="AG401" s="123"/>
      <c r="AH401" s="123"/>
      <c r="AI401" s="123"/>
      <c r="AJ401" s="128"/>
      <c r="AK401" s="123"/>
      <c r="AL401" s="130"/>
      <c r="AM401" s="123"/>
      <c r="AN401" s="131"/>
      <c r="AO401" s="132"/>
      <c r="AP401" s="133"/>
      <c r="AQ401" s="5"/>
    </row>
    <row x14ac:dyDescent="0.25" r="402" customHeight="1" ht="17.25">
      <c r="A402" s="118"/>
      <c r="B402" s="119"/>
      <c r="C402" s="119"/>
      <c r="D402" s="120"/>
      <c r="E402" s="134"/>
      <c r="F402" s="122"/>
      <c r="G402" s="123"/>
      <c r="H402" s="124"/>
      <c r="I402" s="123"/>
      <c r="J402" s="123"/>
      <c r="K402" s="124"/>
      <c r="L402" s="123"/>
      <c r="M402" s="123"/>
      <c r="N402" s="124"/>
      <c r="O402" s="123"/>
      <c r="P402" s="135"/>
      <c r="Q402" s="126"/>
      <c r="R402" s="127"/>
      <c r="S402" s="128"/>
      <c r="T402" s="123"/>
      <c r="U402" s="123"/>
      <c r="V402" s="123"/>
      <c r="W402" s="123"/>
      <c r="X402" s="123"/>
      <c r="Y402" s="123"/>
      <c r="Z402" s="123"/>
      <c r="AA402" s="128"/>
      <c r="AB402" s="123"/>
      <c r="AC402" s="123"/>
      <c r="AD402" s="123"/>
      <c r="AE402" s="123"/>
      <c r="AF402" s="123"/>
      <c r="AG402" s="123"/>
      <c r="AH402" s="123"/>
      <c r="AI402" s="123"/>
      <c r="AJ402" s="128"/>
      <c r="AK402" s="123"/>
      <c r="AL402" s="130"/>
      <c r="AM402" s="123"/>
      <c r="AN402" s="131"/>
      <c r="AO402" s="132"/>
      <c r="AP402" s="133"/>
      <c r="AQ402" s="5"/>
    </row>
    <row x14ac:dyDescent="0.25" r="403" customHeight="1" ht="17.25">
      <c r="A403" s="118"/>
      <c r="B403" s="5"/>
      <c r="C403" s="5"/>
      <c r="D403" s="6"/>
      <c r="E403" s="5"/>
      <c r="F403" s="5"/>
      <c r="G403" s="6"/>
      <c r="H403" s="124"/>
      <c r="I403" s="6"/>
      <c r="J403" s="123"/>
      <c r="K403" s="124"/>
      <c r="L403" s="6"/>
      <c r="M403" s="6"/>
      <c r="N403" s="124"/>
      <c r="O403" s="6"/>
      <c r="P403" s="137"/>
      <c r="Q403" s="6"/>
      <c r="R403" s="5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132"/>
      <c r="AP403" s="133"/>
      <c r="AQ403" s="5"/>
    </row>
    <row x14ac:dyDescent="0.25" r="404" customHeight="1" ht="17.25">
      <c r="A404" s="118"/>
      <c r="B404" s="5"/>
      <c r="C404" s="5"/>
      <c r="D404" s="6"/>
      <c r="E404" s="5"/>
      <c r="F404" s="5"/>
      <c r="G404" s="6"/>
      <c r="H404" s="124"/>
      <c r="I404" s="6"/>
      <c r="J404" s="123"/>
      <c r="K404" s="124"/>
      <c r="L404" s="6"/>
      <c r="M404" s="6"/>
      <c r="N404" s="124"/>
      <c r="O404" s="6"/>
      <c r="P404" s="137"/>
      <c r="Q404" s="6"/>
      <c r="R404" s="5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132"/>
      <c r="AP404" s="133"/>
      <c r="AQ404" s="5"/>
    </row>
    <row x14ac:dyDescent="0.25" r="405" customHeight="1" ht="17.25">
      <c r="A405" s="118"/>
      <c r="B405" s="5"/>
      <c r="C405" s="5"/>
      <c r="D405" s="6"/>
      <c r="E405" s="5"/>
      <c r="F405" s="5"/>
      <c r="G405" s="6"/>
      <c r="H405" s="124"/>
      <c r="I405" s="6"/>
      <c r="J405" s="6"/>
      <c r="K405" s="124"/>
      <c r="L405" s="6"/>
      <c r="M405" s="6"/>
      <c r="N405" s="124"/>
      <c r="O405" s="6"/>
      <c r="P405" s="137"/>
      <c r="Q405" s="6"/>
      <c r="R405" s="5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25"/>
      <c r="AP405" s="138"/>
      <c r="AQ405" s="5"/>
    </row>
    <row x14ac:dyDescent="0.25" r="406" customHeight="1" ht="17.25">
      <c r="A406" s="118"/>
      <c r="B406" s="5"/>
      <c r="C406" s="5"/>
      <c r="D406" s="6"/>
      <c r="E406" s="5"/>
      <c r="F406" s="5"/>
      <c r="G406" s="6"/>
      <c r="H406" s="124"/>
      <c r="I406" s="6"/>
      <c r="J406" s="6"/>
      <c r="K406" s="124"/>
      <c r="L406" s="6"/>
      <c r="M406" s="6"/>
      <c r="N406" s="124"/>
      <c r="O406" s="6"/>
      <c r="P406" s="137"/>
      <c r="Q406" s="6"/>
      <c r="R406" s="5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25"/>
      <c r="AP406" s="138"/>
      <c r="AQ406" s="5"/>
    </row>
    <row x14ac:dyDescent="0.25" r="407" customHeight="1" ht="17.25">
      <c r="A407" s="118"/>
      <c r="B407" s="5"/>
      <c r="C407" s="5"/>
      <c r="D407" s="6"/>
      <c r="E407" s="5"/>
      <c r="F407" s="5"/>
      <c r="G407" s="6"/>
      <c r="H407" s="124"/>
      <c r="I407" s="6"/>
      <c r="J407" s="6"/>
      <c r="K407" s="124"/>
      <c r="L407" s="6"/>
      <c r="M407" s="6"/>
      <c r="N407" s="124"/>
      <c r="O407" s="6"/>
      <c r="P407" s="137"/>
      <c r="Q407" s="6"/>
      <c r="R407" s="5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25"/>
      <c r="AP407" s="138"/>
      <c r="AQ407" s="5"/>
    </row>
    <row x14ac:dyDescent="0.25" r="408" customHeight="1" ht="17.25">
      <c r="A408" s="118"/>
      <c r="B408" s="5"/>
      <c r="C408" s="5"/>
      <c r="D408" s="6"/>
      <c r="E408" s="5"/>
      <c r="F408" s="5"/>
      <c r="G408" s="6"/>
      <c r="H408" s="124"/>
      <c r="I408" s="6"/>
      <c r="J408" s="6"/>
      <c r="K408" s="124"/>
      <c r="L408" s="6"/>
      <c r="M408" s="6"/>
      <c r="N408" s="124"/>
      <c r="O408" s="6"/>
      <c r="P408" s="137"/>
      <c r="Q408" s="6"/>
      <c r="R408" s="5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25"/>
      <c r="AP408" s="138"/>
      <c r="AQ408" s="5"/>
    </row>
    <row x14ac:dyDescent="0.25" r="409" customHeight="1" ht="17.25">
      <c r="A409" s="118"/>
      <c r="B409" s="5"/>
      <c r="C409" s="5"/>
      <c r="D409" s="6"/>
      <c r="E409" s="5"/>
      <c r="F409" s="5"/>
      <c r="G409" s="6"/>
      <c r="H409" s="124"/>
      <c r="I409" s="6"/>
      <c r="J409" s="6"/>
      <c r="K409" s="124"/>
      <c r="L409" s="6"/>
      <c r="M409" s="6"/>
      <c r="N409" s="124"/>
      <c r="O409" s="6"/>
      <c r="P409" s="137"/>
      <c r="Q409" s="6"/>
      <c r="R409" s="5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25"/>
      <c r="AP409" s="138"/>
      <c r="AQ409" s="5"/>
    </row>
    <row x14ac:dyDescent="0.25" r="410" customHeight="1" ht="17.25">
      <c r="A410" s="118"/>
      <c r="B410" s="5"/>
      <c r="C410" s="5"/>
      <c r="D410" s="6"/>
      <c r="E410" s="5"/>
      <c r="F410" s="5"/>
      <c r="G410" s="6"/>
      <c r="H410" s="124"/>
      <c r="I410" s="6"/>
      <c r="J410" s="6"/>
      <c r="K410" s="124"/>
      <c r="L410" s="6"/>
      <c r="M410" s="6"/>
      <c r="N410" s="124"/>
      <c r="O410" s="6"/>
      <c r="P410" s="137"/>
      <c r="Q410" s="6"/>
      <c r="R410" s="5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25"/>
      <c r="AP410" s="138"/>
      <c r="AQ410" s="5"/>
    </row>
    <row x14ac:dyDescent="0.25" r="411" customHeight="1" ht="17.25">
      <c r="A411" s="118"/>
      <c r="B411" s="5"/>
      <c r="C411" s="5"/>
      <c r="D411" s="6"/>
      <c r="E411" s="5"/>
      <c r="F411" s="5"/>
      <c r="G411" s="6"/>
      <c r="H411" s="124"/>
      <c r="I411" s="6"/>
      <c r="J411" s="6"/>
      <c r="K411" s="124"/>
      <c r="L411" s="6"/>
      <c r="M411" s="6"/>
      <c r="N411" s="124"/>
      <c r="O411" s="6"/>
      <c r="P411" s="137"/>
      <c r="Q411" s="6"/>
      <c r="R411" s="5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25"/>
      <c r="AP411" s="138"/>
      <c r="AQ411" s="5"/>
    </row>
    <row x14ac:dyDescent="0.25" r="412" customHeight="1" ht="17.25">
      <c r="A412" s="118"/>
      <c r="B412" s="5"/>
      <c r="C412" s="5"/>
      <c r="D412" s="6"/>
      <c r="E412" s="5"/>
      <c r="F412" s="5"/>
      <c r="G412" s="6"/>
      <c r="H412" s="124"/>
      <c r="I412" s="6"/>
      <c r="J412" s="6"/>
      <c r="K412" s="124"/>
      <c r="L412" s="6"/>
      <c r="M412" s="6"/>
      <c r="N412" s="124"/>
      <c r="O412" s="6"/>
      <c r="P412" s="137"/>
      <c r="Q412" s="6"/>
      <c r="R412" s="5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25"/>
      <c r="AP412" s="138"/>
      <c r="AQ412" s="5"/>
    </row>
    <row x14ac:dyDescent="0.25" r="413" customHeight="1" ht="17.25">
      <c r="A413" s="118"/>
      <c r="B413" s="5"/>
      <c r="C413" s="5"/>
      <c r="D413" s="6"/>
      <c r="E413" s="5"/>
      <c r="F413" s="5"/>
      <c r="G413" s="6"/>
      <c r="H413" s="124"/>
      <c r="I413" s="6"/>
      <c r="J413" s="6"/>
      <c r="K413" s="124"/>
      <c r="L413" s="6"/>
      <c r="M413" s="6"/>
      <c r="N413" s="124"/>
      <c r="O413" s="6"/>
      <c r="P413" s="137"/>
      <c r="Q413" s="6"/>
      <c r="R413" s="5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25"/>
      <c r="AP413" s="138"/>
      <c r="AQ413" s="5"/>
    </row>
    <row x14ac:dyDescent="0.25" r="414" customHeight="1" ht="17.25">
      <c r="A414" s="118"/>
      <c r="B414" s="5"/>
      <c r="C414" s="5"/>
      <c r="D414" s="6"/>
      <c r="E414" s="5"/>
      <c r="F414" s="5"/>
      <c r="G414" s="6"/>
      <c r="H414" s="124"/>
      <c r="I414" s="6"/>
      <c r="J414" s="6"/>
      <c r="K414" s="124"/>
      <c r="L414" s="6"/>
      <c r="M414" s="6"/>
      <c r="N414" s="124"/>
      <c r="O414" s="6"/>
      <c r="P414" s="137"/>
      <c r="Q414" s="6"/>
      <c r="R414" s="5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25"/>
      <c r="AP414" s="138"/>
      <c r="AQ414" s="5"/>
    </row>
    <row x14ac:dyDescent="0.25" r="415" customHeight="1" ht="17.25">
      <c r="A415" s="118"/>
      <c r="B415" s="5"/>
      <c r="C415" s="5"/>
      <c r="D415" s="6"/>
      <c r="E415" s="5"/>
      <c r="F415" s="5"/>
      <c r="G415" s="6"/>
      <c r="H415" s="124"/>
      <c r="I415" s="6"/>
      <c r="J415" s="6"/>
      <c r="K415" s="124"/>
      <c r="L415" s="6"/>
      <c r="M415" s="6"/>
      <c r="N415" s="124"/>
      <c r="O415" s="6"/>
      <c r="P415" s="137"/>
      <c r="Q415" s="6"/>
      <c r="R415" s="5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25"/>
      <c r="AP415" s="138"/>
      <c r="AQ415" s="5"/>
    </row>
    <row x14ac:dyDescent="0.25" r="416" customHeight="1" ht="17.25">
      <c r="A416" s="118"/>
      <c r="B416" s="5"/>
      <c r="C416" s="5"/>
      <c r="D416" s="6"/>
      <c r="E416" s="5"/>
      <c r="F416" s="5"/>
      <c r="G416" s="6"/>
      <c r="H416" s="124"/>
      <c r="I416" s="6"/>
      <c r="J416" s="6"/>
      <c r="K416" s="124"/>
      <c r="L416" s="6"/>
      <c r="M416" s="6"/>
      <c r="N416" s="124"/>
      <c r="O416" s="6"/>
      <c r="P416" s="137"/>
      <c r="Q416" s="6"/>
      <c r="R416" s="5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25"/>
      <c r="AP416" s="138"/>
      <c r="AQ416" s="5"/>
    </row>
    <row x14ac:dyDescent="0.25" r="417" customHeight="1" ht="17.25">
      <c r="A417" s="118"/>
      <c r="B417" s="5"/>
      <c r="C417" s="5"/>
      <c r="D417" s="6"/>
      <c r="E417" s="5"/>
      <c r="F417" s="5"/>
      <c r="G417" s="6"/>
      <c r="H417" s="25"/>
      <c r="I417" s="6"/>
      <c r="J417" s="6"/>
      <c r="K417" s="25"/>
      <c r="L417" s="6"/>
      <c r="M417" s="6"/>
      <c r="N417" s="25"/>
      <c r="O417" s="6"/>
      <c r="P417" s="137"/>
      <c r="Q417" s="6"/>
      <c r="R417" s="5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25"/>
      <c r="AP417" s="138"/>
      <c r="AQ417" s="5"/>
    </row>
    <row x14ac:dyDescent="0.25" r="418" customHeight="1" ht="17.25">
      <c r="A418" s="118"/>
      <c r="B418" s="5"/>
      <c r="C418" s="5"/>
      <c r="D418" s="6"/>
      <c r="E418" s="5"/>
      <c r="F418" s="5"/>
      <c r="G418" s="6"/>
      <c r="H418" s="25"/>
      <c r="I418" s="6"/>
      <c r="J418" s="6"/>
      <c r="K418" s="25"/>
      <c r="L418" s="6"/>
      <c r="M418" s="6"/>
      <c r="N418" s="25"/>
      <c r="O418" s="6"/>
      <c r="P418" s="137"/>
      <c r="Q418" s="6"/>
      <c r="R418" s="5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25"/>
      <c r="AP418" s="138"/>
      <c r="AQ418" s="5"/>
    </row>
    <row x14ac:dyDescent="0.25" r="419" customHeight="1" ht="17.25">
      <c r="A419" s="118"/>
      <c r="B419" s="5"/>
      <c r="C419" s="5"/>
      <c r="D419" s="6"/>
      <c r="E419" s="5"/>
      <c r="F419" s="5"/>
      <c r="G419" s="6"/>
      <c r="H419" s="25"/>
      <c r="I419" s="6"/>
      <c r="J419" s="6"/>
      <c r="K419" s="25"/>
      <c r="L419" s="6"/>
      <c r="M419" s="6"/>
      <c r="N419" s="25"/>
      <c r="O419" s="6"/>
      <c r="P419" s="137"/>
      <c r="Q419" s="6"/>
      <c r="R419" s="5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25"/>
      <c r="AP419" s="138"/>
      <c r="AQ419" s="5"/>
    </row>
    <row x14ac:dyDescent="0.25" r="420" customHeight="1" ht="17.25">
      <c r="A420" s="118"/>
      <c r="B420" s="5"/>
      <c r="C420" s="5"/>
      <c r="D420" s="6"/>
      <c r="E420" s="5"/>
      <c r="F420" s="5"/>
      <c r="G420" s="6"/>
      <c r="H420" s="25"/>
      <c r="I420" s="6"/>
      <c r="J420" s="6"/>
      <c r="K420" s="25"/>
      <c r="L420" s="6"/>
      <c r="M420" s="6"/>
      <c r="N420" s="25"/>
      <c r="O420" s="6"/>
      <c r="P420" s="137"/>
      <c r="Q420" s="6"/>
      <c r="R420" s="5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25"/>
      <c r="AP420" s="138"/>
      <c r="AQ420" s="5"/>
    </row>
    <row x14ac:dyDescent="0.25" r="421" customHeight="1" ht="17.25">
      <c r="A421" s="118"/>
      <c r="B421" s="5"/>
      <c r="C421" s="5"/>
      <c r="D421" s="6"/>
      <c r="E421" s="5"/>
      <c r="F421" s="5"/>
      <c r="G421" s="6"/>
      <c r="H421" s="25"/>
      <c r="I421" s="6"/>
      <c r="J421" s="6"/>
      <c r="K421" s="25"/>
      <c r="L421" s="6"/>
      <c r="M421" s="6"/>
      <c r="N421" s="25"/>
      <c r="O421" s="6"/>
      <c r="P421" s="137"/>
      <c r="Q421" s="6"/>
      <c r="R421" s="5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25"/>
      <c r="AP421" s="138"/>
      <c r="AQ421" s="5"/>
    </row>
    <row x14ac:dyDescent="0.25" r="422" customHeight="1" ht="17.25">
      <c r="A422" s="118"/>
      <c r="B422" s="5"/>
      <c r="C422" s="5"/>
      <c r="D422" s="6"/>
      <c r="E422" s="5"/>
      <c r="F422" s="5"/>
      <c r="G422" s="6"/>
      <c r="H422" s="25"/>
      <c r="I422" s="6"/>
      <c r="J422" s="6"/>
      <c r="K422" s="25"/>
      <c r="L422" s="6"/>
      <c r="M422" s="6"/>
      <c r="N422" s="25"/>
      <c r="O422" s="6"/>
      <c r="P422" s="137"/>
      <c r="Q422" s="6"/>
      <c r="R422" s="5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25"/>
      <c r="AP422" s="138"/>
      <c r="AQ422" s="5"/>
    </row>
    <row x14ac:dyDescent="0.25" r="423" customHeight="1" ht="17.25">
      <c r="A423" s="118"/>
      <c r="B423" s="5"/>
      <c r="C423" s="5"/>
      <c r="D423" s="6"/>
      <c r="E423" s="5"/>
      <c r="F423" s="5"/>
      <c r="G423" s="6"/>
      <c r="H423" s="25"/>
      <c r="I423" s="6"/>
      <c r="J423" s="6"/>
      <c r="K423" s="25"/>
      <c r="L423" s="6"/>
      <c r="M423" s="6"/>
      <c r="N423" s="25"/>
      <c r="O423" s="6"/>
      <c r="P423" s="137"/>
      <c r="Q423" s="6"/>
      <c r="R423" s="5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25"/>
      <c r="AP423" s="138"/>
      <c r="AQ423" s="5"/>
    </row>
    <row x14ac:dyDescent="0.25" r="424" customHeight="1" ht="17.25">
      <c r="A424" s="118"/>
      <c r="B424" s="5"/>
      <c r="C424" s="5"/>
      <c r="D424" s="6"/>
      <c r="E424" s="5"/>
      <c r="F424" s="5"/>
      <c r="G424" s="6"/>
      <c r="H424" s="25"/>
      <c r="I424" s="6"/>
      <c r="J424" s="6"/>
      <c r="K424" s="25"/>
      <c r="L424" s="6"/>
      <c r="M424" s="6"/>
      <c r="N424" s="25"/>
      <c r="O424" s="6"/>
      <c r="P424" s="137"/>
      <c r="Q424" s="6"/>
      <c r="R424" s="5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25"/>
      <c r="AP424" s="138"/>
      <c r="AQ424" s="5"/>
    </row>
    <row x14ac:dyDescent="0.25" r="425" customHeight="1" ht="17.25">
      <c r="A425" s="118"/>
      <c r="B425" s="5"/>
      <c r="C425" s="5"/>
      <c r="D425" s="6"/>
      <c r="E425" s="5"/>
      <c r="F425" s="5"/>
      <c r="G425" s="6"/>
      <c r="H425" s="25"/>
      <c r="I425" s="6"/>
      <c r="J425" s="6"/>
      <c r="K425" s="25"/>
      <c r="L425" s="6"/>
      <c r="M425" s="6"/>
      <c r="N425" s="25"/>
      <c r="O425" s="6"/>
      <c r="P425" s="137"/>
      <c r="Q425" s="6"/>
      <c r="R425" s="5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25"/>
      <c r="AP425" s="138"/>
      <c r="AQ425" s="5"/>
    </row>
    <row x14ac:dyDescent="0.25" r="426" customHeight="1" ht="17.25">
      <c r="A426" s="118"/>
      <c r="B426" s="5"/>
      <c r="C426" s="5"/>
      <c r="D426" s="6"/>
      <c r="E426" s="5"/>
      <c r="F426" s="5"/>
      <c r="G426" s="6"/>
      <c r="H426" s="25"/>
      <c r="I426" s="6"/>
      <c r="J426" s="6"/>
      <c r="K426" s="25"/>
      <c r="L426" s="6"/>
      <c r="M426" s="6"/>
      <c r="N426" s="25"/>
      <c r="O426" s="6"/>
      <c r="P426" s="137"/>
      <c r="Q426" s="6"/>
      <c r="R426" s="5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25"/>
      <c r="AP426" s="138"/>
      <c r="AQ426" s="5"/>
    </row>
    <row x14ac:dyDescent="0.25" r="427" customHeight="1" ht="17.25">
      <c r="A427" s="118"/>
      <c r="B427" s="5"/>
      <c r="C427" s="5"/>
      <c r="D427" s="6"/>
      <c r="E427" s="5"/>
      <c r="F427" s="5"/>
      <c r="G427" s="6"/>
      <c r="H427" s="25"/>
      <c r="I427" s="6"/>
      <c r="J427" s="6"/>
      <c r="K427" s="25"/>
      <c r="L427" s="6"/>
      <c r="M427" s="6"/>
      <c r="N427" s="25"/>
      <c r="O427" s="6"/>
      <c r="P427" s="137"/>
      <c r="Q427" s="6"/>
      <c r="R427" s="5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25"/>
      <c r="AP427" s="138"/>
      <c r="AQ427" s="5"/>
    </row>
    <row x14ac:dyDescent="0.25" r="428" customHeight="1" ht="17.25">
      <c r="A428" s="118"/>
      <c r="B428" s="5"/>
      <c r="C428" s="5"/>
      <c r="D428" s="6"/>
      <c r="E428" s="5"/>
      <c r="F428" s="5"/>
      <c r="G428" s="6"/>
      <c r="H428" s="25"/>
      <c r="I428" s="6"/>
      <c r="J428" s="6"/>
      <c r="K428" s="25"/>
      <c r="L428" s="6"/>
      <c r="M428" s="6"/>
      <c r="N428" s="25"/>
      <c r="O428" s="6"/>
      <c r="P428" s="137"/>
      <c r="Q428" s="6"/>
      <c r="R428" s="5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25"/>
      <c r="AP428" s="138"/>
      <c r="AQ428" s="5"/>
    </row>
    <row x14ac:dyDescent="0.25" r="429" customHeight="1" ht="17.25">
      <c r="A429" s="118"/>
      <c r="B429" s="5"/>
      <c r="C429" s="5"/>
      <c r="D429" s="6"/>
      <c r="E429" s="5"/>
      <c r="F429" s="5"/>
      <c r="G429" s="6"/>
      <c r="H429" s="25"/>
      <c r="I429" s="6"/>
      <c r="J429" s="6"/>
      <c r="K429" s="25"/>
      <c r="L429" s="6"/>
      <c r="M429" s="6"/>
      <c r="N429" s="25"/>
      <c r="O429" s="6"/>
      <c r="P429" s="137"/>
      <c r="Q429" s="6"/>
      <c r="R429" s="5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25"/>
      <c r="AP429" s="138"/>
      <c r="AQ429" s="5"/>
    </row>
    <row x14ac:dyDescent="0.25" r="430" customHeight="1" ht="17.25">
      <c r="A430" s="118"/>
      <c r="B430" s="5"/>
      <c r="C430" s="5"/>
      <c r="D430" s="6"/>
      <c r="E430" s="5"/>
      <c r="F430" s="5"/>
      <c r="G430" s="6"/>
      <c r="H430" s="25"/>
      <c r="I430" s="6"/>
      <c r="J430" s="6"/>
      <c r="K430" s="25"/>
      <c r="L430" s="6"/>
      <c r="M430" s="6"/>
      <c r="N430" s="25"/>
      <c r="O430" s="6"/>
      <c r="P430" s="137"/>
      <c r="Q430" s="6"/>
      <c r="R430" s="5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25"/>
      <c r="AP430" s="138"/>
      <c r="AQ430" s="5"/>
    </row>
    <row x14ac:dyDescent="0.25" r="431" customHeight="1" ht="17.25">
      <c r="A431" s="118"/>
      <c r="B431" s="5"/>
      <c r="C431" s="5"/>
      <c r="D431" s="6"/>
      <c r="E431" s="5"/>
      <c r="F431" s="5"/>
      <c r="G431" s="6"/>
      <c r="H431" s="25"/>
      <c r="I431" s="6"/>
      <c r="J431" s="6"/>
      <c r="K431" s="25"/>
      <c r="L431" s="6"/>
      <c r="M431" s="6"/>
      <c r="N431" s="25"/>
      <c r="O431" s="6"/>
      <c r="P431" s="137"/>
      <c r="Q431" s="6"/>
      <c r="R431" s="5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25"/>
      <c r="AP431" s="138"/>
      <c r="AQ431" s="5"/>
    </row>
    <row x14ac:dyDescent="0.25" r="432" customHeight="1" ht="17.25">
      <c r="A432" s="118"/>
      <c r="B432" s="5"/>
      <c r="C432" s="5"/>
      <c r="D432" s="6"/>
      <c r="E432" s="5"/>
      <c r="F432" s="5"/>
      <c r="G432" s="6"/>
      <c r="H432" s="25"/>
      <c r="I432" s="6"/>
      <c r="J432" s="6"/>
      <c r="K432" s="25"/>
      <c r="L432" s="6"/>
      <c r="M432" s="6"/>
      <c r="N432" s="25"/>
      <c r="O432" s="6"/>
      <c r="P432" s="137"/>
      <c r="Q432" s="6"/>
      <c r="R432" s="5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25"/>
      <c r="AP432" s="138"/>
      <c r="AQ432" s="5"/>
    </row>
    <row x14ac:dyDescent="0.25" r="433" customHeight="1" ht="17.25">
      <c r="A433" s="118"/>
      <c r="B433" s="5"/>
      <c r="C433" s="5"/>
      <c r="D433" s="6"/>
      <c r="E433" s="5"/>
      <c r="F433" s="5"/>
      <c r="G433" s="6"/>
      <c r="H433" s="25"/>
      <c r="I433" s="6"/>
      <c r="J433" s="6"/>
      <c r="K433" s="25"/>
      <c r="L433" s="6"/>
      <c r="M433" s="6"/>
      <c r="N433" s="25"/>
      <c r="O433" s="6"/>
      <c r="P433" s="137"/>
      <c r="Q433" s="6"/>
      <c r="R433" s="5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25"/>
      <c r="AP433" s="138"/>
      <c r="AQ433" s="5"/>
    </row>
    <row x14ac:dyDescent="0.25" r="434" customHeight="1" ht="17.25">
      <c r="A434" s="118"/>
      <c r="B434" s="5"/>
      <c r="C434" s="5"/>
      <c r="D434" s="6"/>
      <c r="E434" s="5"/>
      <c r="F434" s="5"/>
      <c r="G434" s="6"/>
      <c r="H434" s="25"/>
      <c r="I434" s="6"/>
      <c r="J434" s="6"/>
      <c r="K434" s="25"/>
      <c r="L434" s="6"/>
      <c r="M434" s="6"/>
      <c r="N434" s="25"/>
      <c r="O434" s="6"/>
      <c r="P434" s="137"/>
      <c r="Q434" s="6"/>
      <c r="R434" s="5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25"/>
      <c r="AP434" s="138"/>
      <c r="AQ434" s="5"/>
    </row>
    <row x14ac:dyDescent="0.25" r="435" customHeight="1" ht="17.25">
      <c r="A435" s="118"/>
      <c r="B435" s="5"/>
      <c r="C435" s="5"/>
      <c r="D435" s="6"/>
      <c r="E435" s="5"/>
      <c r="F435" s="5"/>
      <c r="G435" s="6"/>
      <c r="H435" s="25"/>
      <c r="I435" s="6"/>
      <c r="J435" s="6"/>
      <c r="K435" s="25"/>
      <c r="L435" s="6"/>
      <c r="M435" s="6"/>
      <c r="N435" s="25"/>
      <c r="O435" s="6"/>
      <c r="P435" s="137"/>
      <c r="Q435" s="6"/>
      <c r="R435" s="5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25"/>
      <c r="AP435" s="138"/>
      <c r="AQ435" s="5"/>
    </row>
    <row x14ac:dyDescent="0.25" r="436" customHeight="1" ht="17.25">
      <c r="A436" s="118"/>
      <c r="B436" s="5"/>
      <c r="C436" s="5"/>
      <c r="D436" s="6"/>
      <c r="E436" s="5"/>
      <c r="F436" s="5"/>
      <c r="G436" s="6"/>
      <c r="H436" s="25"/>
      <c r="I436" s="6"/>
      <c r="J436" s="6"/>
      <c r="K436" s="25"/>
      <c r="L436" s="6"/>
      <c r="M436" s="6"/>
      <c r="N436" s="25"/>
      <c r="O436" s="6"/>
      <c r="P436" s="137"/>
      <c r="Q436" s="6"/>
      <c r="R436" s="5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25"/>
      <c r="AP436" s="138"/>
      <c r="AQ436" s="5"/>
    </row>
    <row x14ac:dyDescent="0.25" r="437" customHeight="1" ht="17.25">
      <c r="A437" s="118"/>
      <c r="B437" s="5"/>
      <c r="C437" s="5"/>
      <c r="D437" s="6"/>
      <c r="E437" s="5"/>
      <c r="F437" s="5"/>
      <c r="G437" s="6"/>
      <c r="H437" s="25"/>
      <c r="I437" s="6"/>
      <c r="J437" s="6"/>
      <c r="K437" s="25"/>
      <c r="L437" s="6"/>
      <c r="M437" s="6"/>
      <c r="N437" s="25"/>
      <c r="O437" s="6"/>
      <c r="P437" s="137"/>
      <c r="Q437" s="6"/>
      <c r="R437" s="5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25"/>
      <c r="AP437" s="138"/>
      <c r="AQ437" s="5"/>
    </row>
    <row x14ac:dyDescent="0.25" r="438" customHeight="1" ht="17.25">
      <c r="A438" s="118"/>
      <c r="B438" s="5"/>
      <c r="C438" s="5"/>
      <c r="D438" s="6"/>
      <c r="E438" s="5"/>
      <c r="F438" s="5"/>
      <c r="G438" s="6"/>
      <c r="H438" s="25"/>
      <c r="I438" s="6"/>
      <c r="J438" s="6"/>
      <c r="K438" s="25"/>
      <c r="L438" s="6"/>
      <c r="M438" s="6"/>
      <c r="N438" s="25"/>
      <c r="O438" s="6"/>
      <c r="P438" s="137"/>
      <c r="Q438" s="6"/>
      <c r="R438" s="5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25"/>
      <c r="AP438" s="138"/>
      <c r="AQ438" s="5"/>
    </row>
    <row x14ac:dyDescent="0.25" r="439" customHeight="1" ht="17.25">
      <c r="A439" s="118"/>
      <c r="B439" s="5"/>
      <c r="C439" s="5"/>
      <c r="D439" s="6"/>
      <c r="E439" s="5"/>
      <c r="F439" s="5"/>
      <c r="G439" s="6"/>
      <c r="H439" s="25"/>
      <c r="I439" s="6"/>
      <c r="J439" s="6"/>
      <c r="K439" s="25"/>
      <c r="L439" s="6"/>
      <c r="M439" s="6"/>
      <c r="N439" s="25"/>
      <c r="O439" s="6"/>
      <c r="P439" s="137"/>
      <c r="Q439" s="6"/>
      <c r="R439" s="5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25"/>
      <c r="AP439" s="138"/>
      <c r="AQ439" s="5"/>
    </row>
    <row x14ac:dyDescent="0.25" r="440" customHeight="1" ht="17.25">
      <c r="A440" s="118"/>
      <c r="B440" s="5"/>
      <c r="C440" s="5"/>
      <c r="D440" s="6"/>
      <c r="E440" s="5"/>
      <c r="F440" s="5"/>
      <c r="G440" s="6"/>
      <c r="H440" s="25"/>
      <c r="I440" s="6"/>
      <c r="J440" s="6"/>
      <c r="K440" s="25"/>
      <c r="L440" s="6"/>
      <c r="M440" s="6"/>
      <c r="N440" s="25"/>
      <c r="O440" s="6"/>
      <c r="P440" s="137"/>
      <c r="Q440" s="6"/>
      <c r="R440" s="5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25"/>
      <c r="AP440" s="138"/>
      <c r="AQ440" s="5"/>
    </row>
    <row x14ac:dyDescent="0.25" r="441" customHeight="1" ht="17.25">
      <c r="A441" s="118"/>
      <c r="B441" s="5"/>
      <c r="C441" s="5"/>
      <c r="D441" s="6"/>
      <c r="E441" s="5"/>
      <c r="F441" s="5"/>
      <c r="G441" s="6"/>
      <c r="H441" s="25"/>
      <c r="I441" s="6"/>
      <c r="J441" s="6"/>
      <c r="K441" s="25"/>
      <c r="L441" s="6"/>
      <c r="M441" s="6"/>
      <c r="N441" s="25"/>
      <c r="O441" s="6"/>
      <c r="P441" s="137"/>
      <c r="Q441" s="6"/>
      <c r="R441" s="5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25"/>
      <c r="AP441" s="138"/>
      <c r="AQ441" s="5"/>
    </row>
    <row x14ac:dyDescent="0.25" r="442" customHeight="1" ht="17.25">
      <c r="A442" s="118"/>
      <c r="B442" s="5"/>
      <c r="C442" s="5"/>
      <c r="D442" s="6"/>
      <c r="E442" s="5"/>
      <c r="F442" s="5"/>
      <c r="G442" s="6"/>
      <c r="H442" s="25"/>
      <c r="I442" s="6"/>
      <c r="J442" s="6"/>
      <c r="K442" s="25"/>
      <c r="L442" s="6"/>
      <c r="M442" s="6"/>
      <c r="N442" s="25"/>
      <c r="O442" s="6"/>
      <c r="P442" s="137"/>
      <c r="Q442" s="6"/>
      <c r="R442" s="5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25"/>
      <c r="AP442" s="138"/>
      <c r="AQ442" s="5"/>
    </row>
    <row x14ac:dyDescent="0.25" r="443" customHeight="1" ht="17.25">
      <c r="A443" s="118"/>
      <c r="B443" s="5"/>
      <c r="C443" s="5"/>
      <c r="D443" s="6"/>
      <c r="E443" s="5"/>
      <c r="F443" s="5"/>
      <c r="G443" s="6"/>
      <c r="H443" s="25"/>
      <c r="I443" s="6"/>
      <c r="J443" s="6"/>
      <c r="K443" s="25"/>
      <c r="L443" s="6"/>
      <c r="M443" s="6"/>
      <c r="N443" s="25"/>
      <c r="O443" s="6"/>
      <c r="P443" s="137"/>
      <c r="Q443" s="6"/>
      <c r="R443" s="5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25"/>
      <c r="AP443" s="138"/>
      <c r="AQ443" s="5"/>
    </row>
    <row x14ac:dyDescent="0.25" r="444" customHeight="1" ht="17.25">
      <c r="A444" s="118"/>
      <c r="B444" s="5"/>
      <c r="C444" s="5"/>
      <c r="D444" s="6"/>
      <c r="E444" s="5"/>
      <c r="F444" s="5"/>
      <c r="G444" s="6"/>
      <c r="H444" s="25"/>
      <c r="I444" s="6"/>
      <c r="J444" s="6"/>
      <c r="K444" s="25"/>
      <c r="L444" s="6"/>
      <c r="M444" s="6"/>
      <c r="N444" s="25"/>
      <c r="O444" s="6"/>
      <c r="P444" s="137"/>
      <c r="Q444" s="6"/>
      <c r="R444" s="5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25"/>
      <c r="AP444" s="138"/>
      <c r="AQ444" s="5"/>
    </row>
    <row x14ac:dyDescent="0.25" r="445" customHeight="1" ht="17.25">
      <c r="A445" s="118"/>
      <c r="B445" s="5"/>
      <c r="C445" s="5"/>
      <c r="D445" s="6"/>
      <c r="E445" s="5"/>
      <c r="F445" s="5"/>
      <c r="G445" s="6"/>
      <c r="H445" s="25"/>
      <c r="I445" s="6"/>
      <c r="J445" s="6"/>
      <c r="K445" s="25"/>
      <c r="L445" s="6"/>
      <c r="M445" s="6"/>
      <c r="N445" s="25"/>
      <c r="O445" s="6"/>
      <c r="P445" s="137"/>
      <c r="Q445" s="6"/>
      <c r="R445" s="5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25"/>
      <c r="AP445" s="138"/>
      <c r="AQ445" s="5"/>
    </row>
    <row x14ac:dyDescent="0.25" r="446" customHeight="1" ht="17.25">
      <c r="A446" s="118"/>
      <c r="B446" s="5"/>
      <c r="C446" s="5"/>
      <c r="D446" s="6"/>
      <c r="E446" s="5"/>
      <c r="F446" s="5"/>
      <c r="G446" s="6"/>
      <c r="H446" s="25"/>
      <c r="I446" s="6"/>
      <c r="J446" s="6"/>
      <c r="K446" s="25"/>
      <c r="L446" s="6"/>
      <c r="M446" s="6"/>
      <c r="N446" s="25"/>
      <c r="O446" s="6"/>
      <c r="P446" s="137"/>
      <c r="Q446" s="6"/>
      <c r="R446" s="5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25"/>
      <c r="AP446" s="138"/>
      <c r="AQ446" s="5"/>
    </row>
    <row x14ac:dyDescent="0.25" r="447" customHeight="1" ht="17.25">
      <c r="A447" s="118"/>
      <c r="B447" s="5"/>
      <c r="C447" s="5"/>
      <c r="D447" s="6"/>
      <c r="E447" s="5"/>
      <c r="F447" s="5"/>
      <c r="G447" s="6"/>
      <c r="H447" s="25"/>
      <c r="I447" s="6"/>
      <c r="J447" s="6"/>
      <c r="K447" s="25"/>
      <c r="L447" s="6"/>
      <c r="M447" s="6"/>
      <c r="N447" s="25"/>
      <c r="O447" s="6"/>
      <c r="P447" s="137"/>
      <c r="Q447" s="6"/>
      <c r="R447" s="5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25"/>
      <c r="AP447" s="138"/>
      <c r="AQ447" s="5"/>
    </row>
    <row x14ac:dyDescent="0.25" r="448" customHeight="1" ht="17.25">
      <c r="A448" s="118"/>
      <c r="B448" s="5"/>
      <c r="C448" s="5"/>
      <c r="D448" s="6"/>
      <c r="E448" s="5"/>
      <c r="F448" s="5"/>
      <c r="G448" s="6"/>
      <c r="H448" s="25"/>
      <c r="I448" s="6"/>
      <c r="J448" s="6"/>
      <c r="K448" s="25"/>
      <c r="L448" s="6"/>
      <c r="M448" s="6"/>
      <c r="N448" s="25"/>
      <c r="O448" s="6"/>
      <c r="P448" s="137"/>
      <c r="Q448" s="6"/>
      <c r="R448" s="5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25"/>
      <c r="AP448" s="138"/>
      <c r="AQ448" s="5"/>
    </row>
    <row x14ac:dyDescent="0.25" r="449" customHeight="1" ht="17.25">
      <c r="A449" s="118"/>
      <c r="B449" s="5"/>
      <c r="C449" s="5"/>
      <c r="D449" s="6"/>
      <c r="E449" s="5"/>
      <c r="F449" s="5"/>
      <c r="G449" s="6"/>
      <c r="H449" s="25"/>
      <c r="I449" s="6"/>
      <c r="J449" s="6"/>
      <c r="K449" s="25"/>
      <c r="L449" s="6"/>
      <c r="M449" s="6"/>
      <c r="N449" s="25"/>
      <c r="O449" s="6"/>
      <c r="P449" s="137"/>
      <c r="Q449" s="6"/>
      <c r="R449" s="5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25"/>
      <c r="AP449" s="138"/>
      <c r="AQ449" s="5"/>
    </row>
    <row x14ac:dyDescent="0.25" r="450" customHeight="1" ht="17.25">
      <c r="A450" s="118"/>
      <c r="B450" s="5"/>
      <c r="C450" s="5"/>
      <c r="D450" s="6"/>
      <c r="E450" s="5"/>
      <c r="F450" s="5"/>
      <c r="G450" s="6"/>
      <c r="H450" s="25"/>
      <c r="I450" s="6"/>
      <c r="J450" s="6"/>
      <c r="K450" s="25"/>
      <c r="L450" s="6"/>
      <c r="M450" s="6"/>
      <c r="N450" s="25"/>
      <c r="O450" s="6"/>
      <c r="P450" s="137"/>
      <c r="Q450" s="6"/>
      <c r="R450" s="5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25"/>
      <c r="AP450" s="138"/>
      <c r="AQ450" s="5"/>
    </row>
    <row x14ac:dyDescent="0.25" r="451" customHeight="1" ht="17.25">
      <c r="A451" s="118"/>
      <c r="B451" s="5"/>
      <c r="C451" s="5"/>
      <c r="D451" s="6"/>
      <c r="E451" s="5"/>
      <c r="F451" s="5"/>
      <c r="G451" s="6"/>
      <c r="H451" s="25"/>
      <c r="I451" s="6"/>
      <c r="J451" s="6"/>
      <c r="K451" s="25"/>
      <c r="L451" s="6"/>
      <c r="M451" s="6"/>
      <c r="N451" s="25"/>
      <c r="O451" s="6"/>
      <c r="P451" s="137"/>
      <c r="Q451" s="6"/>
      <c r="R451" s="5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25"/>
      <c r="AP451" s="138"/>
      <c r="AQ451" s="5"/>
    </row>
    <row x14ac:dyDescent="0.25" r="452" customHeight="1" ht="17.25">
      <c r="A452" s="118"/>
      <c r="B452" s="5"/>
      <c r="C452" s="5"/>
      <c r="D452" s="6"/>
      <c r="E452" s="5"/>
      <c r="F452" s="5"/>
      <c r="G452" s="6"/>
      <c r="H452" s="25"/>
      <c r="I452" s="6"/>
      <c r="J452" s="6"/>
      <c r="K452" s="25"/>
      <c r="L452" s="6"/>
      <c r="M452" s="6"/>
      <c r="N452" s="25"/>
      <c r="O452" s="6"/>
      <c r="P452" s="137"/>
      <c r="Q452" s="6"/>
      <c r="R452" s="5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25"/>
      <c r="AP452" s="138"/>
      <c r="AQ452" s="5"/>
    </row>
    <row x14ac:dyDescent="0.25" r="453" customHeight="1" ht="17.25">
      <c r="A453" s="118"/>
      <c r="B453" s="5"/>
      <c r="C453" s="5"/>
      <c r="D453" s="6"/>
      <c r="E453" s="5"/>
      <c r="F453" s="5"/>
      <c r="G453" s="6"/>
      <c r="H453" s="25"/>
      <c r="I453" s="6"/>
      <c r="J453" s="6"/>
      <c r="K453" s="25"/>
      <c r="L453" s="6"/>
      <c r="M453" s="6"/>
      <c r="N453" s="25"/>
      <c r="O453" s="6"/>
      <c r="P453" s="137"/>
      <c r="Q453" s="6"/>
      <c r="R453" s="5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25"/>
      <c r="AP453" s="138"/>
      <c r="AQ453" s="5"/>
    </row>
    <row x14ac:dyDescent="0.25" r="454" customHeight="1" ht="17.25">
      <c r="A454" s="118"/>
      <c r="B454" s="5"/>
      <c r="C454" s="5"/>
      <c r="D454" s="6"/>
      <c r="E454" s="5"/>
      <c r="F454" s="5"/>
      <c r="G454" s="6"/>
      <c r="H454" s="25"/>
      <c r="I454" s="6"/>
      <c r="J454" s="6"/>
      <c r="K454" s="25"/>
      <c r="L454" s="6"/>
      <c r="M454" s="6"/>
      <c r="N454" s="25"/>
      <c r="O454" s="6"/>
      <c r="P454" s="137"/>
      <c r="Q454" s="6"/>
      <c r="R454" s="5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25"/>
      <c r="AP454" s="138"/>
      <c r="AQ454" s="5"/>
    </row>
    <row x14ac:dyDescent="0.25" r="455" customHeight="1" ht="17.25">
      <c r="A455" s="118"/>
      <c r="B455" s="5"/>
      <c r="C455" s="5"/>
      <c r="D455" s="6"/>
      <c r="E455" s="5"/>
      <c r="F455" s="5"/>
      <c r="G455" s="6"/>
      <c r="H455" s="25"/>
      <c r="I455" s="6"/>
      <c r="J455" s="6"/>
      <c r="K455" s="25"/>
      <c r="L455" s="6"/>
      <c r="M455" s="6"/>
      <c r="N455" s="25"/>
      <c r="O455" s="6"/>
      <c r="P455" s="137"/>
      <c r="Q455" s="6"/>
      <c r="R455" s="5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25"/>
      <c r="AP455" s="138"/>
      <c r="AQ455" s="5"/>
    </row>
    <row x14ac:dyDescent="0.25" r="456" customHeight="1" ht="17.25">
      <c r="A456" s="118"/>
      <c r="B456" s="5"/>
      <c r="C456" s="5"/>
      <c r="D456" s="6"/>
      <c r="E456" s="5"/>
      <c r="F456" s="5"/>
      <c r="G456" s="6"/>
      <c r="H456" s="25"/>
      <c r="I456" s="6"/>
      <c r="J456" s="6"/>
      <c r="K456" s="25"/>
      <c r="L456" s="6"/>
      <c r="M456" s="6"/>
      <c r="N456" s="25"/>
      <c r="O456" s="6"/>
      <c r="P456" s="137"/>
      <c r="Q456" s="6"/>
      <c r="R456" s="5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25"/>
      <c r="AP456" s="138"/>
      <c r="AQ456" s="5"/>
    </row>
    <row x14ac:dyDescent="0.25" r="457" customHeight="1" ht="17.25">
      <c r="A457" s="118"/>
      <c r="B457" s="5"/>
      <c r="C457" s="5"/>
      <c r="D457" s="6"/>
      <c r="E457" s="5"/>
      <c r="F457" s="5"/>
      <c r="G457" s="6"/>
      <c r="H457" s="25"/>
      <c r="I457" s="6"/>
      <c r="J457" s="6"/>
      <c r="K457" s="25"/>
      <c r="L457" s="6"/>
      <c r="M457" s="6"/>
      <c r="N457" s="25"/>
      <c r="O457" s="6"/>
      <c r="P457" s="137"/>
      <c r="Q457" s="6"/>
      <c r="R457" s="5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25"/>
      <c r="AP457" s="138"/>
      <c r="AQ457" s="5"/>
    </row>
    <row x14ac:dyDescent="0.25" r="458" customHeight="1" ht="17.25">
      <c r="A458" s="118"/>
      <c r="B458" s="5"/>
      <c r="C458" s="5"/>
      <c r="D458" s="6"/>
      <c r="E458" s="5"/>
      <c r="F458" s="5"/>
      <c r="G458" s="6"/>
      <c r="H458" s="25"/>
      <c r="I458" s="6"/>
      <c r="J458" s="6"/>
      <c r="K458" s="25"/>
      <c r="L458" s="6"/>
      <c r="M458" s="6"/>
      <c r="N458" s="25"/>
      <c r="O458" s="6"/>
      <c r="P458" s="137"/>
      <c r="Q458" s="6"/>
      <c r="R458" s="5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25"/>
      <c r="AP458" s="138"/>
      <c r="AQ458" s="5"/>
    </row>
    <row x14ac:dyDescent="0.25" r="459" customHeight="1" ht="17.25">
      <c r="A459" s="118"/>
      <c r="B459" s="5"/>
      <c r="C459" s="5"/>
      <c r="D459" s="6"/>
      <c r="E459" s="5"/>
      <c r="F459" s="5"/>
      <c r="G459" s="6"/>
      <c r="H459" s="25"/>
      <c r="I459" s="6"/>
      <c r="J459" s="6"/>
      <c r="K459" s="25"/>
      <c r="L459" s="6"/>
      <c r="M459" s="6"/>
      <c r="N459" s="25"/>
      <c r="O459" s="6"/>
      <c r="P459" s="137"/>
      <c r="Q459" s="6"/>
      <c r="R459" s="5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25"/>
      <c r="AP459" s="138"/>
      <c r="AQ459" s="5"/>
    </row>
    <row x14ac:dyDescent="0.25" r="460" customHeight="1" ht="17.25">
      <c r="A460" s="118"/>
      <c r="B460" s="5"/>
      <c r="C460" s="5"/>
      <c r="D460" s="6"/>
      <c r="E460" s="5"/>
      <c r="F460" s="5"/>
      <c r="G460" s="6"/>
      <c r="H460" s="25"/>
      <c r="I460" s="6"/>
      <c r="J460" s="6"/>
      <c r="K460" s="25"/>
      <c r="L460" s="6"/>
      <c r="M460" s="6"/>
      <c r="N460" s="25"/>
      <c r="O460" s="6"/>
      <c r="P460" s="137"/>
      <c r="Q460" s="6"/>
      <c r="R460" s="5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25"/>
      <c r="AP460" s="138"/>
      <c r="AQ460" s="5"/>
    </row>
    <row x14ac:dyDescent="0.25" r="461" customHeight="1" ht="17.25">
      <c r="A461" s="118"/>
      <c r="B461" s="5"/>
      <c r="C461" s="5"/>
      <c r="D461" s="6"/>
      <c r="E461" s="5"/>
      <c r="F461" s="5"/>
      <c r="G461" s="6"/>
      <c r="H461" s="25"/>
      <c r="I461" s="6"/>
      <c r="J461" s="6"/>
      <c r="K461" s="25"/>
      <c r="L461" s="6"/>
      <c r="M461" s="6"/>
      <c r="N461" s="25"/>
      <c r="O461" s="6"/>
      <c r="P461" s="137"/>
      <c r="Q461" s="6"/>
      <c r="R461" s="5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25"/>
      <c r="AP461" s="138"/>
      <c r="AQ461" s="5"/>
    </row>
    <row x14ac:dyDescent="0.25" r="462" customHeight="1" ht="17.25">
      <c r="A462" s="118"/>
      <c r="B462" s="5"/>
      <c r="C462" s="5"/>
      <c r="D462" s="6"/>
      <c r="E462" s="5"/>
      <c r="F462" s="5"/>
      <c r="G462" s="6"/>
      <c r="H462" s="25"/>
      <c r="I462" s="6"/>
      <c r="J462" s="6"/>
      <c r="K462" s="25"/>
      <c r="L462" s="6"/>
      <c r="M462" s="6"/>
      <c r="N462" s="25"/>
      <c r="O462" s="6"/>
      <c r="P462" s="137"/>
      <c r="Q462" s="6"/>
      <c r="R462" s="5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25"/>
      <c r="AP462" s="138"/>
      <c r="AQ462" s="5"/>
    </row>
    <row x14ac:dyDescent="0.25" r="463" customHeight="1" ht="17.25">
      <c r="A463" s="118"/>
      <c r="B463" s="5"/>
      <c r="C463" s="5"/>
      <c r="D463" s="6"/>
      <c r="E463" s="5"/>
      <c r="F463" s="5"/>
      <c r="G463" s="6"/>
      <c r="H463" s="25"/>
      <c r="I463" s="6"/>
      <c r="J463" s="6"/>
      <c r="K463" s="25"/>
      <c r="L463" s="6"/>
      <c r="M463" s="6"/>
      <c r="N463" s="25"/>
      <c r="O463" s="6"/>
      <c r="P463" s="137"/>
      <c r="Q463" s="6"/>
      <c r="R463" s="5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25"/>
      <c r="AP463" s="138"/>
      <c r="AQ463" s="5"/>
    </row>
    <row x14ac:dyDescent="0.25" r="464" customHeight="1" ht="17.25">
      <c r="A464" s="118"/>
      <c r="B464" s="5"/>
      <c r="C464" s="5"/>
      <c r="D464" s="6"/>
      <c r="E464" s="5"/>
      <c r="F464" s="5"/>
      <c r="G464" s="6"/>
      <c r="H464" s="25"/>
      <c r="I464" s="6"/>
      <c r="J464" s="6"/>
      <c r="K464" s="25"/>
      <c r="L464" s="6"/>
      <c r="M464" s="6"/>
      <c r="N464" s="25"/>
      <c r="O464" s="6"/>
      <c r="P464" s="137"/>
      <c r="Q464" s="6"/>
      <c r="R464" s="5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25"/>
      <c r="AP464" s="138"/>
      <c r="AQ464" s="5"/>
    </row>
    <row x14ac:dyDescent="0.25" r="465" customHeight="1" ht="17.25">
      <c r="A465" s="118"/>
      <c r="B465" s="5"/>
      <c r="C465" s="5"/>
      <c r="D465" s="6"/>
      <c r="E465" s="5"/>
      <c r="F465" s="5"/>
      <c r="G465" s="6"/>
      <c r="H465" s="25"/>
      <c r="I465" s="6"/>
      <c r="J465" s="6"/>
      <c r="K465" s="25"/>
      <c r="L465" s="6"/>
      <c r="M465" s="6"/>
      <c r="N465" s="25"/>
      <c r="O465" s="6"/>
      <c r="P465" s="137"/>
      <c r="Q465" s="6"/>
      <c r="R465" s="5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25"/>
      <c r="AP465" s="138"/>
      <c r="AQ465" s="5"/>
    </row>
    <row x14ac:dyDescent="0.25" r="466" customHeight="1" ht="17.25">
      <c r="A466" s="118"/>
      <c r="B466" s="5"/>
      <c r="C466" s="5"/>
      <c r="D466" s="6"/>
      <c r="E466" s="5"/>
      <c r="F466" s="5"/>
      <c r="G466" s="6"/>
      <c r="H466" s="25"/>
      <c r="I466" s="6"/>
      <c r="J466" s="6"/>
      <c r="K466" s="25"/>
      <c r="L466" s="6"/>
      <c r="M466" s="6"/>
      <c r="N466" s="25"/>
      <c r="O466" s="6"/>
      <c r="P466" s="137"/>
      <c r="Q466" s="6"/>
      <c r="R466" s="5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25"/>
      <c r="AP466" s="138"/>
      <c r="AQ466" s="5"/>
    </row>
    <row x14ac:dyDescent="0.25" r="467" customHeight="1" ht="17.25">
      <c r="A467" s="118"/>
      <c r="B467" s="5"/>
      <c r="C467" s="5"/>
      <c r="D467" s="6"/>
      <c r="E467" s="5"/>
      <c r="F467" s="5"/>
      <c r="G467" s="6"/>
      <c r="H467" s="25"/>
      <c r="I467" s="6"/>
      <c r="J467" s="6"/>
      <c r="K467" s="25"/>
      <c r="L467" s="6"/>
      <c r="M467" s="6"/>
      <c r="N467" s="25"/>
      <c r="O467" s="6"/>
      <c r="P467" s="137"/>
      <c r="Q467" s="6"/>
      <c r="R467" s="5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25"/>
      <c r="AP467" s="138"/>
      <c r="AQ467" s="5"/>
    </row>
    <row x14ac:dyDescent="0.25" r="468" customHeight="1" ht="17.25">
      <c r="A468" s="118"/>
      <c r="B468" s="5"/>
      <c r="C468" s="5"/>
      <c r="D468" s="6"/>
      <c r="E468" s="5"/>
      <c r="F468" s="5"/>
      <c r="G468" s="6"/>
      <c r="H468" s="25"/>
      <c r="I468" s="6"/>
      <c r="J468" s="6"/>
      <c r="K468" s="25"/>
      <c r="L468" s="6"/>
      <c r="M468" s="6"/>
      <c r="N468" s="25"/>
      <c r="O468" s="6"/>
      <c r="P468" s="137"/>
      <c r="Q468" s="6"/>
      <c r="R468" s="5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25"/>
      <c r="AP468" s="138"/>
      <c r="AQ468" s="5"/>
    </row>
    <row x14ac:dyDescent="0.25" r="469" customHeight="1" ht="17.25">
      <c r="A469" s="118"/>
      <c r="B469" s="5"/>
      <c r="C469" s="5"/>
      <c r="D469" s="6"/>
      <c r="E469" s="5"/>
      <c r="F469" s="5"/>
      <c r="G469" s="6"/>
      <c r="H469" s="25"/>
      <c r="I469" s="6"/>
      <c r="J469" s="6"/>
      <c r="K469" s="25"/>
      <c r="L469" s="6"/>
      <c r="M469" s="6"/>
      <c r="N469" s="25"/>
      <c r="O469" s="6"/>
      <c r="P469" s="137"/>
      <c r="Q469" s="6"/>
      <c r="R469" s="5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25"/>
      <c r="AP469" s="138"/>
      <c r="AQ469" s="5"/>
    </row>
    <row x14ac:dyDescent="0.25" r="470" customHeight="1" ht="17.25">
      <c r="A470" s="118"/>
      <c r="B470" s="5"/>
      <c r="C470" s="5"/>
      <c r="D470" s="6"/>
      <c r="E470" s="5"/>
      <c r="F470" s="5"/>
      <c r="G470" s="6"/>
      <c r="H470" s="25"/>
      <c r="I470" s="6"/>
      <c r="J470" s="6"/>
      <c r="K470" s="25"/>
      <c r="L470" s="6"/>
      <c r="M470" s="6"/>
      <c r="N470" s="25"/>
      <c r="O470" s="6"/>
      <c r="P470" s="137"/>
      <c r="Q470" s="6"/>
      <c r="R470" s="5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25"/>
      <c r="AP470" s="138"/>
      <c r="AQ470" s="5"/>
    </row>
    <row x14ac:dyDescent="0.25" r="471" customHeight="1" ht="17.25">
      <c r="A471" s="118"/>
      <c r="B471" s="5"/>
      <c r="C471" s="5"/>
      <c r="D471" s="6"/>
      <c r="E471" s="5"/>
      <c r="F471" s="5"/>
      <c r="G471" s="6"/>
      <c r="H471" s="25"/>
      <c r="I471" s="6"/>
      <c r="J471" s="6"/>
      <c r="K471" s="25"/>
      <c r="L471" s="6"/>
      <c r="M471" s="6"/>
      <c r="N471" s="25"/>
      <c r="O471" s="6"/>
      <c r="P471" s="137"/>
      <c r="Q471" s="6"/>
      <c r="R471" s="5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25"/>
      <c r="AP471" s="138"/>
      <c r="AQ471" s="5"/>
    </row>
    <row x14ac:dyDescent="0.25" r="472" customHeight="1" ht="17.25">
      <c r="A472" s="118"/>
      <c r="B472" s="5"/>
      <c r="C472" s="5"/>
      <c r="D472" s="6"/>
      <c r="E472" s="5"/>
      <c r="F472" s="5"/>
      <c r="G472" s="6"/>
      <c r="H472" s="25"/>
      <c r="I472" s="6"/>
      <c r="J472" s="6"/>
      <c r="K472" s="25"/>
      <c r="L472" s="6"/>
      <c r="M472" s="6"/>
      <c r="N472" s="25"/>
      <c r="O472" s="6"/>
      <c r="P472" s="137"/>
      <c r="Q472" s="6"/>
      <c r="R472" s="5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25"/>
      <c r="AP472" s="138"/>
      <c r="AQ472" s="5"/>
    </row>
    <row x14ac:dyDescent="0.25" r="473" customHeight="1" ht="17.25">
      <c r="A473" s="118"/>
      <c r="B473" s="5"/>
      <c r="C473" s="5"/>
      <c r="D473" s="6"/>
      <c r="E473" s="5"/>
      <c r="F473" s="5"/>
      <c r="G473" s="6"/>
      <c r="H473" s="25"/>
      <c r="I473" s="6"/>
      <c r="J473" s="6"/>
      <c r="K473" s="25"/>
      <c r="L473" s="6"/>
      <c r="M473" s="6"/>
      <c r="N473" s="25"/>
      <c r="O473" s="6"/>
      <c r="P473" s="137"/>
      <c r="Q473" s="6"/>
      <c r="R473" s="5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25"/>
      <c r="AP473" s="138"/>
      <c r="AQ473" s="5"/>
    </row>
    <row x14ac:dyDescent="0.25" r="474" customHeight="1" ht="17.25">
      <c r="A474" s="118"/>
      <c r="B474" s="5"/>
      <c r="C474" s="5"/>
      <c r="D474" s="6"/>
      <c r="E474" s="5"/>
      <c r="F474" s="5"/>
      <c r="G474" s="6"/>
      <c r="H474" s="25"/>
      <c r="I474" s="6"/>
      <c r="J474" s="6"/>
      <c r="K474" s="25"/>
      <c r="L474" s="6"/>
      <c r="M474" s="6"/>
      <c r="N474" s="25"/>
      <c r="O474" s="6"/>
      <c r="P474" s="137"/>
      <c r="Q474" s="6"/>
      <c r="R474" s="5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25"/>
      <c r="AP474" s="138"/>
      <c r="AQ474" s="5"/>
    </row>
    <row x14ac:dyDescent="0.25" r="475" customHeight="1" ht="17.25">
      <c r="A475" s="118"/>
      <c r="B475" s="5"/>
      <c r="C475" s="5"/>
      <c r="D475" s="6"/>
      <c r="E475" s="5"/>
      <c r="F475" s="5"/>
      <c r="G475" s="6"/>
      <c r="H475" s="25"/>
      <c r="I475" s="6"/>
      <c r="J475" s="6"/>
      <c r="K475" s="25"/>
      <c r="L475" s="6"/>
      <c r="M475" s="6"/>
      <c r="N475" s="25"/>
      <c r="O475" s="6"/>
      <c r="P475" s="137"/>
      <c r="Q475" s="6"/>
      <c r="R475" s="5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25"/>
      <c r="AP475" s="138"/>
      <c r="AQ475" s="5"/>
    </row>
    <row x14ac:dyDescent="0.25" r="476" customHeight="1" ht="17.25">
      <c r="A476" s="118"/>
      <c r="B476" s="5"/>
      <c r="C476" s="5"/>
      <c r="D476" s="6"/>
      <c r="E476" s="5"/>
      <c r="F476" s="5"/>
      <c r="G476" s="6"/>
      <c r="H476" s="25"/>
      <c r="I476" s="6"/>
      <c r="J476" s="6"/>
      <c r="K476" s="25"/>
      <c r="L476" s="6"/>
      <c r="M476" s="6"/>
      <c r="N476" s="25"/>
      <c r="O476" s="6"/>
      <c r="P476" s="137"/>
      <c r="Q476" s="6"/>
      <c r="R476" s="5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25"/>
      <c r="AP476" s="138"/>
      <c r="AQ476" s="5"/>
    </row>
    <row x14ac:dyDescent="0.25" r="477" customHeight="1" ht="17.25">
      <c r="A477" s="118"/>
      <c r="B477" s="5"/>
      <c r="C477" s="5"/>
      <c r="D477" s="6"/>
      <c r="E477" s="5"/>
      <c r="F477" s="5"/>
      <c r="G477" s="6"/>
      <c r="H477" s="25"/>
      <c r="I477" s="6"/>
      <c r="J477" s="6"/>
      <c r="K477" s="25"/>
      <c r="L477" s="6"/>
      <c r="M477" s="6"/>
      <c r="N477" s="25"/>
      <c r="O477" s="6"/>
      <c r="P477" s="137"/>
      <c r="Q477" s="6"/>
      <c r="R477" s="5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25"/>
      <c r="AP477" s="138"/>
      <c r="AQ477" s="5"/>
    </row>
    <row x14ac:dyDescent="0.25" r="478" customHeight="1" ht="17.25">
      <c r="A478" s="118"/>
      <c r="B478" s="5"/>
      <c r="C478" s="5"/>
      <c r="D478" s="6"/>
      <c r="E478" s="5"/>
      <c r="F478" s="5"/>
      <c r="G478" s="6"/>
      <c r="H478" s="25"/>
      <c r="I478" s="6"/>
      <c r="J478" s="6"/>
      <c r="K478" s="25"/>
      <c r="L478" s="6"/>
      <c r="M478" s="6"/>
      <c r="N478" s="25"/>
      <c r="O478" s="6"/>
      <c r="P478" s="137"/>
      <c r="Q478" s="6"/>
      <c r="R478" s="5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25"/>
      <c r="AP478" s="138"/>
      <c r="AQ478" s="5"/>
    </row>
    <row x14ac:dyDescent="0.25" r="479" customHeight="1" ht="17.25">
      <c r="A479" s="118"/>
      <c r="B479" s="5"/>
      <c r="C479" s="5"/>
      <c r="D479" s="6"/>
      <c r="E479" s="5"/>
      <c r="F479" s="5"/>
      <c r="G479" s="6"/>
      <c r="H479" s="25"/>
      <c r="I479" s="6"/>
      <c r="J479" s="6"/>
      <c r="K479" s="25"/>
      <c r="L479" s="6"/>
      <c r="M479" s="6"/>
      <c r="N479" s="25"/>
      <c r="O479" s="6"/>
      <c r="P479" s="137"/>
      <c r="Q479" s="6"/>
      <c r="R479" s="5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25"/>
      <c r="AP479" s="138"/>
      <c r="AQ479" s="5"/>
    </row>
    <row x14ac:dyDescent="0.25" r="480" customHeight="1" ht="17.25">
      <c r="A480" s="118"/>
      <c r="B480" s="5"/>
      <c r="C480" s="5"/>
      <c r="D480" s="6"/>
      <c r="E480" s="5"/>
      <c r="F480" s="5"/>
      <c r="G480" s="6"/>
      <c r="H480" s="25"/>
      <c r="I480" s="6"/>
      <c r="J480" s="6"/>
      <c r="K480" s="25"/>
      <c r="L480" s="6"/>
      <c r="M480" s="6"/>
      <c r="N480" s="25"/>
      <c r="O480" s="6"/>
      <c r="P480" s="137"/>
      <c r="Q480" s="6"/>
      <c r="R480" s="5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25"/>
      <c r="AP480" s="138"/>
      <c r="AQ480" s="5"/>
    </row>
    <row x14ac:dyDescent="0.25" r="481" customHeight="1" ht="17.25">
      <c r="A481" s="118"/>
      <c r="B481" s="5"/>
      <c r="C481" s="5"/>
      <c r="D481" s="6"/>
      <c r="E481" s="5"/>
      <c r="F481" s="5"/>
      <c r="G481" s="6"/>
      <c r="H481" s="25"/>
      <c r="I481" s="6"/>
      <c r="J481" s="6"/>
      <c r="K481" s="25"/>
      <c r="L481" s="6"/>
      <c r="M481" s="6"/>
      <c r="N481" s="25"/>
      <c r="O481" s="6"/>
      <c r="P481" s="137"/>
      <c r="Q481" s="6"/>
      <c r="R481" s="5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25"/>
      <c r="AP481" s="138"/>
      <c r="AQ481" s="5"/>
    </row>
    <row x14ac:dyDescent="0.25" r="482" customHeight="1" ht="17.25">
      <c r="A482" s="118"/>
      <c r="B482" s="5"/>
      <c r="C482" s="5"/>
      <c r="D482" s="6"/>
      <c r="E482" s="5"/>
      <c r="F482" s="5"/>
      <c r="G482" s="6"/>
      <c r="H482" s="25"/>
      <c r="I482" s="6"/>
      <c r="J482" s="6"/>
      <c r="K482" s="25"/>
      <c r="L482" s="6"/>
      <c r="M482" s="6"/>
      <c r="N482" s="25"/>
      <c r="O482" s="6"/>
      <c r="P482" s="137"/>
      <c r="Q482" s="6"/>
      <c r="R482" s="5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25"/>
      <c r="AP482" s="138"/>
      <c r="AQ482" s="5"/>
    </row>
    <row x14ac:dyDescent="0.25" r="483" customHeight="1" ht="17.25">
      <c r="A483" s="118"/>
      <c r="B483" s="5"/>
      <c r="C483" s="5"/>
      <c r="D483" s="6"/>
      <c r="E483" s="5"/>
      <c r="F483" s="5"/>
      <c r="G483" s="6"/>
      <c r="H483" s="25"/>
      <c r="I483" s="6"/>
      <c r="J483" s="6"/>
      <c r="K483" s="25"/>
      <c r="L483" s="6"/>
      <c r="M483" s="6"/>
      <c r="N483" s="25"/>
      <c r="O483" s="6"/>
      <c r="P483" s="137"/>
      <c r="Q483" s="6"/>
      <c r="R483" s="5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25"/>
      <c r="AP483" s="138"/>
      <c r="AQ483" s="5"/>
    </row>
    <row x14ac:dyDescent="0.25" r="484" customHeight="1" ht="17.25">
      <c r="A484" s="118"/>
      <c r="B484" s="5"/>
      <c r="C484" s="5"/>
      <c r="D484" s="6"/>
      <c r="E484" s="5"/>
      <c r="F484" s="5"/>
      <c r="G484" s="6"/>
      <c r="H484" s="25"/>
      <c r="I484" s="6"/>
      <c r="J484" s="6"/>
      <c r="K484" s="25"/>
      <c r="L484" s="6"/>
      <c r="M484" s="6"/>
      <c r="N484" s="25"/>
      <c r="O484" s="6"/>
      <c r="P484" s="137"/>
      <c r="Q484" s="6"/>
      <c r="R484" s="5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25"/>
      <c r="AP484" s="138"/>
      <c r="AQ484" s="5"/>
    </row>
    <row x14ac:dyDescent="0.25" r="485" customHeight="1" ht="17.25">
      <c r="A485" s="118"/>
      <c r="B485" s="5"/>
      <c r="C485" s="5"/>
      <c r="D485" s="6"/>
      <c r="E485" s="5"/>
      <c r="F485" s="5"/>
      <c r="G485" s="6"/>
      <c r="H485" s="25"/>
      <c r="I485" s="6"/>
      <c r="J485" s="6"/>
      <c r="K485" s="25"/>
      <c r="L485" s="6"/>
      <c r="M485" s="6"/>
      <c r="N485" s="25"/>
      <c r="O485" s="6"/>
      <c r="P485" s="137"/>
      <c r="Q485" s="6"/>
      <c r="R485" s="5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25"/>
      <c r="AP485" s="138"/>
      <c r="AQ485" s="5"/>
    </row>
    <row x14ac:dyDescent="0.25" r="486" customHeight="1" ht="17.25">
      <c r="A486" s="118"/>
      <c r="B486" s="5"/>
      <c r="C486" s="5"/>
      <c r="D486" s="6"/>
      <c r="E486" s="5"/>
      <c r="F486" s="5"/>
      <c r="G486" s="6"/>
      <c r="H486" s="25"/>
      <c r="I486" s="6"/>
      <c r="J486" s="6"/>
      <c r="K486" s="25"/>
      <c r="L486" s="6"/>
      <c r="M486" s="6"/>
      <c r="N486" s="25"/>
      <c r="O486" s="6"/>
      <c r="P486" s="137"/>
      <c r="Q486" s="6"/>
      <c r="R486" s="5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25"/>
      <c r="AP486" s="138"/>
      <c r="AQ486" s="5"/>
    </row>
    <row x14ac:dyDescent="0.25" r="487" customHeight="1" ht="17.25">
      <c r="A487" s="118"/>
      <c r="B487" s="5"/>
      <c r="C487" s="5"/>
      <c r="D487" s="6"/>
      <c r="E487" s="5"/>
      <c r="F487" s="5"/>
      <c r="G487" s="6"/>
      <c r="H487" s="25"/>
      <c r="I487" s="6"/>
      <c r="J487" s="6"/>
      <c r="K487" s="25"/>
      <c r="L487" s="6"/>
      <c r="M487" s="6"/>
      <c r="N487" s="25"/>
      <c r="O487" s="6"/>
      <c r="P487" s="137"/>
      <c r="Q487" s="6"/>
      <c r="R487" s="5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25"/>
      <c r="AP487" s="138"/>
      <c r="AQ487" s="5"/>
    </row>
    <row x14ac:dyDescent="0.25" r="488" customHeight="1" ht="17.25">
      <c r="A488" s="118"/>
      <c r="B488" s="5"/>
      <c r="C488" s="5"/>
      <c r="D488" s="6"/>
      <c r="E488" s="5"/>
      <c r="F488" s="5"/>
      <c r="G488" s="6"/>
      <c r="H488" s="25"/>
      <c r="I488" s="6"/>
      <c r="J488" s="6"/>
      <c r="K488" s="25"/>
      <c r="L488" s="6"/>
      <c r="M488" s="6"/>
      <c r="N488" s="25"/>
      <c r="O488" s="6"/>
      <c r="P488" s="137"/>
      <c r="Q488" s="6"/>
      <c r="R488" s="5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25"/>
      <c r="AP488" s="138"/>
      <c r="AQ488" s="5"/>
    </row>
    <row x14ac:dyDescent="0.25" r="489" customHeight="1" ht="17.25">
      <c r="A489" s="118"/>
      <c r="B489" s="5"/>
      <c r="C489" s="5"/>
      <c r="D489" s="6"/>
      <c r="E489" s="5"/>
      <c r="F489" s="5"/>
      <c r="G489" s="6"/>
      <c r="H489" s="25"/>
      <c r="I489" s="6"/>
      <c r="J489" s="6"/>
      <c r="K489" s="25"/>
      <c r="L489" s="6"/>
      <c r="M489" s="6"/>
      <c r="N489" s="25"/>
      <c r="O489" s="6"/>
      <c r="P489" s="137"/>
      <c r="Q489" s="6"/>
      <c r="R489" s="5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25"/>
      <c r="AP489" s="138"/>
      <c r="AQ489" s="5"/>
    </row>
    <row x14ac:dyDescent="0.25" r="490" customHeight="1" ht="17.25">
      <c r="A490" s="118"/>
      <c r="B490" s="5"/>
      <c r="C490" s="5"/>
      <c r="D490" s="6"/>
      <c r="E490" s="5"/>
      <c r="F490" s="5"/>
      <c r="G490" s="6"/>
      <c r="H490" s="25"/>
      <c r="I490" s="6"/>
      <c r="J490" s="6"/>
      <c r="K490" s="25"/>
      <c r="L490" s="6"/>
      <c r="M490" s="6"/>
      <c r="N490" s="25"/>
      <c r="O490" s="6"/>
      <c r="P490" s="137"/>
      <c r="Q490" s="6"/>
      <c r="R490" s="5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25"/>
      <c r="AP490" s="138"/>
      <c r="AQ490" s="5"/>
    </row>
    <row x14ac:dyDescent="0.25" r="491" customHeight="1" ht="17.25">
      <c r="A491" s="118"/>
      <c r="B491" s="5"/>
      <c r="C491" s="5"/>
      <c r="D491" s="6"/>
      <c r="E491" s="5"/>
      <c r="F491" s="5"/>
      <c r="G491" s="6"/>
      <c r="H491" s="25"/>
      <c r="I491" s="6"/>
      <c r="J491" s="6"/>
      <c r="K491" s="25"/>
      <c r="L491" s="6"/>
      <c r="M491" s="6"/>
      <c r="N491" s="25"/>
      <c r="O491" s="6"/>
      <c r="P491" s="137"/>
      <c r="Q491" s="6"/>
      <c r="R491" s="5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25"/>
      <c r="AP491" s="138"/>
      <c r="AQ491" s="5"/>
    </row>
    <row x14ac:dyDescent="0.25" r="492" customHeight="1" ht="17.25">
      <c r="A492" s="118"/>
      <c r="B492" s="5"/>
      <c r="C492" s="5"/>
      <c r="D492" s="6"/>
      <c r="E492" s="5"/>
      <c r="F492" s="5"/>
      <c r="G492" s="6"/>
      <c r="H492" s="25"/>
      <c r="I492" s="6"/>
      <c r="J492" s="6"/>
      <c r="K492" s="25"/>
      <c r="L492" s="6"/>
      <c r="M492" s="6"/>
      <c r="N492" s="25"/>
      <c r="O492" s="6"/>
      <c r="P492" s="137"/>
      <c r="Q492" s="6"/>
      <c r="R492" s="5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25"/>
      <c r="AP492" s="138"/>
      <c r="AQ492" s="5"/>
    </row>
    <row x14ac:dyDescent="0.25" r="493" customHeight="1" ht="17.25">
      <c r="A493" s="118"/>
      <c r="B493" s="5"/>
      <c r="C493" s="5"/>
      <c r="D493" s="6"/>
      <c r="E493" s="5"/>
      <c r="F493" s="5"/>
      <c r="G493" s="6"/>
      <c r="H493" s="25"/>
      <c r="I493" s="6"/>
      <c r="J493" s="6"/>
      <c r="K493" s="25"/>
      <c r="L493" s="6"/>
      <c r="M493" s="6"/>
      <c r="N493" s="25"/>
      <c r="O493" s="6"/>
      <c r="P493" s="137"/>
      <c r="Q493" s="6"/>
      <c r="R493" s="5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25"/>
      <c r="AP493" s="138"/>
      <c r="AQ493" s="5"/>
    </row>
    <row x14ac:dyDescent="0.25" r="494" customHeight="1" ht="17.25">
      <c r="A494" s="118"/>
      <c r="B494" s="5"/>
      <c r="C494" s="5"/>
      <c r="D494" s="6"/>
      <c r="E494" s="5"/>
      <c r="F494" s="5"/>
      <c r="G494" s="6"/>
      <c r="H494" s="25"/>
      <c r="I494" s="6"/>
      <c r="J494" s="6"/>
      <c r="K494" s="25"/>
      <c r="L494" s="6"/>
      <c r="M494" s="6"/>
      <c r="N494" s="25"/>
      <c r="O494" s="6"/>
      <c r="P494" s="137"/>
      <c r="Q494" s="6"/>
      <c r="R494" s="5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25"/>
      <c r="AP494" s="138"/>
      <c r="AQ494" s="5"/>
    </row>
    <row x14ac:dyDescent="0.25" r="495" customHeight="1" ht="17.25">
      <c r="A495" s="118"/>
      <c r="B495" s="5"/>
      <c r="C495" s="5"/>
      <c r="D495" s="6"/>
      <c r="E495" s="5"/>
      <c r="F495" s="5"/>
      <c r="G495" s="6"/>
      <c r="H495" s="25"/>
      <c r="I495" s="6"/>
      <c r="J495" s="6"/>
      <c r="K495" s="25"/>
      <c r="L495" s="6"/>
      <c r="M495" s="6"/>
      <c r="N495" s="25"/>
      <c r="O495" s="6"/>
      <c r="P495" s="137"/>
      <c r="Q495" s="6"/>
      <c r="R495" s="5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25"/>
      <c r="AP495" s="138"/>
      <c r="AQ495" s="5"/>
    </row>
    <row x14ac:dyDescent="0.25" r="496" customHeight="1" ht="17.25">
      <c r="A496" s="118"/>
      <c r="B496" s="5"/>
      <c r="C496" s="5"/>
      <c r="D496" s="6"/>
      <c r="E496" s="5"/>
      <c r="F496" s="5"/>
      <c r="G496" s="6"/>
      <c r="H496" s="25"/>
      <c r="I496" s="6"/>
      <c r="J496" s="6"/>
      <c r="K496" s="25"/>
      <c r="L496" s="6"/>
      <c r="M496" s="6"/>
      <c r="N496" s="25"/>
      <c r="O496" s="6"/>
      <c r="P496" s="137"/>
      <c r="Q496" s="6"/>
      <c r="R496" s="5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25"/>
      <c r="AP496" s="138"/>
      <c r="AQ496" s="5"/>
    </row>
    <row x14ac:dyDescent="0.25" r="497" customHeight="1" ht="17.25">
      <c r="A497" s="118"/>
      <c r="B497" s="5"/>
      <c r="C497" s="5"/>
      <c r="D497" s="6"/>
      <c r="E497" s="5"/>
      <c r="F497" s="5"/>
      <c r="G497" s="6"/>
      <c r="H497" s="25"/>
      <c r="I497" s="6"/>
      <c r="J497" s="6"/>
      <c r="K497" s="25"/>
      <c r="L497" s="6"/>
      <c r="M497" s="6"/>
      <c r="N497" s="25"/>
      <c r="O497" s="6"/>
      <c r="P497" s="137"/>
      <c r="Q497" s="6"/>
      <c r="R497" s="5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25"/>
      <c r="AP497" s="138"/>
      <c r="AQ497" s="5"/>
    </row>
    <row x14ac:dyDescent="0.25" r="498" customHeight="1" ht="17.25">
      <c r="A498" s="118"/>
      <c r="B498" s="5"/>
      <c r="C498" s="5"/>
      <c r="D498" s="6"/>
      <c r="E498" s="5"/>
      <c r="F498" s="5"/>
      <c r="G498" s="6"/>
      <c r="H498" s="25"/>
      <c r="I498" s="6"/>
      <c r="J498" s="6"/>
      <c r="K498" s="25"/>
      <c r="L498" s="6"/>
      <c r="M498" s="6"/>
      <c r="N498" s="25"/>
      <c r="O498" s="6"/>
      <c r="P498" s="137"/>
      <c r="Q498" s="6"/>
      <c r="R498" s="5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25"/>
      <c r="AP498" s="138"/>
      <c r="AQ498" s="5"/>
    </row>
    <row x14ac:dyDescent="0.25" r="499" customHeight="1" ht="17.25">
      <c r="A499" s="118"/>
      <c r="B499" s="5"/>
      <c r="C499" s="5"/>
      <c r="D499" s="6"/>
      <c r="E499" s="5"/>
      <c r="F499" s="5"/>
      <c r="G499" s="6"/>
      <c r="H499" s="25"/>
      <c r="I499" s="6"/>
      <c r="J499" s="6"/>
      <c r="K499" s="25"/>
      <c r="L499" s="6"/>
      <c r="M499" s="6"/>
      <c r="N499" s="25"/>
      <c r="O499" s="6"/>
      <c r="P499" s="137"/>
      <c r="Q499" s="6"/>
      <c r="R499" s="5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25"/>
      <c r="AP499" s="138"/>
      <c r="AQ499" s="5"/>
    </row>
    <row x14ac:dyDescent="0.25" r="500" customHeight="1" ht="17.25">
      <c r="A500" s="118"/>
      <c r="B500" s="5"/>
      <c r="C500" s="5"/>
      <c r="D500" s="6"/>
      <c r="E500" s="5"/>
      <c r="F500" s="5"/>
      <c r="G500" s="6"/>
      <c r="H500" s="25"/>
      <c r="I500" s="6"/>
      <c r="J500" s="6"/>
      <c r="K500" s="25"/>
      <c r="L500" s="6"/>
      <c r="M500" s="6"/>
      <c r="N500" s="25"/>
      <c r="O500" s="6"/>
      <c r="P500" s="137"/>
      <c r="Q500" s="6"/>
      <c r="R500" s="5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25"/>
      <c r="AP500" s="138"/>
      <c r="AQ5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51"/>
  <sheetViews>
    <sheetView workbookViewId="0"/>
  </sheetViews>
  <sheetFormatPr defaultRowHeight="15" x14ac:dyDescent="0.25"/>
  <cols>
    <col min="1" max="1" style="18" width="3.862142857142857" customWidth="1" bestFit="1"/>
    <col min="2" max="2" style="18" width="25.14785714285714" customWidth="1" bestFit="1"/>
    <col min="3" max="3" style="19" width="7.433571428571429" customWidth="1" bestFit="1"/>
    <col min="4" max="4" style="19" width="7.433571428571429" customWidth="1" bestFit="1"/>
    <col min="5" max="5" style="19" width="7.433571428571429" customWidth="1" bestFit="1"/>
    <col min="6" max="6" style="19" width="7.433571428571429" customWidth="1" bestFit="1"/>
    <col min="7" max="7" style="19" width="7.433571428571429" customWidth="1" bestFit="1"/>
    <col min="8" max="8" style="19" width="7.433571428571429" customWidth="1" bestFit="1"/>
    <col min="9" max="9" style="19" width="7.433571428571429" customWidth="1" bestFit="1"/>
    <col min="10" max="10" style="19" width="7.433571428571429" customWidth="1" bestFit="1"/>
    <col min="11" max="11" style="19" width="7.433571428571429" customWidth="1" bestFit="1"/>
    <col min="12" max="12" style="19" width="7.433571428571429" customWidth="1" bestFit="1"/>
    <col min="13" max="13" style="19" width="7.433571428571429" customWidth="1" bestFit="1"/>
    <col min="14" max="14" style="19" width="7.433571428571429" customWidth="1" bestFit="1"/>
    <col min="15" max="15" style="19" width="7.433571428571429" customWidth="1" bestFit="1"/>
    <col min="16" max="16" style="19" width="7.433571428571429" customWidth="1" bestFit="1"/>
    <col min="17" max="17" style="19" width="7.433571428571429" customWidth="1" bestFit="1"/>
    <col min="18" max="18" style="19" width="7.433571428571429" customWidth="1" bestFit="1"/>
    <col min="19" max="19" style="19" width="7.433571428571429" customWidth="1" bestFit="1"/>
    <col min="20" max="20" style="19" width="7.433571428571429" customWidth="1" bestFit="1"/>
    <col min="21" max="21" style="63" width="8.43357142857143" customWidth="1" bestFit="1"/>
    <col min="22" max="22" style="19" width="8.43357142857143" customWidth="1" bestFit="1"/>
    <col min="23" max="23" style="19" width="15.290714285714287" customWidth="1" bestFit="1"/>
    <col min="24" max="24" style="19" width="15.290714285714287" customWidth="1" bestFit="1"/>
  </cols>
  <sheetData>
    <row x14ac:dyDescent="0.25" r="1" customHeight="1" ht="34.5">
      <c r="A1" s="1"/>
      <c r="B1" s="20"/>
      <c r="C1" s="21"/>
      <c r="D1" s="21">
        <f>lkpYear &amp; " NFL Schedule Reference Sheet"</f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3"/>
      <c r="W1" s="22"/>
      <c r="X1" s="24">
        <f>lkpCopyright</f>
      </c>
    </row>
    <row x14ac:dyDescent="0.25" r="2" customHeight="1" ht="8.2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25"/>
      <c r="V2" s="6"/>
      <c r="W2" s="6"/>
      <c r="X2" s="6"/>
    </row>
    <row x14ac:dyDescent="0.25" r="3" customHeight="1" ht="17.25">
      <c r="A3" s="5"/>
      <c r="B3" s="26" t="s">
        <v>71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25"/>
      <c r="V3" s="6"/>
      <c r="W3" s="6"/>
      <c r="X3" s="6"/>
    </row>
    <row x14ac:dyDescent="0.25" r="4" customHeight="1" ht="17.25">
      <c r="A4" s="5"/>
      <c r="B4" s="27" t="s">
        <v>72</v>
      </c>
      <c r="C4" s="28" t="s">
        <v>73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25"/>
      <c r="V4" s="6"/>
      <c r="W4" s="6"/>
      <c r="X4" s="6"/>
    </row>
    <row x14ac:dyDescent="0.25" r="5" customHeight="1" ht="17.25">
      <c r="A5" s="5"/>
      <c r="B5" s="27" t="s">
        <v>74</v>
      </c>
      <c r="C5" s="28" t="s">
        <v>75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5"/>
      <c r="V5" s="6"/>
      <c r="W5" s="6"/>
      <c r="X5" s="6"/>
    </row>
    <row x14ac:dyDescent="0.25" r="6" customHeight="1" ht="17.25">
      <c r="A6" s="5"/>
      <c r="B6" s="27" t="s">
        <v>76</v>
      </c>
      <c r="C6" s="28" t="s">
        <v>77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5"/>
      <c r="V6" s="6"/>
      <c r="W6" s="6"/>
      <c r="X6" s="6"/>
    </row>
    <row x14ac:dyDescent="0.25" r="7" customHeight="1" ht="17.25">
      <c r="A7" s="5"/>
      <c r="B7" s="27" t="s">
        <v>78</v>
      </c>
      <c r="C7" s="28" t="s">
        <v>79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25"/>
      <c r="V7" s="6"/>
      <c r="W7" s="6"/>
      <c r="X7" s="6"/>
    </row>
    <row x14ac:dyDescent="0.25" r="8" customHeight="1" ht="17.25">
      <c r="A8" s="5"/>
      <c r="B8" s="27" t="s">
        <v>80</v>
      </c>
      <c r="C8" s="28" t="s">
        <v>81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25"/>
      <c r="V8" s="6"/>
      <c r="W8" s="6"/>
      <c r="X8" s="6"/>
    </row>
    <row x14ac:dyDescent="0.25" r="9" customHeight="1" ht="17.25">
      <c r="A9" s="5"/>
      <c r="B9" s="27" t="s">
        <v>82</v>
      </c>
      <c r="C9" s="28" t="s">
        <v>83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25"/>
      <c r="V9" s="6"/>
      <c r="W9" s="6"/>
      <c r="X9" s="6"/>
    </row>
    <row x14ac:dyDescent="0.25" r="10" customHeight="1" ht="17.25">
      <c r="A10" s="5"/>
      <c r="B10" s="27" t="s">
        <v>84</v>
      </c>
      <c r="C10" s="28" t="s">
        <v>85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5"/>
      <c r="V10" s="6"/>
      <c r="W10" s="6"/>
      <c r="X10" s="6"/>
    </row>
    <row x14ac:dyDescent="0.25" r="11" customHeight="1" ht="17.25">
      <c r="A11" s="5"/>
      <c r="B11" s="27" t="s">
        <v>86</v>
      </c>
      <c r="C11" s="28" t="s">
        <v>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5"/>
      <c r="V11" s="6"/>
      <c r="W11" s="6"/>
      <c r="X11" s="6"/>
    </row>
    <row x14ac:dyDescent="0.25" r="12" customHeight="1" ht="17.25">
      <c r="A12" s="5"/>
      <c r="B12" s="27" t="s">
        <v>88</v>
      </c>
      <c r="C12" s="28" t="s">
        <v>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25"/>
      <c r="V12" s="6"/>
      <c r="W12" s="6"/>
      <c r="X12" s="6"/>
    </row>
    <row x14ac:dyDescent="0.25" r="13" customHeight="1" ht="9.75">
      <c r="A13" s="5"/>
      <c r="B13" s="2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25"/>
      <c r="V13" s="6"/>
      <c r="W13" s="6"/>
      <c r="X13" s="6"/>
    </row>
    <row x14ac:dyDescent="0.25" r="14" customHeight="1" ht="17.25">
      <c r="A14" s="5"/>
      <c r="B14" s="29">
        <f>lkpYear &amp; " NFL Schedule Grid &amp; Strength of Fantasy Playoff Schedule"</f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5"/>
      <c r="V14" s="6"/>
      <c r="W14" s="6"/>
      <c r="X14" s="6"/>
    </row>
    <row x14ac:dyDescent="0.25" r="15" customHeight="1" ht="4.5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5"/>
      <c r="V15" s="6"/>
      <c r="W15" s="6"/>
      <c r="X15" s="6"/>
    </row>
    <row x14ac:dyDescent="0.25" r="16" customHeight="1" ht="17.25">
      <c r="A16" s="5"/>
      <c r="B16" s="30" t="s">
        <v>90</v>
      </c>
      <c r="C16" s="31">
        <v>1</v>
      </c>
      <c r="D16" s="32">
        <v>2</v>
      </c>
      <c r="E16" s="32">
        <v>3</v>
      </c>
      <c r="F16" s="32">
        <v>4</v>
      </c>
      <c r="G16" s="32">
        <v>5</v>
      </c>
      <c r="H16" s="32">
        <v>6</v>
      </c>
      <c r="I16" s="32">
        <v>7</v>
      </c>
      <c r="J16" s="32">
        <v>8</v>
      </c>
      <c r="K16" s="32">
        <v>9</v>
      </c>
      <c r="L16" s="32">
        <v>10</v>
      </c>
      <c r="M16" s="32">
        <v>11</v>
      </c>
      <c r="N16" s="32">
        <v>12</v>
      </c>
      <c r="O16" s="32">
        <v>13</v>
      </c>
      <c r="P16" s="32">
        <v>14</v>
      </c>
      <c r="Q16" s="32">
        <v>15</v>
      </c>
      <c r="R16" s="32">
        <v>16</v>
      </c>
      <c r="S16" s="32">
        <v>17</v>
      </c>
      <c r="T16" s="32">
        <v>18</v>
      </c>
      <c r="U16" s="33" t="s">
        <v>90</v>
      </c>
      <c r="V16" s="34" t="s">
        <v>91</v>
      </c>
      <c r="W16" s="35" t="s">
        <v>92</v>
      </c>
      <c r="X16" s="36" t="s">
        <v>93</v>
      </c>
    </row>
    <row x14ac:dyDescent="0.25" r="17" customHeight="1" ht="17.25">
      <c r="A17" s="5"/>
      <c r="B17" s="37">
        <f>VLOOKUP($U17,LkpTeamTable,2,FALSE)</f>
      </c>
      <c r="C17" s="38" t="s">
        <v>94</v>
      </c>
      <c r="D17" s="39" t="s">
        <v>47</v>
      </c>
      <c r="E17" s="39" t="s">
        <v>95</v>
      </c>
      <c r="F17" s="39" t="s">
        <v>96</v>
      </c>
      <c r="G17" s="39" t="s">
        <v>63</v>
      </c>
      <c r="H17" s="39" t="s">
        <v>97</v>
      </c>
      <c r="I17" s="39" t="s">
        <v>31</v>
      </c>
      <c r="J17" s="39" t="s">
        <v>29</v>
      </c>
      <c r="K17" s="39" t="s">
        <v>98</v>
      </c>
      <c r="L17" s="39" t="s">
        <v>15</v>
      </c>
      <c r="M17" s="39" t="s">
        <v>99</v>
      </c>
      <c r="N17" s="39" t="s">
        <v>100</v>
      </c>
      <c r="O17" s="39" t="s">
        <v>101</v>
      </c>
      <c r="P17" s="40" t="s">
        <v>43</v>
      </c>
      <c r="Q17" s="40" t="s">
        <v>102</v>
      </c>
      <c r="R17" s="40" t="s">
        <v>33</v>
      </c>
      <c r="S17" s="40" t="s">
        <v>103</v>
      </c>
      <c r="T17" s="39" t="s">
        <v>61</v>
      </c>
      <c r="U17" s="41" t="s">
        <v>7</v>
      </c>
      <c r="V17" s="42">
        <f>MATCH("*" &amp; B17  &amp; "*",$C$4:$C$12,0)+5</f>
      </c>
      <c r="W17" s="43">
        <v>12</v>
      </c>
      <c r="X17" s="43">
        <v>11</v>
      </c>
    </row>
    <row x14ac:dyDescent="0.25" r="18" customHeight="1" ht="17.25">
      <c r="A18" s="5"/>
      <c r="B18" s="44">
        <f>VLOOKUP($U18,LkpTeamTable,2,FALSE)</f>
      </c>
      <c r="C18" s="45" t="s">
        <v>57</v>
      </c>
      <c r="D18" s="46" t="s">
        <v>104</v>
      </c>
      <c r="E18" s="46" t="s">
        <v>105</v>
      </c>
      <c r="F18" s="46" t="s">
        <v>106</v>
      </c>
      <c r="G18" s="46" t="s">
        <v>55</v>
      </c>
      <c r="H18" s="46" t="s">
        <v>100</v>
      </c>
      <c r="I18" s="46" t="s">
        <v>107</v>
      </c>
      <c r="J18" s="46" t="s">
        <v>15</v>
      </c>
      <c r="K18" s="46" t="s">
        <v>108</v>
      </c>
      <c r="L18" s="46" t="s">
        <v>103</v>
      </c>
      <c r="M18" s="46" t="s">
        <v>49</v>
      </c>
      <c r="N18" s="46" t="s">
        <v>95</v>
      </c>
      <c r="O18" s="46" t="s">
        <v>65</v>
      </c>
      <c r="P18" s="47" t="s">
        <v>109</v>
      </c>
      <c r="Q18" s="47" t="s">
        <v>98</v>
      </c>
      <c r="R18" s="47" t="s">
        <v>27</v>
      </c>
      <c r="S18" s="47" t="s">
        <v>110</v>
      </c>
      <c r="T18" s="46" t="s">
        <v>51</v>
      </c>
      <c r="U18" s="48" t="s">
        <v>9</v>
      </c>
      <c r="V18" s="49">
        <f>MATCH("*" &amp; B18  &amp; "*",$C$4:$C$12,0)+5</f>
      </c>
      <c r="W18" s="50">
        <v>10</v>
      </c>
      <c r="X18" s="50">
        <v>22</v>
      </c>
    </row>
    <row x14ac:dyDescent="0.25" r="19" customHeight="1" ht="17.25">
      <c r="A19" s="5"/>
      <c r="B19" s="37">
        <f>VLOOKUP($U19,LkpTeamTable,2,FALSE)</f>
      </c>
      <c r="C19" s="38" t="s">
        <v>111</v>
      </c>
      <c r="D19" s="39" t="s">
        <v>37</v>
      </c>
      <c r="E19" s="39" t="s">
        <v>102</v>
      </c>
      <c r="F19" s="39" t="s">
        <v>112</v>
      </c>
      <c r="G19" s="39" t="s">
        <v>33</v>
      </c>
      <c r="H19" s="39" t="s">
        <v>41</v>
      </c>
      <c r="I19" s="39" t="s">
        <v>19</v>
      </c>
      <c r="J19" s="39" t="s">
        <v>100</v>
      </c>
      <c r="K19" s="39" t="s">
        <v>47</v>
      </c>
      <c r="L19" s="39" t="s">
        <v>107</v>
      </c>
      <c r="M19" s="39" t="s">
        <v>101</v>
      </c>
      <c r="N19" s="39" t="s">
        <v>21</v>
      </c>
      <c r="O19" s="39" t="s">
        <v>113</v>
      </c>
      <c r="P19" s="40" t="s">
        <v>97</v>
      </c>
      <c r="Q19" s="40" t="s">
        <v>29</v>
      </c>
      <c r="R19" s="40" t="s">
        <v>114</v>
      </c>
      <c r="S19" s="40" t="s">
        <v>43</v>
      </c>
      <c r="T19" s="39" t="s">
        <v>59</v>
      </c>
      <c r="U19" s="51" t="s">
        <v>11</v>
      </c>
      <c r="V19" s="52">
        <f>MATCH("*" &amp; B19  &amp; "*",$C$4:$C$12,0)+5</f>
      </c>
      <c r="W19" s="53">
        <v>26</v>
      </c>
      <c r="X19" s="53">
        <v>27</v>
      </c>
    </row>
    <row x14ac:dyDescent="0.25" r="20" customHeight="1" ht="17.25">
      <c r="A20" s="5"/>
      <c r="B20" s="44">
        <f>VLOOKUP($U20,LkpTeamTable,2,FALSE)</f>
      </c>
      <c r="C20" s="45" t="s">
        <v>59</v>
      </c>
      <c r="D20" s="46" t="s">
        <v>107</v>
      </c>
      <c r="E20" s="46" t="s">
        <v>106</v>
      </c>
      <c r="F20" s="46" t="s">
        <v>31</v>
      </c>
      <c r="G20" s="46" t="s">
        <v>115</v>
      </c>
      <c r="H20" s="46" t="s">
        <v>94</v>
      </c>
      <c r="I20" s="46" t="s">
        <v>100</v>
      </c>
      <c r="J20" s="46" t="s">
        <v>45</v>
      </c>
      <c r="K20" s="46" t="s">
        <v>95</v>
      </c>
      <c r="L20" s="46" t="s">
        <v>116</v>
      </c>
      <c r="M20" s="46" t="s">
        <v>33</v>
      </c>
      <c r="N20" s="46" t="s">
        <v>108</v>
      </c>
      <c r="O20" s="46" t="s">
        <v>49</v>
      </c>
      <c r="P20" s="47" t="s">
        <v>104</v>
      </c>
      <c r="Q20" s="47" t="s">
        <v>15</v>
      </c>
      <c r="R20" s="47" t="s">
        <v>117</v>
      </c>
      <c r="S20" s="47" t="s">
        <v>9</v>
      </c>
      <c r="T20" s="46" t="s">
        <v>55</v>
      </c>
      <c r="U20" s="48" t="s">
        <v>13</v>
      </c>
      <c r="V20" s="49">
        <f>MATCH("*" &amp; B20  &amp; "*",$C$4:$C$12,0)+5</f>
      </c>
      <c r="W20" s="50">
        <v>17</v>
      </c>
      <c r="X20" s="50">
        <v>21</v>
      </c>
    </row>
    <row x14ac:dyDescent="0.25" r="21" customHeight="1" ht="17.25">
      <c r="A21" s="5"/>
      <c r="B21" s="37">
        <f>VLOOKUP($U21,LkpTeamTable,2,FALSE)</f>
      </c>
      <c r="C21" s="38" t="s">
        <v>55</v>
      </c>
      <c r="D21" s="39" t="s">
        <v>51</v>
      </c>
      <c r="E21" s="39" t="s">
        <v>118</v>
      </c>
      <c r="F21" s="39" t="s">
        <v>103</v>
      </c>
      <c r="G21" s="39" t="s">
        <v>57</v>
      </c>
      <c r="H21" s="39" t="s">
        <v>47</v>
      </c>
      <c r="I21" s="39" t="s">
        <v>105</v>
      </c>
      <c r="J21" s="39" t="s">
        <v>119</v>
      </c>
      <c r="K21" s="39" t="s">
        <v>49</v>
      </c>
      <c r="L21" s="39" t="s">
        <v>120</v>
      </c>
      <c r="M21" s="39" t="s">
        <v>106</v>
      </c>
      <c r="N21" s="39" t="s">
        <v>107</v>
      </c>
      <c r="O21" s="39" t="s">
        <v>100</v>
      </c>
      <c r="P21" s="40" t="s">
        <v>9</v>
      </c>
      <c r="Q21" s="40" t="s">
        <v>110</v>
      </c>
      <c r="R21" s="40" t="s">
        <v>65</v>
      </c>
      <c r="S21" s="40" t="s">
        <v>108</v>
      </c>
      <c r="T21" s="39" t="s">
        <v>104</v>
      </c>
      <c r="U21" s="51" t="s">
        <v>15</v>
      </c>
      <c r="V21" s="52">
        <f>MATCH("*" &amp; B21  &amp; "*",$C$4:$C$12,0)+5</f>
      </c>
      <c r="W21" s="53">
        <v>22</v>
      </c>
      <c r="X21" s="53">
        <v>16</v>
      </c>
    </row>
    <row x14ac:dyDescent="0.25" r="22" customHeight="1" ht="17.25">
      <c r="A22" s="5"/>
      <c r="B22" s="44">
        <f>VLOOKUP($U22,LkpTeamTable,2,FALSE)</f>
      </c>
      <c r="C22" s="45" t="s">
        <v>96</v>
      </c>
      <c r="D22" s="46" t="s">
        <v>19</v>
      </c>
      <c r="E22" s="46" t="s">
        <v>97</v>
      </c>
      <c r="F22" s="46" t="s">
        <v>27</v>
      </c>
      <c r="G22" s="46" t="s">
        <v>111</v>
      </c>
      <c r="H22" s="46" t="s">
        <v>29</v>
      </c>
      <c r="I22" s="46" t="s">
        <v>104</v>
      </c>
      <c r="J22" s="46" t="s">
        <v>63</v>
      </c>
      <c r="K22" s="46" t="s">
        <v>113</v>
      </c>
      <c r="L22" s="46" t="s">
        <v>100</v>
      </c>
      <c r="M22" s="46" t="s">
        <v>11</v>
      </c>
      <c r="N22" s="46" t="s">
        <v>102</v>
      </c>
      <c r="O22" s="46" t="s">
        <v>7</v>
      </c>
      <c r="P22" s="47" t="s">
        <v>121</v>
      </c>
      <c r="Q22" s="47" t="s">
        <v>47</v>
      </c>
      <c r="R22" s="47" t="s">
        <v>99</v>
      </c>
      <c r="S22" s="47" t="s">
        <v>53</v>
      </c>
      <c r="T22" s="46" t="s">
        <v>122</v>
      </c>
      <c r="U22" s="48" t="s">
        <v>17</v>
      </c>
      <c r="V22" s="49">
        <f>MATCH("*" &amp; B22  &amp; "*",$C$4:$C$12,0)+5</f>
      </c>
      <c r="W22" s="50">
        <v>15</v>
      </c>
      <c r="X22" s="50">
        <v>17</v>
      </c>
    </row>
    <row x14ac:dyDescent="0.25" r="23" customHeight="1" ht="17.25">
      <c r="A23" s="5"/>
      <c r="B23" s="37">
        <f>VLOOKUP($U23,LkpTeamTable,2,FALSE)</f>
      </c>
      <c r="C23" s="38" t="s">
        <v>47</v>
      </c>
      <c r="D23" s="39" t="s">
        <v>101</v>
      </c>
      <c r="E23" s="39" t="s">
        <v>113</v>
      </c>
      <c r="F23" s="39" t="s">
        <v>123</v>
      </c>
      <c r="G23" s="39" t="s">
        <v>29</v>
      </c>
      <c r="H23" s="39" t="s">
        <v>102</v>
      </c>
      <c r="I23" s="39" t="s">
        <v>124</v>
      </c>
      <c r="J23" s="39" t="s">
        <v>116</v>
      </c>
      <c r="K23" s="39" t="s">
        <v>21</v>
      </c>
      <c r="L23" s="39" t="s">
        <v>100</v>
      </c>
      <c r="M23" s="39" t="s">
        <v>111</v>
      </c>
      <c r="N23" s="39" t="s">
        <v>59</v>
      </c>
      <c r="O23" s="39" t="s">
        <v>41</v>
      </c>
      <c r="P23" s="40" t="s">
        <v>63</v>
      </c>
      <c r="Q23" s="40" t="s">
        <v>112</v>
      </c>
      <c r="R23" s="40" t="s">
        <v>11</v>
      </c>
      <c r="S23" s="40" t="s">
        <v>37</v>
      </c>
      <c r="T23" s="39" t="s">
        <v>97</v>
      </c>
      <c r="U23" s="51" t="s">
        <v>19</v>
      </c>
      <c r="V23" s="52">
        <f>MATCH("*" &amp; B23  &amp; "*",$C$4:$C$12,0)+5</f>
      </c>
      <c r="W23" s="53">
        <v>27</v>
      </c>
      <c r="X23" s="53">
        <v>19</v>
      </c>
    </row>
    <row x14ac:dyDescent="0.25" r="24" customHeight="1" ht="17.25">
      <c r="A24" s="5"/>
      <c r="B24" s="44">
        <f>VLOOKUP($U24,LkpTeamTable,2,FALSE)</f>
      </c>
      <c r="C24" s="45" t="s">
        <v>115</v>
      </c>
      <c r="D24" s="46" t="s">
        <v>31</v>
      </c>
      <c r="E24" s="46" t="s">
        <v>17</v>
      </c>
      <c r="F24" s="46" t="s">
        <v>122</v>
      </c>
      <c r="G24" s="46" t="s">
        <v>125</v>
      </c>
      <c r="H24" s="46" t="s">
        <v>7</v>
      </c>
      <c r="I24" s="46" t="s">
        <v>25</v>
      </c>
      <c r="J24" s="46" t="s">
        <v>59</v>
      </c>
      <c r="K24" s="46" t="s">
        <v>114</v>
      </c>
      <c r="L24" s="46" t="s">
        <v>117</v>
      </c>
      <c r="M24" s="46" t="s">
        <v>27</v>
      </c>
      <c r="N24" s="46" t="s">
        <v>124</v>
      </c>
      <c r="O24" s="46" t="s">
        <v>100</v>
      </c>
      <c r="P24" s="47" t="s">
        <v>11</v>
      </c>
      <c r="Q24" s="47" t="s">
        <v>39</v>
      </c>
      <c r="R24" s="47" t="s">
        <v>121</v>
      </c>
      <c r="S24" s="47" t="s">
        <v>113</v>
      </c>
      <c r="T24" s="46" t="s">
        <v>19</v>
      </c>
      <c r="U24" s="48" t="s">
        <v>21</v>
      </c>
      <c r="V24" s="49">
        <f>MATCH("*" &amp; B24  &amp; "*",$C$4:$C$12,0)+5</f>
      </c>
      <c r="W24" s="50">
        <v>25</v>
      </c>
      <c r="X24" s="50">
        <v>23</v>
      </c>
    </row>
    <row x14ac:dyDescent="0.25" r="25" customHeight="1" ht="17.25">
      <c r="A25" s="5"/>
      <c r="B25" s="37">
        <f>VLOOKUP($U25,LkpTeamTable,2,FALSE)</f>
      </c>
      <c r="C25" s="38" t="s">
        <v>104</v>
      </c>
      <c r="D25" s="39" t="s">
        <v>125</v>
      </c>
      <c r="E25" s="39" t="s">
        <v>57</v>
      </c>
      <c r="F25" s="39" t="s">
        <v>15</v>
      </c>
      <c r="G25" s="39" t="s">
        <v>53</v>
      </c>
      <c r="H25" s="39" t="s">
        <v>117</v>
      </c>
      <c r="I25" s="39" t="s">
        <v>100</v>
      </c>
      <c r="J25" s="39" t="s">
        <v>122</v>
      </c>
      <c r="K25" s="39" t="s">
        <v>25</v>
      </c>
      <c r="L25" s="39" t="s">
        <v>9</v>
      </c>
      <c r="M25" s="39" t="s">
        <v>115</v>
      </c>
      <c r="N25" s="39" t="s">
        <v>39</v>
      </c>
      <c r="O25" s="39" t="s">
        <v>108</v>
      </c>
      <c r="P25" s="40" t="s">
        <v>126</v>
      </c>
      <c r="Q25" s="40" t="s">
        <v>105</v>
      </c>
      <c r="R25" s="40" t="s">
        <v>106</v>
      </c>
      <c r="S25" s="40" t="s">
        <v>7</v>
      </c>
      <c r="T25" s="39" t="s">
        <v>127</v>
      </c>
      <c r="U25" s="51" t="s">
        <v>23</v>
      </c>
      <c r="V25" s="52">
        <f>MATCH("*" &amp; B25  &amp; "*",$C$4:$C$12,0)+5</f>
      </c>
      <c r="W25" s="53">
        <v>28</v>
      </c>
      <c r="X25" s="53">
        <v>28</v>
      </c>
    </row>
    <row x14ac:dyDescent="0.25" r="26" customHeight="1" ht="17.25">
      <c r="A26" s="5"/>
      <c r="B26" s="44">
        <f>VLOOKUP($U26,LkpTeamTable,2,FALSE)</f>
      </c>
      <c r="C26" s="45" t="s">
        <v>105</v>
      </c>
      <c r="D26" s="46" t="s">
        <v>95</v>
      </c>
      <c r="E26" s="46" t="s">
        <v>55</v>
      </c>
      <c r="F26" s="46" t="s">
        <v>11</v>
      </c>
      <c r="G26" s="46" t="s">
        <v>113</v>
      </c>
      <c r="H26" s="46" t="s">
        <v>39</v>
      </c>
      <c r="I26" s="46" t="s">
        <v>97</v>
      </c>
      <c r="J26" s="46" t="s">
        <v>106</v>
      </c>
      <c r="K26" s="46" t="s">
        <v>103</v>
      </c>
      <c r="L26" s="46" t="s">
        <v>57</v>
      </c>
      <c r="M26" s="46" t="s">
        <v>100</v>
      </c>
      <c r="N26" s="46" t="s">
        <v>41</v>
      </c>
      <c r="O26" s="46" t="s">
        <v>115</v>
      </c>
      <c r="P26" s="47" t="s">
        <v>27</v>
      </c>
      <c r="Q26" s="47" t="s">
        <v>19</v>
      </c>
      <c r="R26" s="47" t="s">
        <v>111</v>
      </c>
      <c r="S26" s="47" t="s">
        <v>125</v>
      </c>
      <c r="T26" s="46" t="s">
        <v>37</v>
      </c>
      <c r="U26" s="48" t="s">
        <v>25</v>
      </c>
      <c r="V26" s="49">
        <f>MATCH("*" &amp; B26  &amp; "*",$C$4:$C$12,0)+5</f>
      </c>
      <c r="W26" s="50">
        <v>3</v>
      </c>
      <c r="X26" s="50">
        <v>4</v>
      </c>
    </row>
    <row x14ac:dyDescent="0.25" r="27" customHeight="1" ht="17.25">
      <c r="A27" s="5"/>
      <c r="B27" s="37">
        <f>VLOOKUP($U27,LkpTeamTable,2,FALSE)</f>
      </c>
      <c r="C27" s="38" t="s">
        <v>63</v>
      </c>
      <c r="D27" s="39" t="s">
        <v>121</v>
      </c>
      <c r="E27" s="39" t="s">
        <v>11</v>
      </c>
      <c r="F27" s="39" t="s">
        <v>101</v>
      </c>
      <c r="G27" s="39" t="s">
        <v>122</v>
      </c>
      <c r="H27" s="39" t="s">
        <v>19</v>
      </c>
      <c r="I27" s="39" t="s">
        <v>96</v>
      </c>
      <c r="J27" s="39" t="s">
        <v>57</v>
      </c>
      <c r="K27" s="39" t="s">
        <v>100</v>
      </c>
      <c r="L27" s="39" t="s">
        <v>113</v>
      </c>
      <c r="M27" s="39" t="s">
        <v>97</v>
      </c>
      <c r="N27" s="39" t="s">
        <v>17</v>
      </c>
      <c r="O27" s="39" t="s">
        <v>47</v>
      </c>
      <c r="P27" s="40" t="s">
        <v>112</v>
      </c>
      <c r="Q27" s="40" t="s">
        <v>7</v>
      </c>
      <c r="R27" s="40" t="s">
        <v>119</v>
      </c>
      <c r="S27" s="40" t="s">
        <v>99</v>
      </c>
      <c r="T27" s="39" t="s">
        <v>29</v>
      </c>
      <c r="U27" s="51" t="s">
        <v>27</v>
      </c>
      <c r="V27" s="52">
        <f>MATCH("*" &amp; B27  &amp; "*",$C$4:$C$12,0)+5</f>
      </c>
      <c r="W27" s="53">
        <v>8</v>
      </c>
      <c r="X27" s="53">
        <v>31</v>
      </c>
    </row>
    <row x14ac:dyDescent="0.25" r="28" customHeight="1" ht="17.25">
      <c r="A28" s="5"/>
      <c r="B28" s="44">
        <f>VLOOKUP($U28,LkpTeamTable,2,FALSE)</f>
      </c>
      <c r="C28" s="45" t="s">
        <v>108</v>
      </c>
      <c r="D28" s="46" t="s">
        <v>27</v>
      </c>
      <c r="E28" s="46" t="s">
        <v>98</v>
      </c>
      <c r="F28" s="46" t="s">
        <v>59</v>
      </c>
      <c r="G28" s="46" t="s">
        <v>114</v>
      </c>
      <c r="H28" s="46" t="s">
        <v>101</v>
      </c>
      <c r="I28" s="46" t="s">
        <v>106</v>
      </c>
      <c r="J28" s="46" t="s">
        <v>120</v>
      </c>
      <c r="K28" s="46" t="s">
        <v>115</v>
      </c>
      <c r="L28" s="46" t="s">
        <v>61</v>
      </c>
      <c r="M28" s="46" t="s">
        <v>122</v>
      </c>
      <c r="N28" s="46" t="s">
        <v>43</v>
      </c>
      <c r="O28" s="46" t="s">
        <v>100</v>
      </c>
      <c r="P28" s="47" t="s">
        <v>17</v>
      </c>
      <c r="Q28" s="47" t="s">
        <v>124</v>
      </c>
      <c r="R28" s="47" t="s">
        <v>21</v>
      </c>
      <c r="S28" s="47" t="s">
        <v>47</v>
      </c>
      <c r="T28" s="46" t="s">
        <v>102</v>
      </c>
      <c r="U28" s="48" t="s">
        <v>29</v>
      </c>
      <c r="V28" s="49">
        <f>MATCH("*" &amp; B28  &amp; "*",$C$4:$C$12,0)+5</f>
      </c>
      <c r="W28" s="50">
        <v>20</v>
      </c>
      <c r="X28" s="50">
        <v>26</v>
      </c>
    </row>
    <row x14ac:dyDescent="0.25" r="29" customHeight="1" ht="17.25">
      <c r="A29" s="5"/>
      <c r="B29" s="37">
        <f>VLOOKUP($U29,LkpTeamTable,2,FALSE)</f>
      </c>
      <c r="C29" s="38" t="s">
        <v>123</v>
      </c>
      <c r="D29" s="39" t="s">
        <v>97</v>
      </c>
      <c r="E29" s="39" t="s">
        <v>15</v>
      </c>
      <c r="F29" s="39" t="s">
        <v>110</v>
      </c>
      <c r="G29" s="39" t="s">
        <v>49</v>
      </c>
      <c r="H29" s="39" t="s">
        <v>128</v>
      </c>
      <c r="I29" s="39" t="s">
        <v>120</v>
      </c>
      <c r="J29" s="39" t="s">
        <v>43</v>
      </c>
      <c r="K29" s="39" t="s">
        <v>107</v>
      </c>
      <c r="L29" s="39" t="s">
        <v>100</v>
      </c>
      <c r="M29" s="39" t="s">
        <v>94</v>
      </c>
      <c r="N29" s="39" t="s">
        <v>55</v>
      </c>
      <c r="O29" s="39" t="s">
        <v>33</v>
      </c>
      <c r="P29" s="40" t="s">
        <v>61</v>
      </c>
      <c r="Q29" s="40" t="s">
        <v>95</v>
      </c>
      <c r="R29" s="40" t="s">
        <v>41</v>
      </c>
      <c r="S29" s="40" t="s">
        <v>98</v>
      </c>
      <c r="T29" s="39" t="s">
        <v>67</v>
      </c>
      <c r="U29" s="51" t="s">
        <v>31</v>
      </c>
      <c r="V29" s="52">
        <f>MATCH("*" &amp; B29  &amp; "*",$C$4:$C$12,0)+5</f>
      </c>
      <c r="W29" s="53">
        <v>9</v>
      </c>
      <c r="X29" s="53">
        <v>12</v>
      </c>
    </row>
    <row x14ac:dyDescent="0.25" r="30" customHeight="1" ht="17.25">
      <c r="A30" s="5"/>
      <c r="B30" s="44">
        <f>VLOOKUP($U30,LkpTeamTable,2,FALSE)</f>
      </c>
      <c r="C30" s="45" t="s">
        <v>61</v>
      </c>
      <c r="D30" s="46" t="s">
        <v>43</v>
      </c>
      <c r="E30" s="46" t="s">
        <v>94</v>
      </c>
      <c r="F30" s="46" t="s">
        <v>107</v>
      </c>
      <c r="G30" s="46" t="s">
        <v>124</v>
      </c>
      <c r="H30" s="46" t="s">
        <v>31</v>
      </c>
      <c r="I30" s="46" t="s">
        <v>98</v>
      </c>
      <c r="J30" s="46" t="s">
        <v>67</v>
      </c>
      <c r="K30" s="46" t="s">
        <v>55</v>
      </c>
      <c r="L30" s="46" t="s">
        <v>123</v>
      </c>
      <c r="M30" s="46" t="s">
        <v>110</v>
      </c>
      <c r="N30" s="46" t="s">
        <v>65</v>
      </c>
      <c r="O30" s="46" t="s">
        <v>118</v>
      </c>
      <c r="P30" s="47" t="s">
        <v>100</v>
      </c>
      <c r="Q30" s="47" t="s">
        <v>49</v>
      </c>
      <c r="R30" s="47" t="s">
        <v>120</v>
      </c>
      <c r="S30" s="47" t="s">
        <v>39</v>
      </c>
      <c r="T30" s="46" t="s">
        <v>95</v>
      </c>
      <c r="U30" s="48" t="s">
        <v>33</v>
      </c>
      <c r="V30" s="49">
        <f>MATCH("*" &amp; B30  &amp; "*",$C$4:$C$12,0)+5</f>
      </c>
      <c r="W30" s="50">
        <v>32</v>
      </c>
      <c r="X30" s="50">
        <v>3</v>
      </c>
    </row>
    <row x14ac:dyDescent="0.25" r="31" customHeight="1" ht="17.25">
      <c r="A31" s="5"/>
      <c r="B31" s="37">
        <f>VLOOKUP($U31,LkpTeamTable,2,FALSE)</f>
      </c>
      <c r="C31" s="38" t="s">
        <v>118</v>
      </c>
      <c r="D31" s="39" t="s">
        <v>25</v>
      </c>
      <c r="E31" s="39" t="s">
        <v>7</v>
      </c>
      <c r="F31" s="39" t="s">
        <v>114</v>
      </c>
      <c r="G31" s="39" t="s">
        <v>67</v>
      </c>
      <c r="H31" s="39" t="s">
        <v>45</v>
      </c>
      <c r="I31" s="39" t="s">
        <v>100</v>
      </c>
      <c r="J31" s="39" t="s">
        <v>99</v>
      </c>
      <c r="K31" s="39" t="s">
        <v>13</v>
      </c>
      <c r="L31" s="39" t="s">
        <v>128</v>
      </c>
      <c r="M31" s="39" t="s">
        <v>63</v>
      </c>
      <c r="N31" s="39" t="s">
        <v>9</v>
      </c>
      <c r="O31" s="39" t="s">
        <v>96</v>
      </c>
      <c r="P31" s="40" t="s">
        <v>94</v>
      </c>
      <c r="Q31" s="40" t="s">
        <v>31</v>
      </c>
      <c r="R31" s="40" t="s">
        <v>116</v>
      </c>
      <c r="S31" s="40" t="s">
        <v>117</v>
      </c>
      <c r="T31" s="39" t="s">
        <v>33</v>
      </c>
      <c r="U31" s="51" t="s">
        <v>123</v>
      </c>
      <c r="V31" s="52">
        <f>MATCH("*" &amp; B31  &amp; "*",$C$4:$C$12,0)+5</f>
      </c>
      <c r="W31" s="53">
        <v>4</v>
      </c>
      <c r="X31" s="53">
        <v>10</v>
      </c>
    </row>
    <row x14ac:dyDescent="0.25" r="32" customHeight="1" ht="17.25">
      <c r="A32" s="5"/>
      <c r="B32" s="44">
        <f>VLOOKUP($U32,LkpTeamTable,2,FALSE)</f>
      </c>
      <c r="C32" s="45" t="s">
        <v>21</v>
      </c>
      <c r="D32" s="46" t="s">
        <v>124</v>
      </c>
      <c r="E32" s="46" t="s">
        <v>41</v>
      </c>
      <c r="F32" s="46" t="s">
        <v>127</v>
      </c>
      <c r="G32" s="46" t="s">
        <v>13</v>
      </c>
      <c r="H32" s="46" t="s">
        <v>126</v>
      </c>
      <c r="I32" s="46" t="s">
        <v>94</v>
      </c>
      <c r="J32" s="46" t="s">
        <v>53</v>
      </c>
      <c r="K32" s="46" t="s">
        <v>29</v>
      </c>
      <c r="L32" s="46" t="s">
        <v>111</v>
      </c>
      <c r="M32" s="46" t="s">
        <v>23</v>
      </c>
      <c r="N32" s="46" t="s">
        <v>100</v>
      </c>
      <c r="O32" s="46" t="s">
        <v>25</v>
      </c>
      <c r="P32" s="47" t="s">
        <v>39</v>
      </c>
      <c r="Q32" s="47" t="s">
        <v>125</v>
      </c>
      <c r="R32" s="47" t="s">
        <v>59</v>
      </c>
      <c r="S32" s="47" t="s">
        <v>114</v>
      </c>
      <c r="T32" s="46" t="s">
        <v>112</v>
      </c>
      <c r="U32" s="48" t="s">
        <v>37</v>
      </c>
      <c r="V32" s="49">
        <f>MATCH("*" &amp; B32  &amp; "*",$C$4:$C$12,0)+5</f>
      </c>
      <c r="W32" s="50">
        <v>21</v>
      </c>
      <c r="X32" s="50">
        <v>20</v>
      </c>
    </row>
    <row x14ac:dyDescent="0.25" r="33" customHeight="1" ht="17.25">
      <c r="A33" s="5"/>
      <c r="B33" s="37">
        <f>VLOOKUP($U33,LkpTeamTable,2,FALSE)</f>
      </c>
      <c r="C33" s="45" t="s">
        <v>11</v>
      </c>
      <c r="D33" s="46" t="s">
        <v>113</v>
      </c>
      <c r="E33" s="46" t="s">
        <v>45</v>
      </c>
      <c r="F33" s="46" t="s">
        <v>125</v>
      </c>
      <c r="G33" s="46" t="s">
        <v>17</v>
      </c>
      <c r="H33" s="46" t="s">
        <v>112</v>
      </c>
      <c r="I33" s="46" t="s">
        <v>57</v>
      </c>
      <c r="J33" s="46" t="s">
        <v>100</v>
      </c>
      <c r="K33" s="46" t="s">
        <v>105</v>
      </c>
      <c r="L33" s="46" t="s">
        <v>37</v>
      </c>
      <c r="M33" s="46" t="s">
        <v>19</v>
      </c>
      <c r="N33" s="46" t="s">
        <v>103</v>
      </c>
      <c r="O33" s="46" t="s">
        <v>106</v>
      </c>
      <c r="P33" s="47" t="s">
        <v>115</v>
      </c>
      <c r="Q33" s="47" t="s">
        <v>97</v>
      </c>
      <c r="R33" s="47" t="s">
        <v>25</v>
      </c>
      <c r="S33" s="47" t="s">
        <v>128</v>
      </c>
      <c r="T33" s="46" t="s">
        <v>41</v>
      </c>
      <c r="U33" s="48" t="s">
        <v>39</v>
      </c>
      <c r="V33" s="52">
        <f>MATCH("*" &amp; B33  &amp; "*",$C$4:$C$12,0)+5</f>
      </c>
      <c r="W33" s="53">
        <v>23</v>
      </c>
      <c r="X33" s="53">
        <v>33</v>
      </c>
    </row>
    <row x14ac:dyDescent="0.25" r="34" customHeight="1" ht="17.25">
      <c r="A34" s="5"/>
      <c r="B34" s="44">
        <f>VLOOKUP($U34,LkpTeamTable,2,FALSE)</f>
      </c>
      <c r="C34" s="38" t="s">
        <v>17</v>
      </c>
      <c r="D34" s="39" t="s">
        <v>128</v>
      </c>
      <c r="E34" s="39" t="s">
        <v>65</v>
      </c>
      <c r="F34" s="39" t="s">
        <v>7</v>
      </c>
      <c r="G34" s="39" t="s">
        <v>99</v>
      </c>
      <c r="H34" s="39" t="s">
        <v>105</v>
      </c>
      <c r="I34" s="39" t="s">
        <v>27</v>
      </c>
      <c r="J34" s="39" t="s">
        <v>118</v>
      </c>
      <c r="K34" s="39" t="s">
        <v>67</v>
      </c>
      <c r="L34" s="39" t="s">
        <v>98</v>
      </c>
      <c r="M34" s="39" t="s">
        <v>100</v>
      </c>
      <c r="N34" s="39" t="s">
        <v>121</v>
      </c>
      <c r="O34" s="39" t="s">
        <v>123</v>
      </c>
      <c r="P34" s="40" t="s">
        <v>120</v>
      </c>
      <c r="Q34" s="40" t="s">
        <v>61</v>
      </c>
      <c r="R34" s="40" t="s">
        <v>122</v>
      </c>
      <c r="S34" s="40" t="s">
        <v>124</v>
      </c>
      <c r="T34" s="39" t="s">
        <v>63</v>
      </c>
      <c r="U34" s="51" t="s">
        <v>43</v>
      </c>
      <c r="V34" s="49">
        <f>MATCH("*" &amp; B34  &amp; "*",$C$4:$C$12,0)+5</f>
      </c>
      <c r="W34" s="50">
        <v>14</v>
      </c>
      <c r="X34" s="50">
        <v>8</v>
      </c>
    </row>
    <row x14ac:dyDescent="0.25" r="35" customHeight="1" ht="17.25">
      <c r="A35" s="5"/>
      <c r="B35" s="37">
        <f>VLOOKUP($U35,LkpTeamTable,2,FALSE)</f>
      </c>
      <c r="C35" s="38" t="s">
        <v>126</v>
      </c>
      <c r="D35" s="39" t="s">
        <v>23</v>
      </c>
      <c r="E35" s="39" t="s">
        <v>115</v>
      </c>
      <c r="F35" s="39" t="s">
        <v>39</v>
      </c>
      <c r="G35" s="39" t="s">
        <v>21</v>
      </c>
      <c r="H35" s="39" t="s">
        <v>124</v>
      </c>
      <c r="I35" s="39" t="s">
        <v>100</v>
      </c>
      <c r="J35" s="39" t="s">
        <v>49</v>
      </c>
      <c r="K35" s="39" t="s">
        <v>127</v>
      </c>
      <c r="L35" s="39" t="s">
        <v>47</v>
      </c>
      <c r="M35" s="39" t="s">
        <v>59</v>
      </c>
      <c r="N35" s="39" t="s">
        <v>112</v>
      </c>
      <c r="O35" s="39" t="s">
        <v>114</v>
      </c>
      <c r="P35" s="40" t="s">
        <v>53</v>
      </c>
      <c r="Q35" s="40" t="s">
        <v>37</v>
      </c>
      <c r="R35" s="40" t="s">
        <v>118</v>
      </c>
      <c r="S35" s="40" t="s">
        <v>25</v>
      </c>
      <c r="T35" s="39" t="s">
        <v>111</v>
      </c>
      <c r="U35" s="51" t="s">
        <v>41</v>
      </c>
      <c r="V35" s="52">
        <f>MATCH("*" &amp; B35  &amp; "*",$C$4:$C$12,0)+5</f>
      </c>
      <c r="W35" s="53">
        <v>13</v>
      </c>
      <c r="X35" s="53">
        <v>18</v>
      </c>
    </row>
    <row x14ac:dyDescent="0.25" r="36" customHeight="1" ht="17.25">
      <c r="A36" s="5"/>
      <c r="B36" s="44">
        <f>VLOOKUP($U36,LkpTeamTable,2,FALSE)</f>
      </c>
      <c r="C36" s="45" t="s">
        <v>117</v>
      </c>
      <c r="D36" s="46" t="s">
        <v>13</v>
      </c>
      <c r="E36" s="46" t="s">
        <v>111</v>
      </c>
      <c r="F36" s="46" t="s">
        <v>33</v>
      </c>
      <c r="G36" s="46" t="s">
        <v>104</v>
      </c>
      <c r="H36" s="46" t="s">
        <v>95</v>
      </c>
      <c r="I36" s="46" t="s">
        <v>9</v>
      </c>
      <c r="J36" s="46" t="s">
        <v>110</v>
      </c>
      <c r="K36" s="46" t="s">
        <v>31</v>
      </c>
      <c r="L36" s="46" t="s">
        <v>11</v>
      </c>
      <c r="M36" s="46" t="s">
        <v>116</v>
      </c>
      <c r="N36" s="46" t="s">
        <v>15</v>
      </c>
      <c r="O36" s="46" t="s">
        <v>53</v>
      </c>
      <c r="P36" s="47" t="s">
        <v>100</v>
      </c>
      <c r="Q36" s="47" t="s">
        <v>55</v>
      </c>
      <c r="R36" s="47" t="s">
        <v>108</v>
      </c>
      <c r="S36" s="47" t="s">
        <v>94</v>
      </c>
      <c r="T36" s="46" t="s">
        <v>49</v>
      </c>
      <c r="U36" s="48" t="s">
        <v>45</v>
      </c>
      <c r="V36" s="49">
        <f>MATCH("*" &amp; B36  &amp; "*",$C$4:$C$12,0)+5</f>
      </c>
      <c r="W36" s="50">
        <v>30</v>
      </c>
      <c r="X36" s="50">
        <v>7</v>
      </c>
    </row>
    <row x14ac:dyDescent="0.25" r="37" customHeight="1" ht="17.25">
      <c r="A37" s="5"/>
      <c r="B37" s="37">
        <f>VLOOKUP($U37,LkpTeamTable,2,FALSE)</f>
      </c>
      <c r="C37" s="38" t="s">
        <v>114</v>
      </c>
      <c r="D37" s="39" t="s">
        <v>120</v>
      </c>
      <c r="E37" s="39" t="s">
        <v>61</v>
      </c>
      <c r="F37" s="39" t="s">
        <v>21</v>
      </c>
      <c r="G37" s="39" t="s">
        <v>27</v>
      </c>
      <c r="H37" s="39" t="s">
        <v>109</v>
      </c>
      <c r="I37" s="39" t="s">
        <v>100</v>
      </c>
      <c r="J37" s="39" t="s">
        <v>23</v>
      </c>
      <c r="K37" s="39" t="s">
        <v>124</v>
      </c>
      <c r="L37" s="39" t="s">
        <v>125</v>
      </c>
      <c r="M37" s="39" t="s">
        <v>29</v>
      </c>
      <c r="N37" s="39" t="s">
        <v>98</v>
      </c>
      <c r="O37" s="39" t="s">
        <v>102</v>
      </c>
      <c r="P37" s="40" t="s">
        <v>59</v>
      </c>
      <c r="Q37" s="40" t="s">
        <v>101</v>
      </c>
      <c r="R37" s="40" t="s">
        <v>43</v>
      </c>
      <c r="S37" s="40" t="s">
        <v>121</v>
      </c>
      <c r="T37" s="39" t="s">
        <v>17</v>
      </c>
      <c r="U37" s="51" t="s">
        <v>47</v>
      </c>
      <c r="V37" s="52">
        <f>MATCH("*" &amp; B37  &amp; "*",$C$4:$C$12,0)+5</f>
      </c>
      <c r="W37" s="53">
        <v>29</v>
      </c>
      <c r="X37" s="53">
        <v>25</v>
      </c>
    </row>
    <row x14ac:dyDescent="0.25" r="38" customHeight="1" ht="17.25">
      <c r="A38" s="5"/>
      <c r="B38" s="44">
        <f>VLOOKUP($U38,LkpTeamTable,2,FALSE)</f>
      </c>
      <c r="C38" s="45" t="s">
        <v>45</v>
      </c>
      <c r="D38" s="46" t="s">
        <v>116</v>
      </c>
      <c r="E38" s="46" t="s">
        <v>51</v>
      </c>
      <c r="F38" s="46" t="s">
        <v>65</v>
      </c>
      <c r="G38" s="46" t="s">
        <v>118</v>
      </c>
      <c r="H38" s="46" t="s">
        <v>23</v>
      </c>
      <c r="I38" s="46" t="s">
        <v>55</v>
      </c>
      <c r="J38" s="46" t="s">
        <v>125</v>
      </c>
      <c r="K38" s="46" t="s">
        <v>109</v>
      </c>
      <c r="L38" s="46" t="s">
        <v>21</v>
      </c>
      <c r="M38" s="46" t="s">
        <v>119</v>
      </c>
      <c r="N38" s="46" t="s">
        <v>67</v>
      </c>
      <c r="O38" s="46" t="s">
        <v>110</v>
      </c>
      <c r="P38" s="47" t="s">
        <v>100</v>
      </c>
      <c r="Q38" s="47" t="s">
        <v>128</v>
      </c>
      <c r="R38" s="47" t="s">
        <v>13</v>
      </c>
      <c r="S38" s="47" t="s">
        <v>123</v>
      </c>
      <c r="T38" s="46" t="s">
        <v>107</v>
      </c>
      <c r="U38" s="48" t="s">
        <v>49</v>
      </c>
      <c r="V38" s="49">
        <f>MATCH("*" &amp; B38  &amp; "*",$C$4:$C$12,0)+5</f>
      </c>
      <c r="W38" s="50">
        <v>31</v>
      </c>
      <c r="X38" s="50">
        <v>2</v>
      </c>
    </row>
    <row x14ac:dyDescent="0.25" r="39" customHeight="1" ht="17.25">
      <c r="A39" s="5"/>
      <c r="B39" s="37">
        <f>VLOOKUP($U39,LkpTeamTable,2,FALSE)</f>
      </c>
      <c r="C39" s="38" t="s">
        <v>29</v>
      </c>
      <c r="D39" s="39" t="s">
        <v>109</v>
      </c>
      <c r="E39" s="39" t="s">
        <v>117</v>
      </c>
      <c r="F39" s="39" t="s">
        <v>53</v>
      </c>
      <c r="G39" s="39" t="s">
        <v>126</v>
      </c>
      <c r="H39" s="39" t="s">
        <v>100</v>
      </c>
      <c r="I39" s="39" t="s">
        <v>99</v>
      </c>
      <c r="J39" s="39" t="s">
        <v>65</v>
      </c>
      <c r="K39" s="39" t="s">
        <v>9</v>
      </c>
      <c r="L39" s="39" t="s">
        <v>94</v>
      </c>
      <c r="M39" s="39" t="s">
        <v>127</v>
      </c>
      <c r="N39" s="39" t="s">
        <v>13</v>
      </c>
      <c r="O39" s="39" t="s">
        <v>23</v>
      </c>
      <c r="P39" s="40" t="s">
        <v>116</v>
      </c>
      <c r="Q39" s="40" t="s">
        <v>104</v>
      </c>
      <c r="R39" s="40" t="s">
        <v>45</v>
      </c>
      <c r="S39" s="40" t="s">
        <v>15</v>
      </c>
      <c r="T39" s="39" t="s">
        <v>119</v>
      </c>
      <c r="U39" s="51" t="s">
        <v>51</v>
      </c>
      <c r="V39" s="52">
        <f>MATCH("*" &amp; B39  &amp; "*",$C$4:$C$12,0)+5</f>
      </c>
      <c r="W39" s="53">
        <v>19</v>
      </c>
      <c r="X39" s="53">
        <v>13</v>
      </c>
    </row>
    <row x14ac:dyDescent="0.25" r="40" customHeight="1" ht="17.25">
      <c r="A40" s="5"/>
      <c r="B40" s="44">
        <f>VLOOKUP($U40,LkpTeamTable,2,FALSE)</f>
      </c>
      <c r="C40" s="45" t="s">
        <v>25</v>
      </c>
      <c r="D40" s="46" t="s">
        <v>126</v>
      </c>
      <c r="E40" s="46" t="s">
        <v>9</v>
      </c>
      <c r="F40" s="46" t="s">
        <v>108</v>
      </c>
      <c r="G40" s="46" t="s">
        <v>103</v>
      </c>
      <c r="H40" s="46" t="s">
        <v>43</v>
      </c>
      <c r="I40" s="46" t="s">
        <v>15</v>
      </c>
      <c r="J40" s="46" t="s">
        <v>115</v>
      </c>
      <c r="K40" s="46" t="s">
        <v>39</v>
      </c>
      <c r="L40" s="46" t="s">
        <v>100</v>
      </c>
      <c r="M40" s="46" t="s">
        <v>104</v>
      </c>
      <c r="N40" s="46" t="s">
        <v>57</v>
      </c>
      <c r="O40" s="46" t="s">
        <v>107</v>
      </c>
      <c r="P40" s="47" t="s">
        <v>125</v>
      </c>
      <c r="Q40" s="47" t="s">
        <v>23</v>
      </c>
      <c r="R40" s="47" t="s">
        <v>127</v>
      </c>
      <c r="S40" s="47" t="s">
        <v>101</v>
      </c>
      <c r="T40" s="46" t="s">
        <v>106</v>
      </c>
      <c r="U40" s="48" t="s">
        <v>53</v>
      </c>
      <c r="V40" s="49">
        <f>MATCH("*" &amp; B40  &amp; "*",$C$4:$C$12,0)+5</f>
      </c>
      <c r="W40" s="50">
        <v>11</v>
      </c>
      <c r="X40" s="50">
        <v>29</v>
      </c>
    </row>
    <row x14ac:dyDescent="0.25" r="41" customHeight="1" ht="17.25">
      <c r="A41" s="5"/>
      <c r="B41" s="37">
        <f>VLOOKUP($U41,LkpTeamTable,2,FALSE)</f>
      </c>
      <c r="C41" s="38" t="s">
        <v>109</v>
      </c>
      <c r="D41" s="39" t="s">
        <v>49</v>
      </c>
      <c r="E41" s="39" t="s">
        <v>112</v>
      </c>
      <c r="F41" s="39" t="s">
        <v>67</v>
      </c>
      <c r="G41" s="39" t="s">
        <v>119</v>
      </c>
      <c r="H41" s="39" t="s">
        <v>100</v>
      </c>
      <c r="I41" s="39" t="s">
        <v>117</v>
      </c>
      <c r="J41" s="39" t="s">
        <v>19</v>
      </c>
      <c r="K41" s="39" t="s">
        <v>128</v>
      </c>
      <c r="L41" s="39" t="s">
        <v>13</v>
      </c>
      <c r="M41" s="39" t="s">
        <v>45</v>
      </c>
      <c r="N41" s="39" t="s">
        <v>118</v>
      </c>
      <c r="O41" s="39" t="s">
        <v>57</v>
      </c>
      <c r="P41" s="40" t="s">
        <v>51</v>
      </c>
      <c r="Q41" s="40" t="s">
        <v>107</v>
      </c>
      <c r="R41" s="40" t="s">
        <v>123</v>
      </c>
      <c r="S41" s="40" t="s">
        <v>65</v>
      </c>
      <c r="T41" s="39" t="s">
        <v>110</v>
      </c>
      <c r="U41" s="51" t="s">
        <v>55</v>
      </c>
      <c r="V41" s="52">
        <f>MATCH("*" &amp; B41  &amp; "*",$C$4:$C$12,0)+5</f>
      </c>
      <c r="W41" s="53">
        <v>16</v>
      </c>
      <c r="X41" s="53">
        <v>14</v>
      </c>
    </row>
    <row x14ac:dyDescent="0.25" r="42" customHeight="1" ht="17.25">
      <c r="A42" s="5"/>
      <c r="B42" s="44">
        <f>VLOOKUP($U42,LkpTeamTable,2,FALSE)</f>
      </c>
      <c r="C42" s="45" t="s">
        <v>119</v>
      </c>
      <c r="D42" s="46" t="s">
        <v>63</v>
      </c>
      <c r="E42" s="46" t="s">
        <v>103</v>
      </c>
      <c r="F42" s="46" t="s">
        <v>37</v>
      </c>
      <c r="G42" s="46" t="s">
        <v>109</v>
      </c>
      <c r="H42" s="46" t="s">
        <v>65</v>
      </c>
      <c r="I42" s="46" t="s">
        <v>111</v>
      </c>
      <c r="J42" s="46" t="s">
        <v>102</v>
      </c>
      <c r="K42" s="46" t="s">
        <v>41</v>
      </c>
      <c r="L42" s="46" t="s">
        <v>112</v>
      </c>
      <c r="M42" s="46" t="s">
        <v>51</v>
      </c>
      <c r="N42" s="46" t="s">
        <v>105</v>
      </c>
      <c r="O42" s="46" t="s">
        <v>116</v>
      </c>
      <c r="P42" s="47" t="s">
        <v>100</v>
      </c>
      <c r="Q42" s="47" t="s">
        <v>106</v>
      </c>
      <c r="R42" s="47" t="s">
        <v>53</v>
      </c>
      <c r="S42" s="47" t="s">
        <v>126</v>
      </c>
      <c r="T42" s="46" t="s">
        <v>23</v>
      </c>
      <c r="U42" s="48" t="s">
        <v>57</v>
      </c>
      <c r="V42" s="49">
        <f>MATCH("*" &amp; B42  &amp; "*",$C$4:$C$12,0)+5</f>
      </c>
      <c r="W42" s="50">
        <v>33</v>
      </c>
      <c r="X42" s="50">
        <v>15</v>
      </c>
    </row>
    <row x14ac:dyDescent="0.25" r="43" customHeight="1" ht="17.25">
      <c r="A43" s="5"/>
      <c r="B43" s="37">
        <f>VLOOKUP($U43,LkpTeamTable,2,FALSE)</f>
      </c>
      <c r="C43" s="38" t="s">
        <v>110</v>
      </c>
      <c r="D43" s="39" t="s">
        <v>39</v>
      </c>
      <c r="E43" s="39" t="s">
        <v>19</v>
      </c>
      <c r="F43" s="39" t="s">
        <v>121</v>
      </c>
      <c r="G43" s="39" t="s">
        <v>25</v>
      </c>
      <c r="H43" s="39" t="s">
        <v>61</v>
      </c>
      <c r="I43" s="39" t="s">
        <v>100</v>
      </c>
      <c r="J43" s="39" t="s">
        <v>97</v>
      </c>
      <c r="K43" s="39" t="s">
        <v>17</v>
      </c>
      <c r="L43" s="39" t="s">
        <v>27</v>
      </c>
      <c r="M43" s="39" t="s">
        <v>125</v>
      </c>
      <c r="N43" s="39" t="s">
        <v>114</v>
      </c>
      <c r="O43" s="39" t="s">
        <v>11</v>
      </c>
      <c r="P43" s="40" t="s">
        <v>122</v>
      </c>
      <c r="Q43" s="40" t="s">
        <v>67</v>
      </c>
      <c r="R43" s="40" t="s">
        <v>115</v>
      </c>
      <c r="S43" s="40" t="s">
        <v>21</v>
      </c>
      <c r="T43" s="39" t="s">
        <v>124</v>
      </c>
      <c r="U43" s="51" t="s">
        <v>59</v>
      </c>
      <c r="V43" s="52">
        <f>MATCH("*" &amp; B43  &amp; "*",$C$4:$C$12,0)+5</f>
      </c>
      <c r="W43" s="53">
        <v>6</v>
      </c>
      <c r="X43" s="53">
        <v>6</v>
      </c>
    </row>
    <row x14ac:dyDescent="0.25" r="44" customHeight="1" ht="17.25">
      <c r="A44" s="5"/>
      <c r="B44" s="44">
        <f>VLOOKUP($U44,LkpTeamTable,2,FALSE)</f>
      </c>
      <c r="C44" s="38" t="s">
        <v>102</v>
      </c>
      <c r="D44" s="39" t="s">
        <v>127</v>
      </c>
      <c r="E44" s="39" t="s">
        <v>29</v>
      </c>
      <c r="F44" s="39" t="s">
        <v>61</v>
      </c>
      <c r="G44" s="39" t="s">
        <v>120</v>
      </c>
      <c r="H44" s="39" t="s">
        <v>100</v>
      </c>
      <c r="I44" s="39" t="s">
        <v>33</v>
      </c>
      <c r="J44" s="39" t="s">
        <v>101</v>
      </c>
      <c r="K44" s="39" t="s">
        <v>7</v>
      </c>
      <c r="L44" s="39" t="s">
        <v>43</v>
      </c>
      <c r="M44" s="39" t="s">
        <v>95</v>
      </c>
      <c r="N44" s="39" t="s">
        <v>47</v>
      </c>
      <c r="O44" s="39" t="s">
        <v>99</v>
      </c>
      <c r="P44" s="40" t="s">
        <v>114</v>
      </c>
      <c r="Q44" s="40" t="s">
        <v>9</v>
      </c>
      <c r="R44" s="40" t="s">
        <v>94</v>
      </c>
      <c r="S44" s="40" t="s">
        <v>31</v>
      </c>
      <c r="T44" s="39" t="s">
        <v>96</v>
      </c>
      <c r="U44" s="51" t="s">
        <v>63</v>
      </c>
      <c r="V44" s="49">
        <f>MATCH("*" &amp; B44  &amp; "*",$C$4:$C$12,0)+5</f>
      </c>
      <c r="W44" s="50">
        <v>2</v>
      </c>
      <c r="X44" s="50">
        <v>5</v>
      </c>
    </row>
    <row x14ac:dyDescent="0.25" r="45" customHeight="1" ht="17.25">
      <c r="A45" s="5"/>
      <c r="B45" s="37">
        <f>VLOOKUP($U45,LkpTeamTable,2,FALSE)</f>
      </c>
      <c r="C45" s="45" t="s">
        <v>128</v>
      </c>
      <c r="D45" s="46" t="s">
        <v>67</v>
      </c>
      <c r="E45" s="46" t="s">
        <v>122</v>
      </c>
      <c r="F45" s="46" t="s">
        <v>98</v>
      </c>
      <c r="G45" s="46" t="s">
        <v>43</v>
      </c>
      <c r="H45" s="46" t="s">
        <v>113</v>
      </c>
      <c r="I45" s="46" t="s">
        <v>51</v>
      </c>
      <c r="J45" s="46" t="s">
        <v>123</v>
      </c>
      <c r="K45" s="46" t="s">
        <v>100</v>
      </c>
      <c r="L45" s="46" t="s">
        <v>121</v>
      </c>
      <c r="M45" s="46" t="s">
        <v>7</v>
      </c>
      <c r="N45" s="46" t="s">
        <v>126</v>
      </c>
      <c r="O45" s="46" t="s">
        <v>63</v>
      </c>
      <c r="P45" s="47" t="s">
        <v>118</v>
      </c>
      <c r="Q45" s="47" t="s">
        <v>96</v>
      </c>
      <c r="R45" s="47" t="s">
        <v>17</v>
      </c>
      <c r="S45" s="47" t="s">
        <v>27</v>
      </c>
      <c r="T45" s="46" t="s">
        <v>120</v>
      </c>
      <c r="U45" s="48" t="s">
        <v>61</v>
      </c>
      <c r="V45" s="52">
        <f>MATCH("*" &amp; B45  &amp; "*",$C$4:$C$12,0)+5</f>
      </c>
      <c r="W45" s="53">
        <v>7</v>
      </c>
      <c r="X45" s="53">
        <v>32</v>
      </c>
    </row>
    <row x14ac:dyDescent="0.25" r="46" customHeight="1" ht="17.25">
      <c r="A46" s="5"/>
      <c r="B46" s="44">
        <f>VLOOKUP($U46,LkpTeamTable,2,FALSE)</f>
      </c>
      <c r="C46" s="45" t="s">
        <v>23</v>
      </c>
      <c r="D46" s="46" t="s">
        <v>9</v>
      </c>
      <c r="E46" s="46" t="s">
        <v>96</v>
      </c>
      <c r="F46" s="46" t="s">
        <v>117</v>
      </c>
      <c r="G46" s="46" t="s">
        <v>45</v>
      </c>
      <c r="H46" s="46" t="s">
        <v>127</v>
      </c>
      <c r="I46" s="46" t="s">
        <v>17</v>
      </c>
      <c r="J46" s="46" t="s">
        <v>108</v>
      </c>
      <c r="K46" s="46" t="s">
        <v>100</v>
      </c>
      <c r="L46" s="46" t="s">
        <v>126</v>
      </c>
      <c r="M46" s="46" t="s">
        <v>53</v>
      </c>
      <c r="N46" s="46" t="s">
        <v>128</v>
      </c>
      <c r="O46" s="46" t="s">
        <v>119</v>
      </c>
      <c r="P46" s="47" t="s">
        <v>13</v>
      </c>
      <c r="Q46" s="47" t="s">
        <v>51</v>
      </c>
      <c r="R46" s="47" t="s">
        <v>109</v>
      </c>
      <c r="S46" s="47" t="s">
        <v>116</v>
      </c>
      <c r="T46" s="46" t="s">
        <v>15</v>
      </c>
      <c r="U46" s="48" t="s">
        <v>65</v>
      </c>
      <c r="V46" s="49">
        <f>MATCH("*" &amp; B46  &amp; "*",$C$4:$C$12,0)+5</f>
      </c>
      <c r="W46" s="50">
        <v>18</v>
      </c>
      <c r="X46" s="50">
        <v>30</v>
      </c>
    </row>
    <row x14ac:dyDescent="0.25" r="47" customHeight="1" ht="17.25">
      <c r="A47" s="5"/>
      <c r="B47" s="37">
        <f>VLOOKUP($U47,LkpTeamTable,2,FALSE)</f>
      </c>
      <c r="C47" s="38" t="s">
        <v>7</v>
      </c>
      <c r="D47" s="39" t="s">
        <v>99</v>
      </c>
      <c r="E47" s="39" t="s">
        <v>33</v>
      </c>
      <c r="F47" s="39" t="s">
        <v>116</v>
      </c>
      <c r="G47" s="39" t="s">
        <v>95</v>
      </c>
      <c r="H47" s="39" t="s">
        <v>13</v>
      </c>
      <c r="I47" s="39" t="s">
        <v>37</v>
      </c>
      <c r="J47" s="39" t="s">
        <v>128</v>
      </c>
      <c r="K47" s="39" t="s">
        <v>96</v>
      </c>
      <c r="L47" s="39" t="s">
        <v>51</v>
      </c>
      <c r="M47" s="39" t="s">
        <v>31</v>
      </c>
      <c r="N47" s="39" t="s">
        <v>117</v>
      </c>
      <c r="O47" s="39" t="s">
        <v>100</v>
      </c>
      <c r="P47" s="40" t="s">
        <v>123</v>
      </c>
      <c r="Q47" s="40" t="s">
        <v>113</v>
      </c>
      <c r="R47" s="40" t="s">
        <v>63</v>
      </c>
      <c r="S47" s="40" t="s">
        <v>45</v>
      </c>
      <c r="T47" s="39" t="s">
        <v>118</v>
      </c>
      <c r="U47" s="51" t="s">
        <v>67</v>
      </c>
      <c r="V47" s="52">
        <f>MATCH("*" &amp; B47  &amp; "*",$C$4:$C$12,0)+5</f>
      </c>
      <c r="W47" s="53">
        <v>24</v>
      </c>
      <c r="X47" s="53">
        <v>24</v>
      </c>
    </row>
    <row x14ac:dyDescent="0.25" r="48" customHeight="1" ht="17.25">
      <c r="A48" s="5"/>
      <c r="B48" s="54">
        <f>VLOOKUP($U48,LkpTeamTable,2,FALSE)</f>
      </c>
      <c r="C48" s="55" t="s">
        <v>41</v>
      </c>
      <c r="D48" s="56" t="s">
        <v>53</v>
      </c>
      <c r="E48" s="56" t="s">
        <v>110</v>
      </c>
      <c r="F48" s="56" t="s">
        <v>119</v>
      </c>
      <c r="G48" s="56" t="s">
        <v>51</v>
      </c>
      <c r="H48" s="56" t="s">
        <v>37</v>
      </c>
      <c r="I48" s="56" t="s">
        <v>121</v>
      </c>
      <c r="J48" s="56" t="s">
        <v>112</v>
      </c>
      <c r="K48" s="56" t="s">
        <v>100</v>
      </c>
      <c r="L48" s="56" t="s">
        <v>65</v>
      </c>
      <c r="M48" s="56" t="s">
        <v>109</v>
      </c>
      <c r="N48" s="56" t="s">
        <v>61</v>
      </c>
      <c r="O48" s="56" t="s">
        <v>111</v>
      </c>
      <c r="P48" s="57" t="s">
        <v>23</v>
      </c>
      <c r="Q48" s="57" t="s">
        <v>127</v>
      </c>
      <c r="R48" s="57" t="s">
        <v>103</v>
      </c>
      <c r="S48" s="57" t="s">
        <v>57</v>
      </c>
      <c r="T48" s="56" t="s">
        <v>105</v>
      </c>
      <c r="U48" s="58" t="s">
        <v>106</v>
      </c>
      <c r="V48" s="59">
        <f>MATCH("*" &amp; B48  &amp; "*",$C$4:$C$12,0)+5</f>
      </c>
      <c r="W48" s="60">
        <v>5</v>
      </c>
      <c r="X48" s="60">
        <v>9</v>
      </c>
    </row>
    <row x14ac:dyDescent="0.25" r="49" customHeight="1" ht="4.5">
      <c r="A49" s="5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5"/>
      <c r="V49" s="6"/>
      <c r="W49" s="6"/>
      <c r="X49" s="6"/>
    </row>
    <row x14ac:dyDescent="0.25" r="50" customHeight="1" ht="17.25">
      <c r="A50" s="5"/>
      <c r="B50" s="61" t="s">
        <v>129</v>
      </c>
      <c r="C50" s="6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5"/>
      <c r="V50" s="6"/>
      <c r="W50" s="6"/>
      <c r="X50" s="6"/>
    </row>
    <row x14ac:dyDescent="0.25" r="51" customHeight="1" ht="17.25">
      <c r="A51" s="5"/>
      <c r="B51" s="61" t="s">
        <v>130</v>
      </c>
      <c r="C51" s="6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5"/>
      <c r="V51" s="6"/>
      <c r="W51" s="6"/>
      <c r="X5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8"/>
  <sheetViews>
    <sheetView workbookViewId="0"/>
  </sheetViews>
  <sheetFormatPr defaultRowHeight="15" x14ac:dyDescent="0.25"/>
  <cols>
    <col min="1" max="1" style="18" width="3.005" customWidth="1" bestFit="1"/>
    <col min="2" max="2" style="18" width="9.43357142857143" customWidth="1" bestFit="1"/>
    <col min="3" max="3" style="18" width="21.862142857142857" customWidth="1" bestFit="1"/>
    <col min="4" max="4" style="18" width="9.147857142857141" customWidth="1" bestFit="1"/>
    <col min="5" max="5" style="18" width="9.147857142857141" customWidth="1" bestFit="1"/>
    <col min="6" max="6" style="18" width="9.147857142857141" customWidth="1" bestFit="1"/>
    <col min="7" max="7" style="19" width="9.147857142857141" customWidth="1" bestFit="1"/>
    <col min="8" max="8" style="18" width="9.147857142857141" customWidth="1" bestFit="1"/>
    <col min="9" max="9" style="18" width="17.290714285714284" customWidth="1" bestFit="1"/>
    <col min="10" max="10" style="18" width="49.005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3"/>
      <c r="H1" s="2"/>
      <c r="I1" s="2"/>
      <c r="J1" s="4">
        <f>lkpCopyright</f>
      </c>
    </row>
    <row x14ac:dyDescent="0.25" r="2" customHeight="1" ht="17.25">
      <c r="A2" s="5"/>
      <c r="B2" s="5"/>
      <c r="C2" s="5"/>
      <c r="D2" s="5"/>
      <c r="E2" s="5"/>
      <c r="F2" s="5"/>
      <c r="G2" s="6"/>
      <c r="H2" s="5"/>
      <c r="I2" s="5"/>
      <c r="J2" s="7"/>
    </row>
    <row x14ac:dyDescent="0.25" r="3" customHeight="1" ht="17.25">
      <c r="A3" s="5"/>
      <c r="B3" s="8" t="s">
        <v>1</v>
      </c>
      <c r="C3" s="5"/>
      <c r="D3" s="5"/>
      <c r="E3" s="5"/>
      <c r="F3" s="5"/>
      <c r="G3" s="6"/>
      <c r="H3" s="5"/>
      <c r="I3" s="5"/>
      <c r="J3" s="5"/>
    </row>
    <row x14ac:dyDescent="0.25" r="4" customHeight="1" ht="17.25">
      <c r="A4" s="5"/>
      <c r="B4" s="9" t="s">
        <v>2</v>
      </c>
      <c r="C4" s="10" t="s">
        <v>3</v>
      </c>
      <c r="D4" s="5"/>
      <c r="E4" s="5"/>
      <c r="F4" s="11" t="s">
        <v>4</v>
      </c>
      <c r="G4" s="12">
        <v>2021</v>
      </c>
      <c r="H4" s="5"/>
      <c r="I4" s="11" t="s">
        <v>5</v>
      </c>
      <c r="J4" s="13" t="s">
        <v>6</v>
      </c>
    </row>
    <row x14ac:dyDescent="0.25" r="5" customHeight="1" ht="17.25">
      <c r="A5" s="5"/>
      <c r="B5" s="14" t="s">
        <v>7</v>
      </c>
      <c r="C5" s="15" t="s">
        <v>8</v>
      </c>
      <c r="D5" s="5"/>
      <c r="E5" s="5"/>
      <c r="F5" s="5"/>
      <c r="G5" s="6"/>
      <c r="H5" s="5"/>
      <c r="I5" s="5"/>
      <c r="J5" s="5"/>
    </row>
    <row x14ac:dyDescent="0.25" r="6" customHeight="1" ht="17.25">
      <c r="A6" s="5"/>
      <c r="B6" s="14" t="s">
        <v>9</v>
      </c>
      <c r="C6" s="15" t="s">
        <v>10</v>
      </c>
      <c r="D6" s="5"/>
      <c r="E6" s="5"/>
      <c r="F6" s="5"/>
      <c r="G6" s="6"/>
      <c r="H6" s="5"/>
      <c r="I6" s="5"/>
      <c r="J6" s="5"/>
    </row>
    <row x14ac:dyDescent="0.25" r="7" customHeight="1" ht="17.25">
      <c r="A7" s="5"/>
      <c r="B7" s="14" t="s">
        <v>11</v>
      </c>
      <c r="C7" s="15" t="s">
        <v>12</v>
      </c>
      <c r="D7" s="5"/>
      <c r="E7" s="5"/>
      <c r="F7" s="5"/>
      <c r="G7" s="6"/>
      <c r="H7" s="5"/>
      <c r="I7" s="5"/>
      <c r="J7" s="5"/>
    </row>
    <row x14ac:dyDescent="0.25" r="8" customHeight="1" ht="17.25">
      <c r="A8" s="5"/>
      <c r="B8" s="14" t="s">
        <v>13</v>
      </c>
      <c r="C8" s="15" t="s">
        <v>14</v>
      </c>
      <c r="D8" s="5"/>
      <c r="E8" s="5"/>
      <c r="F8" s="5"/>
      <c r="G8" s="6"/>
      <c r="H8" s="5"/>
      <c r="I8" s="5"/>
      <c r="J8" s="5"/>
    </row>
    <row x14ac:dyDescent="0.25" r="9" customHeight="1" ht="17.25">
      <c r="A9" s="5"/>
      <c r="B9" s="14" t="s">
        <v>15</v>
      </c>
      <c r="C9" s="15" t="s">
        <v>16</v>
      </c>
      <c r="D9" s="5"/>
      <c r="E9" s="5"/>
      <c r="F9" s="5"/>
      <c r="G9" s="6"/>
      <c r="H9" s="5"/>
      <c r="I9" s="5"/>
      <c r="J9" s="5"/>
    </row>
    <row x14ac:dyDescent="0.25" r="10" customHeight="1" ht="17.25">
      <c r="A10" s="5"/>
      <c r="B10" s="14" t="s">
        <v>17</v>
      </c>
      <c r="C10" s="15" t="s">
        <v>18</v>
      </c>
      <c r="D10" s="5"/>
      <c r="E10" s="5"/>
      <c r="F10" s="5"/>
      <c r="G10" s="6"/>
      <c r="H10" s="5"/>
      <c r="I10" s="5"/>
      <c r="J10" s="5"/>
    </row>
    <row x14ac:dyDescent="0.25" r="11" customHeight="1" ht="17.25">
      <c r="A11" s="5"/>
      <c r="B11" s="14" t="s">
        <v>19</v>
      </c>
      <c r="C11" s="15" t="s">
        <v>20</v>
      </c>
      <c r="D11" s="5"/>
      <c r="E11" s="5"/>
      <c r="F11" s="5"/>
      <c r="G11" s="6"/>
      <c r="H11" s="5"/>
      <c r="I11" s="5"/>
      <c r="J11" s="5"/>
    </row>
    <row x14ac:dyDescent="0.25" r="12" customHeight="1" ht="17.25">
      <c r="A12" s="5"/>
      <c r="B12" s="14" t="s">
        <v>21</v>
      </c>
      <c r="C12" s="15" t="s">
        <v>22</v>
      </c>
      <c r="D12" s="5"/>
      <c r="E12" s="5"/>
      <c r="F12" s="5"/>
      <c r="G12" s="6"/>
      <c r="H12" s="5"/>
      <c r="I12" s="5"/>
      <c r="J12" s="5"/>
    </row>
    <row x14ac:dyDescent="0.25" r="13" customHeight="1" ht="17.25">
      <c r="A13" s="5"/>
      <c r="B13" s="14" t="s">
        <v>23</v>
      </c>
      <c r="C13" s="15" t="s">
        <v>24</v>
      </c>
      <c r="D13" s="5"/>
      <c r="E13" s="5"/>
      <c r="F13" s="5"/>
      <c r="G13" s="6"/>
      <c r="H13" s="5"/>
      <c r="I13" s="5"/>
      <c r="J13" s="5"/>
    </row>
    <row x14ac:dyDescent="0.25" r="14" customHeight="1" ht="17.25">
      <c r="A14" s="5"/>
      <c r="B14" s="14" t="s">
        <v>25</v>
      </c>
      <c r="C14" s="15" t="s">
        <v>26</v>
      </c>
      <c r="D14" s="5"/>
      <c r="E14" s="5"/>
      <c r="F14" s="5"/>
      <c r="G14" s="6"/>
      <c r="H14" s="5"/>
      <c r="I14" s="5"/>
      <c r="J14" s="5"/>
    </row>
    <row x14ac:dyDescent="0.25" r="15" customHeight="1" ht="17.25">
      <c r="A15" s="5"/>
      <c r="B15" s="14" t="s">
        <v>27</v>
      </c>
      <c r="C15" s="15" t="s">
        <v>28</v>
      </c>
      <c r="D15" s="5"/>
      <c r="E15" s="5"/>
      <c r="F15" s="5"/>
      <c r="G15" s="6"/>
      <c r="H15" s="5"/>
      <c r="I15" s="5"/>
      <c r="J15" s="5"/>
    </row>
    <row x14ac:dyDescent="0.25" r="16" customHeight="1" ht="17.25">
      <c r="A16" s="5"/>
      <c r="B16" s="14" t="s">
        <v>29</v>
      </c>
      <c r="C16" s="15" t="s">
        <v>30</v>
      </c>
      <c r="D16" s="5"/>
      <c r="E16" s="5"/>
      <c r="F16" s="5"/>
      <c r="G16" s="6"/>
      <c r="H16" s="5"/>
      <c r="I16" s="5"/>
      <c r="J16" s="5"/>
    </row>
    <row x14ac:dyDescent="0.25" r="17" customHeight="1" ht="17.25">
      <c r="A17" s="5"/>
      <c r="B17" s="14" t="s">
        <v>31</v>
      </c>
      <c r="C17" s="15" t="s">
        <v>32</v>
      </c>
      <c r="D17" s="5"/>
      <c r="E17" s="5"/>
      <c r="F17" s="5"/>
      <c r="G17" s="6"/>
      <c r="H17" s="5"/>
      <c r="I17" s="5"/>
      <c r="J17" s="5"/>
    </row>
    <row x14ac:dyDescent="0.25" r="18" customHeight="1" ht="17.25">
      <c r="A18" s="5"/>
      <c r="B18" s="14" t="s">
        <v>33</v>
      </c>
      <c r="C18" s="15" t="s">
        <v>34</v>
      </c>
      <c r="D18" s="5"/>
      <c r="E18" s="5"/>
      <c r="F18" s="5"/>
      <c r="G18" s="6"/>
      <c r="H18" s="5"/>
      <c r="I18" s="5"/>
      <c r="J18" s="5"/>
    </row>
    <row x14ac:dyDescent="0.25" r="19" customHeight="1" ht="17.25">
      <c r="A19" s="5"/>
      <c r="B19" s="14" t="s">
        <v>35</v>
      </c>
      <c r="C19" s="15" t="s">
        <v>36</v>
      </c>
      <c r="D19" s="5"/>
      <c r="E19" s="5"/>
      <c r="F19" s="5"/>
      <c r="G19" s="6"/>
      <c r="H19" s="5"/>
      <c r="I19" s="5"/>
      <c r="J19" s="5"/>
    </row>
    <row x14ac:dyDescent="0.25" r="20" customHeight="1" ht="17.25">
      <c r="A20" s="5"/>
      <c r="B20" s="14" t="s">
        <v>37</v>
      </c>
      <c r="C20" s="15" t="s">
        <v>38</v>
      </c>
      <c r="D20" s="5"/>
      <c r="E20" s="5"/>
      <c r="F20" s="5"/>
      <c r="G20" s="6"/>
      <c r="H20" s="5"/>
      <c r="I20" s="5"/>
      <c r="J20" s="5"/>
    </row>
    <row x14ac:dyDescent="0.25" r="21" customHeight="1" ht="17.25">
      <c r="A21" s="5"/>
      <c r="B21" s="14" t="s">
        <v>39</v>
      </c>
      <c r="C21" s="15" t="s">
        <v>40</v>
      </c>
      <c r="D21" s="5"/>
      <c r="E21" s="5"/>
      <c r="F21" s="5"/>
      <c r="G21" s="6"/>
      <c r="H21" s="5"/>
      <c r="I21" s="5"/>
      <c r="J21" s="5"/>
    </row>
    <row x14ac:dyDescent="0.25" r="22" customHeight="1" ht="17.25">
      <c r="A22" s="5"/>
      <c r="B22" s="14" t="s">
        <v>41</v>
      </c>
      <c r="C22" s="15" t="s">
        <v>42</v>
      </c>
      <c r="D22" s="5"/>
      <c r="E22" s="5"/>
      <c r="F22" s="5"/>
      <c r="G22" s="6"/>
      <c r="H22" s="5"/>
      <c r="I22" s="5"/>
      <c r="J22" s="5"/>
    </row>
    <row x14ac:dyDescent="0.25" r="23" customHeight="1" ht="17.25">
      <c r="A23" s="5"/>
      <c r="B23" s="14" t="s">
        <v>43</v>
      </c>
      <c r="C23" s="15" t="s">
        <v>44</v>
      </c>
      <c r="D23" s="5"/>
      <c r="E23" s="5"/>
      <c r="F23" s="5"/>
      <c r="G23" s="6"/>
      <c r="H23" s="5"/>
      <c r="I23" s="5"/>
      <c r="J23" s="5"/>
    </row>
    <row x14ac:dyDescent="0.25" r="24" customHeight="1" ht="17.25">
      <c r="A24" s="5"/>
      <c r="B24" s="14" t="s">
        <v>45</v>
      </c>
      <c r="C24" s="15" t="s">
        <v>46</v>
      </c>
      <c r="D24" s="5"/>
      <c r="E24" s="5"/>
      <c r="F24" s="5"/>
      <c r="G24" s="6"/>
      <c r="H24" s="5"/>
      <c r="I24" s="5"/>
      <c r="J24" s="5"/>
    </row>
    <row x14ac:dyDescent="0.25" r="25" customHeight="1" ht="17.25">
      <c r="A25" s="5"/>
      <c r="B25" s="14" t="s">
        <v>47</v>
      </c>
      <c r="C25" s="15" t="s">
        <v>48</v>
      </c>
      <c r="D25" s="5"/>
      <c r="E25" s="5"/>
      <c r="F25" s="5"/>
      <c r="G25" s="6"/>
      <c r="H25" s="5"/>
      <c r="I25" s="5"/>
      <c r="J25" s="5"/>
    </row>
    <row x14ac:dyDescent="0.25" r="26" customHeight="1" ht="17.25">
      <c r="A26" s="5"/>
      <c r="B26" s="14" t="s">
        <v>49</v>
      </c>
      <c r="C26" s="15" t="s">
        <v>50</v>
      </c>
      <c r="D26" s="5"/>
      <c r="E26" s="5"/>
      <c r="F26" s="5"/>
      <c r="G26" s="6"/>
      <c r="H26" s="5"/>
      <c r="I26" s="5"/>
      <c r="J26" s="5"/>
    </row>
    <row x14ac:dyDescent="0.25" r="27" customHeight="1" ht="17.25">
      <c r="A27" s="5"/>
      <c r="B27" s="14" t="s">
        <v>51</v>
      </c>
      <c r="C27" s="15" t="s">
        <v>52</v>
      </c>
      <c r="D27" s="5"/>
      <c r="E27" s="5"/>
      <c r="F27" s="5"/>
      <c r="G27" s="6"/>
      <c r="H27" s="5"/>
      <c r="I27" s="5"/>
      <c r="J27" s="5"/>
    </row>
    <row x14ac:dyDescent="0.25" r="28" customHeight="1" ht="17.25">
      <c r="A28" s="5"/>
      <c r="B28" s="14" t="s">
        <v>53</v>
      </c>
      <c r="C28" s="15" t="s">
        <v>54</v>
      </c>
      <c r="D28" s="5"/>
      <c r="E28" s="5"/>
      <c r="F28" s="5"/>
      <c r="G28" s="6"/>
      <c r="H28" s="5"/>
      <c r="I28" s="5"/>
      <c r="J28" s="5"/>
    </row>
    <row x14ac:dyDescent="0.25" r="29" customHeight="1" ht="17.25">
      <c r="A29" s="5"/>
      <c r="B29" s="14" t="s">
        <v>55</v>
      </c>
      <c r="C29" s="15" t="s">
        <v>56</v>
      </c>
      <c r="D29" s="5"/>
      <c r="E29" s="5"/>
      <c r="F29" s="5"/>
      <c r="G29" s="6"/>
      <c r="H29" s="5"/>
      <c r="I29" s="5"/>
      <c r="J29" s="5"/>
    </row>
    <row x14ac:dyDescent="0.25" r="30" customHeight="1" ht="17.25">
      <c r="A30" s="5"/>
      <c r="B30" s="14" t="s">
        <v>57</v>
      </c>
      <c r="C30" s="15" t="s">
        <v>58</v>
      </c>
      <c r="D30" s="5"/>
      <c r="E30" s="5"/>
      <c r="F30" s="5"/>
      <c r="G30" s="6"/>
      <c r="H30" s="5"/>
      <c r="I30" s="5"/>
      <c r="J30" s="5"/>
    </row>
    <row x14ac:dyDescent="0.25" r="31" customHeight="1" ht="17.25">
      <c r="A31" s="5"/>
      <c r="B31" s="14" t="s">
        <v>59</v>
      </c>
      <c r="C31" s="15" t="s">
        <v>60</v>
      </c>
      <c r="D31" s="5"/>
      <c r="E31" s="5"/>
      <c r="F31" s="5"/>
      <c r="G31" s="6"/>
      <c r="H31" s="5"/>
      <c r="I31" s="5"/>
      <c r="J31" s="5"/>
    </row>
    <row x14ac:dyDescent="0.25" r="32" customHeight="1" ht="17.25">
      <c r="A32" s="5"/>
      <c r="B32" s="14" t="s">
        <v>61</v>
      </c>
      <c r="C32" s="15" t="s">
        <v>62</v>
      </c>
      <c r="D32" s="5"/>
      <c r="E32" s="5"/>
      <c r="F32" s="5"/>
      <c r="G32" s="6"/>
      <c r="H32" s="5"/>
      <c r="I32" s="5"/>
      <c r="J32" s="5"/>
    </row>
    <row x14ac:dyDescent="0.25" r="33" customHeight="1" ht="17.25">
      <c r="A33" s="5"/>
      <c r="B33" s="14" t="s">
        <v>63</v>
      </c>
      <c r="C33" s="15" t="s">
        <v>64</v>
      </c>
      <c r="D33" s="5"/>
      <c r="E33" s="5"/>
      <c r="F33" s="5"/>
      <c r="G33" s="6"/>
      <c r="H33" s="5"/>
      <c r="I33" s="5"/>
      <c r="J33" s="5"/>
    </row>
    <row x14ac:dyDescent="0.25" r="34" customHeight="1" ht="17.25">
      <c r="A34" s="5"/>
      <c r="B34" s="14" t="s">
        <v>65</v>
      </c>
      <c r="C34" s="15" t="s">
        <v>66</v>
      </c>
      <c r="D34" s="5"/>
      <c r="E34" s="5"/>
      <c r="F34" s="5"/>
      <c r="G34" s="6"/>
      <c r="H34" s="5"/>
      <c r="I34" s="5"/>
      <c r="J34" s="5"/>
    </row>
    <row x14ac:dyDescent="0.25" r="35" customHeight="1" ht="17.25">
      <c r="A35" s="5"/>
      <c r="B35" s="14" t="s">
        <v>67</v>
      </c>
      <c r="C35" s="15" t="s">
        <v>68</v>
      </c>
      <c r="D35" s="5"/>
      <c r="E35" s="5"/>
      <c r="F35" s="5"/>
      <c r="G35" s="6"/>
      <c r="H35" s="5"/>
      <c r="I35" s="5"/>
      <c r="J35" s="5"/>
    </row>
    <row x14ac:dyDescent="0.25" r="36" customHeight="1" ht="17.25">
      <c r="A36" s="5"/>
      <c r="B36" s="16" t="s">
        <v>69</v>
      </c>
      <c r="C36" s="17" t="s">
        <v>70</v>
      </c>
      <c r="D36" s="5"/>
      <c r="E36" s="5"/>
      <c r="F36" s="5"/>
      <c r="G36" s="6"/>
      <c r="H36" s="5"/>
      <c r="I36" s="5"/>
      <c r="J36" s="5"/>
    </row>
    <row x14ac:dyDescent="0.25" r="37" customHeight="1" ht="17.25">
      <c r="A37" s="5"/>
      <c r="B37" s="5"/>
      <c r="C37" s="5"/>
      <c r="D37" s="5"/>
      <c r="E37" s="5"/>
      <c r="F37" s="5"/>
      <c r="G37" s="6"/>
      <c r="H37" s="5"/>
      <c r="I37" s="5"/>
      <c r="J37" s="5"/>
    </row>
    <row x14ac:dyDescent="0.25" r="38" customHeight="1" ht="17.25">
      <c r="A38" s="5"/>
      <c r="B38" s="8"/>
      <c r="C38" s="5"/>
      <c r="D38" s="5"/>
      <c r="E38" s="5"/>
      <c r="F38" s="5"/>
      <c r="G38" s="6"/>
      <c r="H38" s="5"/>
      <c r="I38" s="5"/>
      <c r="J3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Offense_Proj</vt:lpstr>
      <vt:lpstr>Offense_2020</vt:lpstr>
      <vt:lpstr>Reference_Sheet</vt:lpstr>
      <vt:lpstr>lkpTables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2023-04-25T01:12:10.343Z</dcterms:created>
  <dcterms:modified xsi:type="dcterms:W3CDTF">2023-04-25T01:12:10.343Z</dcterms:modified>
</cp:coreProperties>
</file>