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hnnyHsu\Downloads\"/>
    </mc:Choice>
  </mc:AlternateContent>
  <bookViews>
    <workbookView xWindow="0" yWindow="0" windowWidth="23040" windowHeight="9720"/>
  </bookViews>
  <sheets>
    <sheet name="工作表2" sheetId="8" r:id="rId1"/>
  </sheets>
  <calcPr calcId="162913"/>
  <customWorkbookViews>
    <customWorkbookView name="會員與否" guid="{C889EC23-DF30-41BF-98F8-F07135C29A50}" maximized="1" windowWidth="0" windowHeight="0" activeSheetId="0"/>
  </customWorkbookViews>
  <extLst>
    <ext uri="GoogleSheetsCustomDataVersion1">
      <go:sheetsCustomData xmlns:go="http://customooxmlschemas.google.com/" r:id="rId10" roundtripDataSignature="AMtx7mg4QC9jmfLgAYsKVaIirhqbLdWSNA=="/>
    </ext>
  </extLst>
</workbook>
</file>

<file path=xl/calcChain.xml><?xml version="1.0" encoding="utf-8"?>
<calcChain xmlns="http://schemas.openxmlformats.org/spreadsheetml/2006/main">
  <c r="D30" i="8" l="1"/>
  <c r="D28" i="8" l="1"/>
  <c r="D27" i="8"/>
  <c r="D26" i="8"/>
  <c r="D21" i="8"/>
  <c r="C30" i="8" s="1"/>
  <c r="C24" i="8"/>
  <c r="C23" i="8"/>
</calcChain>
</file>

<file path=xl/sharedStrings.xml><?xml version="1.0" encoding="utf-8"?>
<sst xmlns="http://schemas.openxmlformats.org/spreadsheetml/2006/main" count="91" uniqueCount="85">
  <si>
    <t>楊舒怡</t>
  </si>
  <si>
    <t>李峻賢</t>
  </si>
  <si>
    <t>陳鈺翔</t>
  </si>
  <si>
    <t>耿子柔</t>
  </si>
  <si>
    <t>康鈞淳</t>
  </si>
  <si>
    <t>趙子晴</t>
  </si>
  <si>
    <t>黃鈺婷</t>
  </si>
  <si>
    <t>曾雲鴻</t>
  </si>
  <si>
    <t>陽彩柔</t>
  </si>
  <si>
    <t>黃羿綺</t>
  </si>
  <si>
    <t>朱家慶</t>
  </si>
  <si>
    <t>楊承恩</t>
  </si>
  <si>
    <t>馬鈺倫</t>
  </si>
  <si>
    <t>黃敏軒</t>
  </si>
  <si>
    <t>林宇詳</t>
  </si>
  <si>
    <t>蕭合亭</t>
  </si>
  <si>
    <t>于奇瑋</t>
  </si>
  <si>
    <r>
      <rPr>
        <sz val="10"/>
        <color rgb="FF000000"/>
        <rFont val="Arial"/>
        <family val="3"/>
        <charset val="136"/>
        <scheme val="minor"/>
      </rPr>
      <t>大資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36"/>
        <scheme val="minor"/>
      </rPr>
      <t>住宿</t>
    </r>
    <r>
      <rPr>
        <sz val="10"/>
        <color rgb="FF000000"/>
        <rFont val="Arial"/>
        <family val="2"/>
        <scheme val="minor"/>
      </rPr>
      <t>)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</si>
  <si>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北資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</si>
  <si>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北資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</si>
  <si>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大資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36"/>
        <scheme val="minor"/>
      </rPr>
      <t>住宿</t>
    </r>
    <r>
      <rPr>
        <sz val="10"/>
        <color rgb="FF000000"/>
        <rFont val="Arial"/>
        <family val="2"/>
        <scheme val="minor"/>
      </rPr>
      <t>)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</si>
  <si>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北資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</si>
  <si>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北資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</si>
  <si>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慢壘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</si>
  <si>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中壢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</si>
  <si>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大資取消退款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</si>
  <si>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不列入計算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</si>
  <si>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耿子柔</t>
    </r>
    <phoneticPr fontId="1" type="noConversion"/>
  </si>
  <si>
    <r>
      <t>109</t>
    </r>
    <r>
      <rPr>
        <sz val="10"/>
        <color rgb="FF000000"/>
        <rFont val="Arial"/>
        <family val="3"/>
        <charset val="136"/>
        <scheme val="minor"/>
      </rPr>
      <t>年收入</t>
    </r>
    <phoneticPr fontId="1" type="noConversion"/>
  </si>
  <si>
    <t>盃賽補助比</t>
    <phoneticPr fontId="1" type="noConversion"/>
  </si>
  <si>
    <t>球員人數</t>
    <phoneticPr fontId="1" type="noConversion"/>
  </si>
  <si>
    <t>球經人數</t>
    <phoneticPr fontId="1" type="noConversion"/>
  </si>
  <si>
    <t>康愷辰</t>
  </si>
  <si>
    <t>邱佳駿</t>
  </si>
  <si>
    <t>李承謙</t>
  </si>
  <si>
    <t>彭桂綺</t>
  </si>
  <si>
    <t>吳振瑋</t>
  </si>
  <si>
    <t>王普新</t>
  </si>
  <si>
    <t>黃云潔</t>
  </si>
  <si>
    <t>蔡旻樺</t>
  </si>
  <si>
    <t>吳恩賜</t>
  </si>
  <si>
    <t>洪友祥</t>
  </si>
  <si>
    <t>廖仁傑</t>
  </si>
  <si>
    <t>方竹安</t>
  </si>
  <si>
    <t>楊昊軒</t>
  </si>
  <si>
    <t>王嘉緯</t>
  </si>
  <si>
    <t>莊朝翔</t>
  </si>
  <si>
    <t>廖翊中</t>
  </si>
  <si>
    <t>華君豪</t>
  </si>
  <si>
    <t>黃瀚霆</t>
  </si>
  <si>
    <t>江子瀚</t>
  </si>
  <si>
    <t>張智欽</t>
  </si>
  <si>
    <t>蘇琦娟</t>
  </si>
  <si>
    <t>徐海棠</t>
  </si>
  <si>
    <t>古晉瑄</t>
  </si>
  <si>
    <t>張育誠</t>
  </si>
  <si>
    <t>王立翔</t>
  </si>
  <si>
    <t>馮信華</t>
  </si>
  <si>
    <t>梁菡庭</t>
  </si>
  <si>
    <t>黃安同</t>
  </si>
  <si>
    <t>許志仲</t>
  </si>
  <si>
    <t>馮紹剛</t>
  </si>
  <si>
    <t>陳致豪</t>
  </si>
  <si>
    <t>簡孜伃</t>
  </si>
  <si>
    <t>王偉任</t>
  </si>
  <si>
    <t>黃于九</t>
  </si>
  <si>
    <t>鐘熙祐</t>
  </si>
  <si>
    <t>劉晉成</t>
  </si>
  <si>
    <t>李聿晨</t>
  </si>
  <si>
    <t>黃郁茵</t>
  </si>
  <si>
    <t>王顥倫</t>
  </si>
  <si>
    <t>薛曼岑</t>
  </si>
  <si>
    <t>PL過的機率</t>
    <phoneticPr fontId="1" type="noConversion"/>
  </si>
  <si>
    <t>OOP過的機率</t>
    <phoneticPr fontId="1" type="noConversion"/>
  </si>
  <si>
    <t>??%</t>
    <phoneticPr fontId="1" type="noConversion"/>
  </si>
  <si>
    <r>
      <rPr>
        <sz val="10"/>
        <color rgb="FF000000"/>
        <rFont val="微軟正黑體"/>
        <family val="2"/>
        <charset val="136"/>
      </rPr>
      <t>住宿補助</t>
    </r>
    <r>
      <rPr>
        <sz val="10"/>
        <color rgb="FF000000"/>
        <rFont val="Arial"/>
        <family val="2"/>
        <charset val="136"/>
      </rPr>
      <t>200</t>
    </r>
    <phoneticPr fontId="1" type="noConversion"/>
  </si>
  <si>
    <t>交通補助100</t>
    <phoneticPr fontId="1" type="noConversion"/>
  </si>
  <si>
    <r>
      <rPr>
        <sz val="10"/>
        <color rgb="FF000000"/>
        <rFont val="Arial"/>
        <family val="2"/>
        <charset val="136"/>
      </rPr>
      <t>個人補助</t>
    </r>
    <r>
      <rPr>
        <sz val="10"/>
        <color rgb="FF000000"/>
        <rFont val="細明體"/>
        <family val="2"/>
        <charset val="136"/>
      </rPr>
      <t>額</t>
    </r>
    <phoneticPr fontId="1" type="noConversion"/>
  </si>
  <si>
    <t>人數</t>
    <phoneticPr fontId="1" type="noConversion"/>
  </si>
  <si>
    <t>結論</t>
    <phoneticPr fontId="1" type="noConversion"/>
  </si>
  <si>
    <t>周碩鴻</t>
    <phoneticPr fontId="1" type="noConversion"/>
  </si>
  <si>
    <t>洪如昀</t>
    <phoneticPr fontId="1" type="noConversion"/>
  </si>
  <si>
    <t>梁菡庭</t>
    <phoneticPr fontId="1" type="noConversion"/>
  </si>
  <si>
    <t>黃安同</t>
    <phoneticPr fontId="1" type="noConversion"/>
  </si>
  <si>
    <t>廖峻暐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</si>
</sst>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9"/>
      <name val="細明體"/>
      <family val="3"/>
      <charset val="136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charset val="136"/>
    </font>
    <font>
      <sz val="10"/>
      <color rgb="FF000000"/>
      <name val="細明體"/>
      <family val="2"/>
      <charset val="136"/>
    </font>
    <font>
      <sz val="10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horizontal="right" vertical="center" wrapText="1"/>
    </xf>
    <xf numFmtId="0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 vertical="center" wrapText="1"/>
    </xf>
    <xf numFmtId="0" fontId="2" fillId="0" borderId="0" xfId="0" applyNumberFormat="1" applyFont="1" applyAlignment="1">
      <alignment horizontal="right" vertical="center"/>
    </xf>
    <xf numFmtId="9" fontId="2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一般" xfId="0" builtinId="0"/>
  </cellStyles>
  <dxfs count="25"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82"/>
  <sheetViews>
    <sheetView tabSelected="1" topLeftCell="M1" workbookViewId="0">
      <selection activeCell="U8" sqref="U8"/>
    </sheetView>
  </sheetViews>
  <sheetFormatPr defaultColWidth="8.88671875" defaultRowHeight="13.2" x14ac:dyDescent="0.25"/>
  <cols>
    <col min="1" max="1" width="9.5546875" style="1" bestFit="1" customWidth="1"/>
    <col min="2" max="2" width="10.33203125" style="1" customWidth="1"/>
    <col min="3" max="3" width="9" style="1" customWidth="1"/>
    <col min="4" max="4" width="11.77734375" style="1" customWidth="1"/>
    <col min="5" max="5" width="8.88671875" style="1"/>
    <col min="6" max="6" width="9.6640625" style="1" bestFit="1" customWidth="1"/>
    <col min="7" max="7" width="11.109375" style="1" customWidth="1"/>
    <col min="8" max="9" width="9" style="1" bestFit="1" customWidth="1"/>
    <col min="10" max="10" width="8.88671875" style="1"/>
    <col min="11" max="11" width="9.5546875" style="1" bestFit="1" customWidth="1"/>
    <col min="12" max="12" width="8.88671875" style="1"/>
    <col min="13" max="14" width="9" style="1" bestFit="1" customWidth="1"/>
    <col min="15" max="15" width="8.88671875" style="1"/>
    <col min="16" max="16" width="9.5546875" style="1" bestFit="1" customWidth="1"/>
    <col min="17" max="17" width="8.88671875" style="1"/>
    <col min="18" max="18" width="9" style="1" bestFit="1" customWidth="1"/>
    <col min="19" max="19" width="8.88671875" style="1"/>
    <col min="20" max="20" width="16.109375" style="1" customWidth="1"/>
    <col min="21" max="21" width="14.21875" style="1" customWidth="1"/>
    <col min="22" max="22" width="9" style="1" bestFit="1" customWidth="1"/>
    <col min="23" max="23" width="8.88671875" style="1"/>
    <col min="24" max="24" width="9.5546875" style="1" bestFit="1" customWidth="1"/>
    <col min="25" max="25" width="13.6640625" style="1" customWidth="1"/>
    <col min="26" max="27" width="9" style="1" bestFit="1" customWidth="1"/>
    <col min="28" max="16384" width="8.88671875" style="1"/>
  </cols>
  <sheetData>
    <row r="3" spans="1:29" x14ac:dyDescent="0.25">
      <c r="C3" s="1" t="s">
        <v>17</v>
      </c>
      <c r="D3" s="1" t="s">
        <v>18</v>
      </c>
      <c r="H3" s="1" t="s">
        <v>17</v>
      </c>
      <c r="I3" s="1" t="s">
        <v>19</v>
      </c>
      <c r="M3" s="1" t="s">
        <v>20</v>
      </c>
      <c r="N3" s="1" t="s">
        <v>21</v>
      </c>
      <c r="R3" s="1" t="s">
        <v>22</v>
      </c>
      <c r="T3" s="1" t="s">
        <v>25</v>
      </c>
      <c r="U3" s="1" t="s">
        <v>26</v>
      </c>
      <c r="Y3" s="3" t="s">
        <v>72</v>
      </c>
      <c r="Z3" s="1" t="s">
        <v>74</v>
      </c>
    </row>
    <row r="4" spans="1:29" x14ac:dyDescent="0.25">
      <c r="A4" s="1">
        <v>10627127</v>
      </c>
      <c r="B4" s="3" t="s">
        <v>80</v>
      </c>
      <c r="D4" s="1">
        <v>1</v>
      </c>
      <c r="F4" s="1">
        <v>10627232</v>
      </c>
      <c r="G4" s="1" t="s">
        <v>39</v>
      </c>
      <c r="I4" s="2">
        <v>1</v>
      </c>
      <c r="K4" s="1">
        <v>10727107</v>
      </c>
      <c r="L4" s="1" t="s">
        <v>52</v>
      </c>
      <c r="M4" s="1">
        <v>1</v>
      </c>
      <c r="N4" s="2">
        <v>1</v>
      </c>
      <c r="P4" s="1">
        <v>10627136</v>
      </c>
      <c r="Q4" s="3" t="s">
        <v>82</v>
      </c>
      <c r="R4" s="1">
        <v>1</v>
      </c>
      <c r="T4" s="1">
        <v>10977017</v>
      </c>
      <c r="U4" s="1" t="s">
        <v>61</v>
      </c>
      <c r="Y4" s="3" t="s">
        <v>73</v>
      </c>
      <c r="Z4" s="1" t="s">
        <v>74</v>
      </c>
    </row>
    <row r="5" spans="1:29" x14ac:dyDescent="0.25">
      <c r="A5" s="1">
        <v>10727102</v>
      </c>
      <c r="B5" s="1" t="s">
        <v>32</v>
      </c>
      <c r="C5" s="1">
        <v>1</v>
      </c>
      <c r="D5" s="1">
        <v>1</v>
      </c>
      <c r="F5" s="1">
        <v>10727119</v>
      </c>
      <c r="G5" s="1" t="s">
        <v>40</v>
      </c>
      <c r="H5" s="2">
        <v>1</v>
      </c>
      <c r="I5" s="2"/>
      <c r="K5" s="1">
        <v>10727208</v>
      </c>
      <c r="L5" s="1" t="s">
        <v>53</v>
      </c>
      <c r="M5" s="1">
        <v>1</v>
      </c>
      <c r="N5" s="2">
        <v>1</v>
      </c>
      <c r="P5" s="4">
        <v>10627119</v>
      </c>
      <c r="Q5" s="3" t="s">
        <v>83</v>
      </c>
      <c r="R5" s="1">
        <v>1</v>
      </c>
      <c r="T5" s="4">
        <v>10827254</v>
      </c>
      <c r="U5" s="1" t="s">
        <v>62</v>
      </c>
    </row>
    <row r="6" spans="1:29" x14ac:dyDescent="0.25">
      <c r="A6" s="1">
        <v>10727127</v>
      </c>
      <c r="B6" s="1" t="s">
        <v>33</v>
      </c>
      <c r="C6" s="1">
        <v>1</v>
      </c>
      <c r="D6" s="1">
        <v>1</v>
      </c>
      <c r="F6" s="1">
        <v>10727214</v>
      </c>
      <c r="G6" s="1" t="s">
        <v>41</v>
      </c>
      <c r="H6" s="2">
        <v>1</v>
      </c>
      <c r="I6" s="1">
        <v>1</v>
      </c>
      <c r="K6" s="1">
        <v>10927102</v>
      </c>
      <c r="L6" s="1" t="s">
        <v>0</v>
      </c>
      <c r="M6" s="1">
        <v>1</v>
      </c>
      <c r="N6" s="2">
        <v>1</v>
      </c>
      <c r="P6" s="4">
        <v>10727219</v>
      </c>
      <c r="Q6" s="1" t="s">
        <v>60</v>
      </c>
      <c r="R6" s="1">
        <v>1</v>
      </c>
      <c r="T6" s="4">
        <v>10727219</v>
      </c>
      <c r="U6" s="1" t="s">
        <v>60</v>
      </c>
    </row>
    <row r="7" spans="1:29" x14ac:dyDescent="0.25">
      <c r="A7" s="1">
        <v>10827226</v>
      </c>
      <c r="B7" s="1" t="s">
        <v>34</v>
      </c>
      <c r="C7" s="1">
        <v>1</v>
      </c>
      <c r="F7" s="1">
        <v>10727247</v>
      </c>
      <c r="G7" s="1" t="s">
        <v>42</v>
      </c>
      <c r="H7" s="2">
        <v>1</v>
      </c>
      <c r="I7" s="1">
        <v>1</v>
      </c>
      <c r="K7" s="1">
        <v>10927142</v>
      </c>
      <c r="L7" s="1" t="s">
        <v>6</v>
      </c>
      <c r="M7" s="1">
        <v>1</v>
      </c>
      <c r="N7" s="2">
        <v>1</v>
      </c>
      <c r="T7" s="1">
        <v>10627137</v>
      </c>
      <c r="U7" s="3" t="s">
        <v>84</v>
      </c>
    </row>
    <row r="8" spans="1:29" x14ac:dyDescent="0.25">
      <c r="A8" s="1">
        <v>10827234</v>
      </c>
      <c r="B8" s="1" t="s">
        <v>35</v>
      </c>
      <c r="C8" s="1">
        <v>1</v>
      </c>
      <c r="F8" s="1">
        <v>10777022</v>
      </c>
      <c r="G8" s="1" t="s">
        <v>43</v>
      </c>
      <c r="H8" s="2">
        <v>1</v>
      </c>
      <c r="K8" s="1">
        <v>10927202</v>
      </c>
      <c r="L8" s="1" t="s">
        <v>8</v>
      </c>
      <c r="M8" s="1">
        <v>1</v>
      </c>
      <c r="N8" s="2"/>
      <c r="T8" s="5">
        <v>10827144</v>
      </c>
      <c r="U8" s="1" t="s">
        <v>63</v>
      </c>
    </row>
    <row r="9" spans="1:29" x14ac:dyDescent="0.25">
      <c r="A9" s="1">
        <v>10827240</v>
      </c>
      <c r="B9" s="1" t="s">
        <v>36</v>
      </c>
      <c r="C9" s="1">
        <v>1</v>
      </c>
      <c r="D9" s="1">
        <v>1</v>
      </c>
      <c r="F9" s="1">
        <v>10827115</v>
      </c>
      <c r="G9" s="1" t="s">
        <v>44</v>
      </c>
      <c r="H9" s="2">
        <v>1</v>
      </c>
      <c r="I9" s="1">
        <v>1</v>
      </c>
      <c r="K9" s="1">
        <v>10927203</v>
      </c>
      <c r="L9" s="1" t="s">
        <v>9</v>
      </c>
      <c r="M9" s="1">
        <v>1</v>
      </c>
      <c r="T9" s="6">
        <v>10627254</v>
      </c>
      <c r="U9" s="1" t="s">
        <v>64</v>
      </c>
      <c r="AC9" s="2"/>
    </row>
    <row r="10" spans="1:29" x14ac:dyDescent="0.25">
      <c r="A10" s="1">
        <v>10927147</v>
      </c>
      <c r="B10" s="1" t="s">
        <v>7</v>
      </c>
      <c r="D10" s="1">
        <v>1</v>
      </c>
      <c r="F10" s="1">
        <v>10827118</v>
      </c>
      <c r="G10" s="1" t="s">
        <v>45</v>
      </c>
      <c r="H10" s="2">
        <v>1</v>
      </c>
      <c r="I10" s="1">
        <v>1</v>
      </c>
      <c r="K10" s="1">
        <v>10927244</v>
      </c>
      <c r="L10" s="1" t="s">
        <v>15</v>
      </c>
      <c r="M10" s="1">
        <v>1</v>
      </c>
      <c r="N10" s="2">
        <v>1</v>
      </c>
      <c r="T10" s="4">
        <v>10627119</v>
      </c>
      <c r="U10" s="1" t="s">
        <v>59</v>
      </c>
      <c r="Y10" s="4"/>
      <c r="AC10" s="2"/>
    </row>
    <row r="11" spans="1:29" x14ac:dyDescent="0.25">
      <c r="A11" s="1">
        <v>10927214</v>
      </c>
      <c r="B11" s="1" t="s">
        <v>10</v>
      </c>
      <c r="C11" s="1">
        <v>1</v>
      </c>
      <c r="F11" s="1">
        <v>10827124</v>
      </c>
      <c r="G11" s="1" t="s">
        <v>46</v>
      </c>
      <c r="H11" s="2">
        <v>1</v>
      </c>
      <c r="I11" s="1">
        <v>1</v>
      </c>
      <c r="T11" s="1">
        <v>10627136</v>
      </c>
      <c r="U11" s="1" t="s">
        <v>58</v>
      </c>
      <c r="Y11" s="4"/>
      <c r="AC11" s="2"/>
    </row>
    <row r="12" spans="1:29" x14ac:dyDescent="0.25">
      <c r="A12" s="1">
        <v>10927216</v>
      </c>
      <c r="B12" s="1" t="s">
        <v>11</v>
      </c>
      <c r="C12" s="1">
        <v>1</v>
      </c>
      <c r="F12" s="1">
        <v>10827138</v>
      </c>
      <c r="G12" s="1" t="s">
        <v>47</v>
      </c>
      <c r="I12" s="2">
        <v>1</v>
      </c>
      <c r="K12" s="1">
        <v>10727204</v>
      </c>
      <c r="L12" s="1" t="s">
        <v>54</v>
      </c>
      <c r="M12" s="1">
        <v>1</v>
      </c>
      <c r="N12" s="1">
        <v>1</v>
      </c>
      <c r="T12" s="1">
        <v>10727252</v>
      </c>
      <c r="U12" s="1" t="s">
        <v>65</v>
      </c>
    </row>
    <row r="13" spans="1:29" x14ac:dyDescent="0.25">
      <c r="A13" s="1">
        <v>10927246</v>
      </c>
      <c r="B13" s="1" t="s">
        <v>16</v>
      </c>
      <c r="C13" s="1">
        <v>1</v>
      </c>
      <c r="F13" s="1">
        <v>10827152</v>
      </c>
      <c r="G13" s="1" t="s">
        <v>48</v>
      </c>
      <c r="H13" s="2">
        <v>1</v>
      </c>
      <c r="I13" s="1">
        <v>1</v>
      </c>
      <c r="T13" s="4">
        <v>10627249</v>
      </c>
      <c r="U13" s="1" t="s">
        <v>66</v>
      </c>
    </row>
    <row r="14" spans="1:29" x14ac:dyDescent="0.25">
      <c r="A14" s="1">
        <v>10977006</v>
      </c>
      <c r="B14" s="1" t="s">
        <v>37</v>
      </c>
      <c r="C14" s="1">
        <v>1</v>
      </c>
      <c r="D14" s="1">
        <v>1</v>
      </c>
      <c r="F14" s="1">
        <v>10827214</v>
      </c>
      <c r="G14" s="1" t="s">
        <v>49</v>
      </c>
      <c r="H14" s="2">
        <v>1</v>
      </c>
      <c r="I14" s="1">
        <v>1</v>
      </c>
      <c r="T14" s="6">
        <v>10727246</v>
      </c>
      <c r="U14" s="1" t="s">
        <v>67</v>
      </c>
    </row>
    <row r="15" spans="1:29" x14ac:dyDescent="0.25">
      <c r="F15" s="1">
        <v>10827218</v>
      </c>
      <c r="G15" s="1" t="s">
        <v>50</v>
      </c>
      <c r="H15" s="2">
        <v>1</v>
      </c>
      <c r="I15" s="1">
        <v>1</v>
      </c>
      <c r="T15" s="1">
        <v>10727222</v>
      </c>
      <c r="U15" s="1" t="s">
        <v>68</v>
      </c>
    </row>
    <row r="16" spans="1:29" x14ac:dyDescent="0.25">
      <c r="A16" s="1">
        <v>10827139</v>
      </c>
      <c r="B16" s="1" t="s">
        <v>38</v>
      </c>
      <c r="C16" s="1">
        <v>1</v>
      </c>
      <c r="D16" s="1">
        <v>1</v>
      </c>
      <c r="F16" s="1">
        <v>10927125</v>
      </c>
      <c r="G16" s="1" t="s">
        <v>4</v>
      </c>
      <c r="I16" s="2">
        <v>1</v>
      </c>
      <c r="T16" s="1">
        <v>10827106</v>
      </c>
      <c r="U16" s="1" t="s">
        <v>69</v>
      </c>
    </row>
    <row r="17" spans="2:21" x14ac:dyDescent="0.25">
      <c r="F17" s="1">
        <v>10927240</v>
      </c>
      <c r="G17" s="1" t="s">
        <v>14</v>
      </c>
      <c r="H17" s="2">
        <v>1</v>
      </c>
      <c r="I17" s="1">
        <v>1</v>
      </c>
      <c r="M17" s="1" t="s">
        <v>23</v>
      </c>
      <c r="N17" s="1" t="s">
        <v>24</v>
      </c>
      <c r="T17" s="7">
        <v>10927105</v>
      </c>
      <c r="U17" s="1" t="s">
        <v>1</v>
      </c>
    </row>
    <row r="18" spans="2:21" x14ac:dyDescent="0.25">
      <c r="F18" s="1">
        <v>10977011</v>
      </c>
      <c r="G18" s="1" t="s">
        <v>51</v>
      </c>
      <c r="H18" s="2">
        <v>1</v>
      </c>
      <c r="I18" s="1">
        <v>1</v>
      </c>
      <c r="K18" s="1">
        <v>10827205</v>
      </c>
      <c r="L18" s="1" t="s">
        <v>55</v>
      </c>
      <c r="M18" s="2">
        <v>1</v>
      </c>
      <c r="N18" s="1">
        <v>1</v>
      </c>
      <c r="T18" s="5">
        <v>10827140</v>
      </c>
      <c r="U18" s="1" t="s">
        <v>70</v>
      </c>
    </row>
    <row r="19" spans="2:21" x14ac:dyDescent="0.25">
      <c r="K19" s="1">
        <v>10827216</v>
      </c>
      <c r="L19" s="1" t="s">
        <v>56</v>
      </c>
      <c r="M19" s="2">
        <v>1</v>
      </c>
      <c r="N19" s="1">
        <v>1</v>
      </c>
      <c r="T19" s="8">
        <v>10827148</v>
      </c>
      <c r="U19" s="1" t="s">
        <v>71</v>
      </c>
    </row>
    <row r="20" spans="2:21" x14ac:dyDescent="0.25">
      <c r="F20" s="1">
        <v>10627112</v>
      </c>
      <c r="G20" s="3" t="s">
        <v>81</v>
      </c>
      <c r="H20" s="2">
        <v>1</v>
      </c>
      <c r="K20" s="1">
        <v>10827235</v>
      </c>
      <c r="L20" s="1" t="s">
        <v>57</v>
      </c>
      <c r="M20" s="2">
        <v>1</v>
      </c>
      <c r="U20" s="1">
        <v>575</v>
      </c>
    </row>
    <row r="21" spans="2:21" x14ac:dyDescent="0.25">
      <c r="B21" s="1" t="s">
        <v>28</v>
      </c>
      <c r="C21" s="1">
        <v>212000</v>
      </c>
      <c r="D21" s="1">
        <f>C21*C22</f>
        <v>36040</v>
      </c>
      <c r="F21" s="1">
        <v>10927119</v>
      </c>
      <c r="G21" s="1" t="s">
        <v>27</v>
      </c>
      <c r="H21" s="2"/>
      <c r="I21" s="1">
        <v>1</v>
      </c>
      <c r="K21" s="1">
        <v>10827138</v>
      </c>
      <c r="L21" s="1" t="s">
        <v>47</v>
      </c>
      <c r="M21" s="2">
        <v>1</v>
      </c>
    </row>
    <row r="22" spans="2:21" x14ac:dyDescent="0.25">
      <c r="B22" s="3" t="s">
        <v>29</v>
      </c>
      <c r="C22" s="9">
        <v>0.17</v>
      </c>
      <c r="F22" s="1">
        <v>10927134</v>
      </c>
      <c r="G22" s="1" t="s">
        <v>5</v>
      </c>
      <c r="H22" s="2"/>
      <c r="I22" s="1">
        <v>1</v>
      </c>
    </row>
    <row r="23" spans="2:21" x14ac:dyDescent="0.25">
      <c r="B23" s="3" t="s">
        <v>30</v>
      </c>
      <c r="C23" s="1">
        <f>SUM(C4:D14,H4:I18,M4:N10,M18:N21,R4:R6,M27:M30)</f>
        <v>65</v>
      </c>
      <c r="F23" s="1">
        <v>10927236</v>
      </c>
      <c r="G23" s="1" t="s">
        <v>13</v>
      </c>
      <c r="H23" s="2">
        <v>1</v>
      </c>
    </row>
    <row r="24" spans="2:21" x14ac:dyDescent="0.25">
      <c r="B24" s="3" t="s">
        <v>31</v>
      </c>
      <c r="C24" s="1">
        <f>SUM(C16:D16,H20:I23,M12:N12)</f>
        <v>8</v>
      </c>
    </row>
    <row r="25" spans="2:21" x14ac:dyDescent="0.25">
      <c r="C25" s="10" t="s">
        <v>78</v>
      </c>
    </row>
    <row r="26" spans="2:21" ht="13.8" x14ac:dyDescent="0.3">
      <c r="B26" s="10" t="s">
        <v>75</v>
      </c>
      <c r="C26" s="1">
        <v>32</v>
      </c>
      <c r="D26" s="1">
        <f>C26*200</f>
        <v>6400</v>
      </c>
      <c r="E26" s="2"/>
      <c r="M26" s="1" t="s">
        <v>22</v>
      </c>
    </row>
    <row r="27" spans="2:21" ht="13.8" x14ac:dyDescent="0.25">
      <c r="B27" s="11" t="s">
        <v>76</v>
      </c>
      <c r="C27" s="1">
        <v>41</v>
      </c>
      <c r="D27" s="1">
        <f>C27*100</f>
        <v>4100</v>
      </c>
      <c r="E27" s="2"/>
      <c r="K27" s="1">
        <v>10927106</v>
      </c>
      <c r="L27" s="1" t="s">
        <v>2</v>
      </c>
      <c r="M27" s="2">
        <v>1</v>
      </c>
    </row>
    <row r="28" spans="2:21" x14ac:dyDescent="0.25">
      <c r="D28" s="1">
        <f>D26+D27</f>
        <v>10500</v>
      </c>
      <c r="E28" s="2"/>
      <c r="K28" s="1">
        <v>10927119</v>
      </c>
      <c r="L28" s="1" t="s">
        <v>3</v>
      </c>
      <c r="M28" s="2">
        <v>1</v>
      </c>
    </row>
    <row r="29" spans="2:21" x14ac:dyDescent="0.25">
      <c r="E29" s="2"/>
      <c r="K29" s="1">
        <v>10927125</v>
      </c>
      <c r="L29" s="1" t="s">
        <v>4</v>
      </c>
      <c r="M29" s="2">
        <v>1</v>
      </c>
    </row>
    <row r="30" spans="2:21" ht="13.8" x14ac:dyDescent="0.25">
      <c r="B30" s="10" t="s">
        <v>77</v>
      </c>
      <c r="C30" s="1">
        <f>(D21-D28)/65</f>
        <v>392.92307692307691</v>
      </c>
      <c r="D30" s="1">
        <f>(D21-D28)/65</f>
        <v>392.92307692307691</v>
      </c>
      <c r="E30" s="2"/>
      <c r="K30" s="1">
        <v>10927222</v>
      </c>
      <c r="L30" s="1" t="s">
        <v>12</v>
      </c>
      <c r="M30" s="2">
        <v>1</v>
      </c>
    </row>
    <row r="31" spans="2:21" x14ac:dyDescent="0.25">
      <c r="C31" s="1">
        <v>400</v>
      </c>
      <c r="E31" s="2"/>
    </row>
    <row r="32" spans="2:21" x14ac:dyDescent="0.25">
      <c r="E32" s="2"/>
      <c r="L32" s="2"/>
    </row>
    <row r="33" spans="2:12" x14ac:dyDescent="0.25">
      <c r="E33" s="2"/>
    </row>
    <row r="34" spans="2:12" x14ac:dyDescent="0.25">
      <c r="E34" s="2"/>
      <c r="H34" s="4"/>
      <c r="L34" s="2"/>
    </row>
    <row r="35" spans="2:12" x14ac:dyDescent="0.25">
      <c r="B35" s="3" t="s">
        <v>79</v>
      </c>
      <c r="C35" s="1">
        <v>400</v>
      </c>
      <c r="E35" s="2"/>
    </row>
    <row r="36" spans="2:12" x14ac:dyDescent="0.25">
      <c r="E36" s="2"/>
    </row>
    <row r="37" spans="2:12" x14ac:dyDescent="0.25">
      <c r="E37" s="2"/>
    </row>
    <row r="38" spans="2:12" x14ac:dyDescent="0.25">
      <c r="E38" s="2"/>
    </row>
    <row r="39" spans="2:12" x14ac:dyDescent="0.25">
      <c r="E39" s="2"/>
    </row>
    <row r="40" spans="2:12" x14ac:dyDescent="0.25">
      <c r="E40" s="2"/>
    </row>
    <row r="41" spans="2:12" x14ac:dyDescent="0.25">
      <c r="E41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5" spans="12:12" x14ac:dyDescent="0.25">
      <c r="L65" s="2"/>
    </row>
    <row r="66" spans="12:12" x14ac:dyDescent="0.25">
      <c r="L66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82" spans="8:12" x14ac:dyDescent="0.25">
      <c r="H82" s="4"/>
      <c r="L82" s="2"/>
    </row>
  </sheetData>
  <sortState ref="F20:I23">
    <sortCondition ref="F19:F22"/>
  </sortState>
  <phoneticPr fontId="1" type="noConversion"/>
  <conditionalFormatting sqref="J58 J32">
    <cfRule type="containsText" dxfId="24" priority="33" operator="containsText" text="是">
      <formula>NOT(ISERROR(SEARCH("是",J32)))</formula>
    </cfRule>
  </conditionalFormatting>
  <conditionalFormatting sqref="J70:J72 J65:J66 J62 J82 AA10:AA11 J34">
    <cfRule type="containsText" dxfId="23" priority="31" operator="containsText" text="是">
      <formula>NOT(ISERROR(SEARCH("是",J10)))</formula>
    </cfRule>
  </conditionalFormatting>
  <conditionalFormatting sqref="L70:L72 L65:L66 L61:L62 L82 AC10:AC11 L34 L58:L59 N9 L32 M29:M30 H5:I5 I16 H18 I12 H8:I8 I4 H21:H23">
    <cfRule type="cellIs" dxfId="22" priority="30" operator="greaterThan">
      <formula>2</formula>
    </cfRule>
  </conditionalFormatting>
  <conditionalFormatting sqref="H20">
    <cfRule type="cellIs" dxfId="21" priority="27" operator="greaterThan">
      <formula>2</formula>
    </cfRule>
  </conditionalFormatting>
  <conditionalFormatting sqref="N4:N7">
    <cfRule type="cellIs" dxfId="20" priority="25" operator="greaterThan">
      <formula>2</formula>
    </cfRule>
  </conditionalFormatting>
  <conditionalFormatting sqref="AA9">
    <cfRule type="containsText" dxfId="19" priority="24" operator="containsText" text="是">
      <formula>NOT(ISERROR(SEARCH("是",AA9)))</formula>
    </cfRule>
  </conditionalFormatting>
  <conditionalFormatting sqref="AC9">
    <cfRule type="cellIs" dxfId="18" priority="23" operator="greaterThan">
      <formula>2</formula>
    </cfRule>
  </conditionalFormatting>
  <conditionalFormatting sqref="M27:M28">
    <cfRule type="cellIs" dxfId="17" priority="21" operator="greaterThan">
      <formula>2</formula>
    </cfRule>
  </conditionalFormatting>
  <conditionalFormatting sqref="M18:M21">
    <cfRule type="cellIs" dxfId="16" priority="19" operator="greaterThan">
      <formula>2</formula>
    </cfRule>
  </conditionalFormatting>
  <conditionalFormatting sqref="C27:C41">
    <cfRule type="containsText" dxfId="15" priority="18" operator="containsText" text="是">
      <formula>NOT(ISERROR(SEARCH("是",C27)))</formula>
    </cfRule>
  </conditionalFormatting>
  <conditionalFormatting sqref="E26:E41">
    <cfRule type="cellIs" dxfId="14" priority="17" operator="greaterThan">
      <formula>2</formula>
    </cfRule>
  </conditionalFormatting>
  <conditionalFormatting sqref="R5:R6">
    <cfRule type="containsText" dxfId="13" priority="16" operator="containsText" text="是">
      <formula>NOT(ISERROR(SEARCH("是",R5)))</formula>
    </cfRule>
  </conditionalFormatting>
  <conditionalFormatting sqref="R4">
    <cfRule type="containsText" dxfId="12" priority="14" operator="containsText" text="是">
      <formula>NOT(ISERROR(SEARCH("是",R4)))</formula>
    </cfRule>
  </conditionalFormatting>
  <conditionalFormatting sqref="H17">
    <cfRule type="cellIs" dxfId="11" priority="12" operator="greaterThan">
      <formula>2</formula>
    </cfRule>
  </conditionalFormatting>
  <conditionalFormatting sqref="H15">
    <cfRule type="cellIs" dxfId="10" priority="11" operator="greaterThan">
      <formula>2</formula>
    </cfRule>
  </conditionalFormatting>
  <conditionalFormatting sqref="H14">
    <cfRule type="cellIs" dxfId="9" priority="10" operator="greaterThan">
      <formula>2</formula>
    </cfRule>
  </conditionalFormatting>
  <conditionalFormatting sqref="H13">
    <cfRule type="cellIs" dxfId="8" priority="9" operator="greaterThan">
      <formula>2</formula>
    </cfRule>
  </conditionalFormatting>
  <conditionalFormatting sqref="H11">
    <cfRule type="cellIs" dxfId="7" priority="8" operator="greaterThan">
      <formula>2</formula>
    </cfRule>
  </conditionalFormatting>
  <conditionalFormatting sqref="H10">
    <cfRule type="cellIs" dxfId="6" priority="7" operator="greaterThan">
      <formula>2</formula>
    </cfRule>
  </conditionalFormatting>
  <conditionalFormatting sqref="H9">
    <cfRule type="cellIs" dxfId="5" priority="6" operator="greaterThan">
      <formula>2</formula>
    </cfRule>
  </conditionalFormatting>
  <conditionalFormatting sqref="H7">
    <cfRule type="cellIs" dxfId="4" priority="5" operator="greaterThan">
      <formula>2</formula>
    </cfRule>
  </conditionalFormatting>
  <conditionalFormatting sqref="H6">
    <cfRule type="cellIs" dxfId="3" priority="4" operator="greaterThan">
      <formula>2</formula>
    </cfRule>
  </conditionalFormatting>
  <conditionalFormatting sqref="N10">
    <cfRule type="cellIs" dxfId="2" priority="3" operator="greaterThan">
      <formula>2</formula>
    </cfRule>
  </conditionalFormatting>
  <conditionalFormatting sqref="C4:D14 C16:D16 H4:I18 H20:I23 M4:N10 M12:N12 M18:N21 M27:M30 R4:R6">
    <cfRule type="cellIs" dxfId="1" priority="1" operator="not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王佑齊</dc:creator>
  <cp:lastModifiedBy>JohnnyHsu</cp:lastModifiedBy>
  <dcterms:created xsi:type="dcterms:W3CDTF">2019-11-08T07:50:59Z</dcterms:created>
  <dcterms:modified xsi:type="dcterms:W3CDTF">2021-09-23T15:20:57Z</dcterms:modified>
</cp:coreProperties>
</file>