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urisko\Desktop\RaMy\Personal\SH\Tableau de Bord\"/>
    </mc:Choice>
  </mc:AlternateContent>
  <xr:revisionPtr revIDLastSave="0" documentId="8_{DA72EF5D-A7E3-47DC-BC76-F1ED135A7CAC}" xr6:coauthVersionLast="47" xr6:coauthVersionMax="47" xr10:uidLastSave="{00000000-0000-0000-0000-000000000000}"/>
  <bookViews>
    <workbookView xWindow="-108" yWindow="-108" windowWidth="23256" windowHeight="12456" xr2:uid="{E8CF385C-1E85-4338-B512-43B7D949CFDE}"/>
  </bookViews>
  <sheets>
    <sheet name="Sheet1" sheetId="1" r:id="rId1"/>
    <sheet name="Sheet2" sheetId="2" r:id="rId2"/>
  </sheets>
  <definedNames>
    <definedName name="_xlnm._FilterDatabase" localSheetId="0" hidden="1">Sheet1!$A$1:$E$393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91" i="1" l="1"/>
  <c r="D388" i="1"/>
  <c r="D385" i="1"/>
  <c r="D375" i="1"/>
  <c r="D372" i="1"/>
  <c r="D371" i="1"/>
  <c r="F10" i="2"/>
  <c r="D9" i="2"/>
  <c r="F8" i="2"/>
  <c r="E5" i="2"/>
  <c r="F4" i="2"/>
  <c r="E4" i="2"/>
  <c r="D338" i="1"/>
  <c r="D317" i="1"/>
  <c r="D305" i="1"/>
  <c r="D286" i="1" l="1"/>
  <c r="D278" i="1"/>
  <c r="D274" i="1"/>
  <c r="D255" i="1"/>
  <c r="D254" i="1"/>
  <c r="D244" i="1"/>
  <c r="D243" i="1"/>
  <c r="D238" i="1"/>
  <c r="D232" i="1"/>
  <c r="D225" i="1"/>
  <c r="D220" i="1"/>
  <c r="D217" i="1"/>
  <c r="D210" i="1"/>
  <c r="D209" i="1"/>
  <c r="D203" i="1"/>
  <c r="D197" i="1"/>
  <c r="D196" i="1"/>
  <c r="D194" i="1"/>
  <c r="D185" i="1"/>
  <c r="D183" i="1"/>
  <c r="D180" i="1"/>
  <c r="D170" i="1"/>
  <c r="D169" i="1"/>
  <c r="D167" i="1"/>
  <c r="D131" i="1"/>
  <c r="D120" i="1"/>
  <c r="D108" i="1"/>
  <c r="D93" i="1"/>
  <c r="D92" i="1"/>
  <c r="D77" i="1"/>
  <c r="D60" i="1"/>
  <c r="D50" i="1"/>
  <c r="D46" i="1"/>
  <c r="D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Patricia Vergère</author>
  </authors>
  <commentList>
    <comment ref="D184" authorId="0" shapeId="0" xr:uid="{A9A2C2E0-9851-4A30-8C38-804554056111}">
      <text>
        <r>
          <rPr>
            <b/>
            <sz val="9"/>
            <color indexed="81"/>
            <rFont val="Tahoma"/>
            <family val="2"/>
          </rPr>
          <t>Patricia Vergère:</t>
        </r>
        <r>
          <rPr>
            <sz val="9"/>
            <color indexed="81"/>
            <rFont val="Tahoma"/>
            <family val="2"/>
          </rPr>
          <t xml:space="preserve">
Compris médicaments pour enfant au Liban 17'861.08
</t>
        </r>
      </text>
    </comment>
  </commentList>
</comments>
</file>

<file path=xl/sharedStrings.xml><?xml version="1.0" encoding="utf-8"?>
<sst xmlns="http://schemas.openxmlformats.org/spreadsheetml/2006/main" count="809" uniqueCount="123">
  <si>
    <t>Date</t>
  </si>
  <si>
    <t>Recipient</t>
  </si>
  <si>
    <t>Amount</t>
  </si>
  <si>
    <t>Type</t>
  </si>
  <si>
    <t>Comment</t>
  </si>
  <si>
    <t>Charges fixes variables</t>
  </si>
  <si>
    <t xml:space="preserve">Autocarrefour Nyon SA </t>
  </si>
  <si>
    <t xml:space="preserve">Allo boissons SA </t>
  </si>
  <si>
    <t xml:space="preserve">Avocat Cramer </t>
  </si>
  <si>
    <t xml:space="preserve">Betterstudy Sarl / formation excel Patricia </t>
  </si>
  <si>
    <t>Blanchisserie du léman</t>
  </si>
  <si>
    <t xml:space="preserve">Caisse des médecins / formation tarmed </t>
  </si>
  <si>
    <t xml:space="preserve">Chubb Sicli (contrôle matériel incendie) </t>
  </si>
  <si>
    <t>Ctr Audit Conseil SA</t>
  </si>
  <si>
    <t xml:space="preserve">Devantis / informatique </t>
  </si>
  <si>
    <t xml:space="preserve">Devantis / fourniture informatique </t>
  </si>
  <si>
    <t>Digitec Galaxus/Fourn. Informatique</t>
  </si>
  <si>
    <t>Fournitures bureau/Amazon/Carte de crédit</t>
  </si>
  <si>
    <t>Frais Administratifs</t>
  </si>
  <si>
    <t>Helsana Ass. collective d'indemnités journalières</t>
  </si>
  <si>
    <t>HR Externalise</t>
  </si>
  <si>
    <t>Impôts</t>
  </si>
  <si>
    <t>Impôts à la Source</t>
  </si>
  <si>
    <t>Impôts cantonaux et comunaux 2021</t>
  </si>
  <si>
    <t xml:space="preserve">Infomaniak </t>
  </si>
  <si>
    <t>Itzen ( Christophe)</t>
  </si>
  <si>
    <t>La Poste/Achat timbres</t>
  </si>
  <si>
    <t>Labor Team/Formation continue apprentie</t>
  </si>
  <si>
    <t>Linked in / Learning program</t>
  </si>
  <si>
    <t>Lyreco/Fournitures bureau</t>
  </si>
  <si>
    <t xml:space="preserve">MSLH (Myeasy Flower) arrangement floral </t>
  </si>
  <si>
    <t>Nespresso</t>
  </si>
  <si>
    <t>Nets SA/(lecteur cartes) fournitures bureau</t>
  </si>
  <si>
    <t xml:space="preserve">Office World / fourniture bureau </t>
  </si>
  <si>
    <t xml:space="preserve">Pearl Schweiz  fourniture bureau </t>
  </si>
  <si>
    <t>Protekta Assurance juridique</t>
  </si>
  <si>
    <t xml:space="preserve">RMS/frais administratif(signalétique intérieur) </t>
  </si>
  <si>
    <t>Simplify/Frappe des rapports médicaux</t>
  </si>
  <si>
    <t>Swica Assurance-accidents collective</t>
  </si>
  <si>
    <t xml:space="preserve">Testzentrale (test psychologique Dr Dayer) </t>
  </si>
  <si>
    <t>Unis Assurance médecins</t>
  </si>
  <si>
    <t>Ville de Genève (taxe professionnelle communale 2021)</t>
  </si>
  <si>
    <t>Zurich assurance RC</t>
  </si>
  <si>
    <t>Patricia Vergère: cotisation carte de crédit, frais de carte et solde facture mois précédent</t>
  </si>
  <si>
    <t>Patricia Vergère: DGS carnet à souche</t>
  </si>
  <si>
    <t>Patricia Vergère: Ordonnance à souche Etat Ge DGS</t>
  </si>
  <si>
    <t xml:space="preserve">Frais médicaux </t>
  </si>
  <si>
    <t>Abbot/Fourn. Médicale</t>
  </si>
  <si>
    <t>Abbvie AG / fournitures médicales</t>
  </si>
  <si>
    <t>Admedics/Fournitures médicales</t>
  </si>
  <si>
    <t xml:space="preserve">Albin /Fournitures médicales </t>
  </si>
  <si>
    <t>Alloga (Glaxo) vaccins</t>
  </si>
  <si>
    <t>Applimed</t>
  </si>
  <si>
    <t xml:space="preserve">Cadumed </t>
  </si>
  <si>
    <t>Cardinal Health</t>
  </si>
  <si>
    <t xml:space="preserve">Charles Berdat </t>
  </si>
  <si>
    <t xml:space="preserve">Cook médical / fournitures médicales </t>
  </si>
  <si>
    <t>Cosanum/Fournitures médicales</t>
  </si>
  <si>
    <t>Distrimed Cuers / Matériel médical</t>
  </si>
  <si>
    <t>Galexis Pharma (vaccins/médic/matériel)</t>
  </si>
  <si>
    <t>Hartmann/Fournitures médicales</t>
  </si>
  <si>
    <t>Hexamed / Matériel médical</t>
  </si>
  <si>
    <t xml:space="preserve">Hygolet </t>
  </si>
  <si>
    <t>Labor Team/Fournitures médicales</t>
  </si>
  <si>
    <t>Marcel Blanc fournitures médicales</t>
  </si>
  <si>
    <t>Medimat/Fourniture médicales</t>
  </si>
  <si>
    <t>Pangas</t>
  </si>
  <si>
    <t>Pharmacie</t>
  </si>
  <si>
    <t>Polymed</t>
  </si>
  <si>
    <t>Procomed/Fournitures médicales</t>
  </si>
  <si>
    <t>Promedical/Fournitures médicales</t>
  </si>
  <si>
    <t>Saniswiss</t>
  </si>
  <si>
    <t>Steriswiss</t>
  </si>
  <si>
    <t>Viollier/Fournitures médicales</t>
  </si>
  <si>
    <t xml:space="preserve">Anandic/fourniture médicale </t>
  </si>
  <si>
    <t>Devantis/Câblage informatique et électrique</t>
  </si>
  <si>
    <t>Ikea (mobilier)</t>
  </si>
  <si>
    <t>Kaiser + Kraft/Mobilier-decoration</t>
  </si>
  <si>
    <t>Lipo / mobilier</t>
  </si>
  <si>
    <t>Office World/Mobilier (Lampes-porte manteau)</t>
  </si>
  <si>
    <t>Swissbiling / Flux Group (téléphonie, messages vocaux)</t>
  </si>
  <si>
    <t xml:space="preserve">Swissbilling (mobilier Ikea) </t>
  </si>
  <si>
    <t xml:space="preserve">Frais unique </t>
  </si>
  <si>
    <t xml:space="preserve">Axonlab réactif </t>
  </si>
  <si>
    <t>Frais Laboratoire</t>
  </si>
  <si>
    <t xml:space="preserve">Alva-tech </t>
  </si>
  <si>
    <t xml:space="preserve">Atelier Cem Piskin </t>
  </si>
  <si>
    <t xml:space="preserve">Axis dental </t>
  </si>
  <si>
    <t>Condor/Dentisterie</t>
  </si>
  <si>
    <t>David Izquierdo/Laboratoire dentaire</t>
  </si>
  <si>
    <t>DC Technique</t>
  </si>
  <si>
    <t xml:space="preserve">DC Technique installation air flow </t>
  </si>
  <si>
    <t xml:space="preserve">DC Technique installation radio-panoramique </t>
  </si>
  <si>
    <t xml:space="preserve">Dentsply Sirona Europe </t>
  </si>
  <si>
    <t>Dema Dent AG</t>
  </si>
  <si>
    <t>Denteo/Logiciel Dentisterie</t>
  </si>
  <si>
    <t>Discus dental / fourniture dentisterie</t>
  </si>
  <si>
    <t>Grenke/Leasing dentisterie</t>
  </si>
  <si>
    <t xml:space="preserve">Marc Grundmann / fourniture dentisterie </t>
  </si>
  <si>
    <t>Labo dentaire Martini sa</t>
  </si>
  <si>
    <t>Le laboratoire Signy/Frais Labo. Dentisterie</t>
  </si>
  <si>
    <t xml:space="preserve">Laboratoire dentaire Vincent de Paz </t>
  </si>
  <si>
    <t>Medentia Sarl</t>
  </si>
  <si>
    <t xml:space="preserve">Montandon Richard / Orthodesign </t>
  </si>
  <si>
    <t xml:space="preserve">Office fédéral de la santé publique (autorisation rx) </t>
  </si>
  <si>
    <t xml:space="preserve">Saniswiss </t>
  </si>
  <si>
    <t xml:space="preserve">Straumann (implant) </t>
  </si>
  <si>
    <t xml:space="preserve">Trisa AG / fournitures dentisterie </t>
  </si>
  <si>
    <t xml:space="preserve">Wild </t>
  </si>
  <si>
    <t>Frais Dentisterie</t>
  </si>
  <si>
    <t xml:space="preserve">Jeanmonod Rachel </t>
  </si>
  <si>
    <t>Kohler Julie</t>
  </si>
  <si>
    <t>Unilabs</t>
  </si>
  <si>
    <t>Viollier</t>
  </si>
  <si>
    <t>Labor Team</t>
  </si>
  <si>
    <t>Rétrocessions</t>
  </si>
  <si>
    <t>Matt MALTBY</t>
  </si>
  <si>
    <t>Remboursements patients</t>
  </si>
  <si>
    <t xml:space="preserve">MOUKADDEM Salma </t>
  </si>
  <si>
    <t>PERRIN Nicolas (dentisterie)</t>
  </si>
  <si>
    <t xml:space="preserve">SJOSTROM Nathalie (dentisterie) </t>
  </si>
  <si>
    <t xml:space="preserve">ANGELIL Sonia </t>
  </si>
  <si>
    <t xml:space="preserve">ECCOFEY Nilda del Rosario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</si>
</sst>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]* #,##0.00_);_([$€]* \(#,##0.00\);_([$€]* \-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i/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ill="0" applyBorder="0" applyAlignment="0" applyProtection="0"/>
    <xf numFmtId="0" fontId="1" fillId="0" borderId="0"/>
    <xf numFmtId="0" fontId="2" fillId="2" borderId="1" applyNumberFormat="0" applyFont="0" applyAlignment="0" applyProtection="0"/>
  </cellStyleXfs>
  <cellXfs count="7">
    <xf numFmtId="0" fontId="0" fillId="0" borderId="0" xfId="0"/>
    <xf numFmtId="2" fontId="0" fillId="0" borderId="0" xfId="0" applyNumberFormat="1"/>
    <xf numFmtId="14" fontId="0" fillId="0" borderId="0" xfId="0" applyNumberFormat="1"/>
    <xf numFmtId="4" fontId="4" fillId="0" borderId="3" xfId="2" applyNumberFormat="1" applyFont="1" applyFill="1" applyBorder="1" applyAlignment="1">
      <alignment horizontal="right"/>
    </xf>
    <xf numFmtId="4" fontId="4" fillId="0" borderId="2" xfId="2" applyNumberFormat="1" applyFont="1" applyFill="1" applyBorder="1" applyAlignment="1">
      <alignment horizontal="right"/>
    </xf>
    <xf numFmtId="0" fontId="3" fillId="3" borderId="2" xfId="3" applyFont="1" applyFill="1" applyBorder="1"/>
    <xf numFmtId="4" fontId="4" fillId="3" borderId="3" xfId="2" applyNumberFormat="1" applyFont="1" applyFill="1" applyBorder="1" applyAlignment="1">
      <alignment horizontal="right"/>
    </xf>
  </cellXfs>
  <cellStyles count="4">
    <cellStyle name="Euro" xfId="1" xr:uid="{5A559118-DD16-4B12-A2C0-ACAC057C9323}"/>
    <cellStyle name="Normal" xfId="0" builtinId="0"/>
    <cellStyle name="Normal 4" xfId="2" xr:uid="{DB3F9295-6D99-4D15-8B96-06AF2FF14B99}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0AA-3CAE-410A-9186-423C34304F34}">
  <sheetPr codeName="Sheet1"/>
  <dimension ref="A1:E399"/>
  <sheetViews>
    <sheetView tabSelected="1" workbookViewId="0"/>
  </sheetViews>
  <sheetFormatPr defaultRowHeight="14.4" x14ac:dyDescent="0.3"/>
  <cols>
    <col min="1" max="1" width="9.5546875" bestFit="1" customWidth="1"/>
    <col min="2" max="2" width="46.88671875" bestFit="1" customWidth="1"/>
    <col min="3" max="3" width="22.5546875" bestFit="1" customWidth="1"/>
    <col min="4" max="4" width="10.5546875" style="1" bestFit="1" customWidth="1"/>
    <col min="5" max="5" width="74.777343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 s="2">
        <v>44562</v>
      </c>
      <c r="B2" t="s">
        <v>10</v>
      </c>
      <c r="C2" t="s">
        <v>5</v>
      </c>
      <c r="D2" s="1">
        <v>260.39999999999998</v>
      </c>
    </row>
    <row r="3" spans="1:5" x14ac:dyDescent="0.3">
      <c r="A3" s="2">
        <v>44562</v>
      </c>
      <c r="B3" t="s">
        <v>14</v>
      </c>
      <c r="C3" t="s">
        <v>5</v>
      </c>
      <c r="D3" s="1">
        <v>1100</v>
      </c>
    </row>
    <row r="4" spans="1:5" x14ac:dyDescent="0.3">
      <c r="A4" s="2">
        <v>44562</v>
      </c>
      <c r="B4" t="s">
        <v>16</v>
      </c>
      <c r="C4" t="s">
        <v>5</v>
      </c>
      <c r="D4" s="1">
        <v>877.1</v>
      </c>
    </row>
    <row r="5" spans="1:5" x14ac:dyDescent="0.3">
      <c r="A5" s="2">
        <v>44562</v>
      </c>
      <c r="B5" t="s">
        <v>20</v>
      </c>
      <c r="C5" t="s">
        <v>5</v>
      </c>
      <c r="D5" s="1">
        <v>1740</v>
      </c>
    </row>
    <row r="6" spans="1:5" x14ac:dyDescent="0.3">
      <c r="A6" s="2">
        <v>44562</v>
      </c>
      <c r="B6" t="s">
        <v>24</v>
      </c>
      <c r="C6" t="s">
        <v>5</v>
      </c>
      <c r="D6" s="1">
        <v>86.55</v>
      </c>
    </row>
    <row r="7" spans="1:5" x14ac:dyDescent="0.3">
      <c r="A7" s="2">
        <v>44562</v>
      </c>
      <c r="B7" t="s">
        <v>25</v>
      </c>
      <c r="C7" t="s">
        <v>5</v>
      </c>
      <c r="D7" s="1">
        <v>4038.75</v>
      </c>
    </row>
    <row r="8" spans="1:5" x14ac:dyDescent="0.3">
      <c r="A8" s="2">
        <v>44562</v>
      </c>
      <c r="B8" t="s">
        <v>27</v>
      </c>
      <c r="C8" t="s">
        <v>5</v>
      </c>
      <c r="D8" s="1">
        <v>45</v>
      </c>
    </row>
    <row r="9" spans="1:5" x14ac:dyDescent="0.3">
      <c r="A9" s="2">
        <v>44562</v>
      </c>
      <c r="B9" t="s">
        <v>29</v>
      </c>
      <c r="C9" t="s">
        <v>5</v>
      </c>
      <c r="D9" s="1">
        <v>330.95</v>
      </c>
    </row>
    <row r="10" spans="1:5" x14ac:dyDescent="0.3">
      <c r="A10" s="2">
        <v>44562</v>
      </c>
      <c r="B10" t="s">
        <v>30</v>
      </c>
      <c r="C10" t="s">
        <v>5</v>
      </c>
      <c r="D10" s="1">
        <v>107.7</v>
      </c>
    </row>
    <row r="11" spans="1:5" x14ac:dyDescent="0.3">
      <c r="A11" s="2">
        <v>44562</v>
      </c>
      <c r="B11" t="s">
        <v>31</v>
      </c>
      <c r="C11" t="s">
        <v>5</v>
      </c>
      <c r="D11" s="1">
        <v>29.5</v>
      </c>
    </row>
    <row r="12" spans="1:5" x14ac:dyDescent="0.3">
      <c r="A12" s="2">
        <v>44562</v>
      </c>
      <c r="B12" t="s">
        <v>35</v>
      </c>
      <c r="C12" t="s">
        <v>5</v>
      </c>
      <c r="D12" s="1">
        <v>1267</v>
      </c>
    </row>
    <row r="13" spans="1:5" x14ac:dyDescent="0.3">
      <c r="A13" s="2">
        <v>44562</v>
      </c>
      <c r="B13" t="s">
        <v>37</v>
      </c>
      <c r="C13" t="s">
        <v>5</v>
      </c>
      <c r="D13" s="1">
        <v>1011.56</v>
      </c>
    </row>
    <row r="14" spans="1:5" x14ac:dyDescent="0.3">
      <c r="A14" s="2">
        <v>44593</v>
      </c>
      <c r="B14" t="s">
        <v>9</v>
      </c>
      <c r="C14" t="s">
        <v>5</v>
      </c>
      <c r="D14" s="1">
        <v>418.2</v>
      </c>
    </row>
    <row r="15" spans="1:5" x14ac:dyDescent="0.3">
      <c r="A15" s="2">
        <v>44593</v>
      </c>
      <c r="B15" t="s">
        <v>10</v>
      </c>
      <c r="C15" t="s">
        <v>5</v>
      </c>
      <c r="D15" s="1">
        <v>99.3</v>
      </c>
    </row>
    <row r="16" spans="1:5" x14ac:dyDescent="0.3">
      <c r="A16" s="2">
        <v>44593</v>
      </c>
      <c r="B16" t="s">
        <v>16</v>
      </c>
      <c r="C16" t="s">
        <v>5</v>
      </c>
      <c r="D16" s="1">
        <v>344.6</v>
      </c>
    </row>
    <row r="17" spans="1:5" x14ac:dyDescent="0.3">
      <c r="A17" s="2">
        <v>44593</v>
      </c>
      <c r="B17" t="s">
        <v>19</v>
      </c>
      <c r="C17" t="s">
        <v>5</v>
      </c>
      <c r="D17" s="1">
        <v>6264.65</v>
      </c>
    </row>
    <row r="18" spans="1:5" x14ac:dyDescent="0.3">
      <c r="A18" s="2">
        <v>44593</v>
      </c>
      <c r="B18" t="s">
        <v>20</v>
      </c>
      <c r="C18" t="s">
        <v>5</v>
      </c>
      <c r="D18" s="1">
        <v>790</v>
      </c>
    </row>
    <row r="19" spans="1:5" x14ac:dyDescent="0.3">
      <c r="A19" s="2">
        <v>44593</v>
      </c>
      <c r="B19" t="s">
        <v>22</v>
      </c>
      <c r="C19" t="s">
        <v>5</v>
      </c>
      <c r="D19" s="1">
        <v>2325.15</v>
      </c>
    </row>
    <row r="20" spans="1:5" x14ac:dyDescent="0.3">
      <c r="A20" s="2">
        <v>44593</v>
      </c>
      <c r="B20" t="s">
        <v>24</v>
      </c>
      <c r="C20" t="s">
        <v>5</v>
      </c>
      <c r="D20" s="1">
        <v>52.45</v>
      </c>
    </row>
    <row r="21" spans="1:5" x14ac:dyDescent="0.3">
      <c r="A21" s="2">
        <v>44593</v>
      </c>
      <c r="B21" t="s">
        <v>25</v>
      </c>
      <c r="C21" t="s">
        <v>5</v>
      </c>
      <c r="D21" s="1">
        <v>4038.75</v>
      </c>
    </row>
    <row r="22" spans="1:5" x14ac:dyDescent="0.3">
      <c r="A22" s="2">
        <v>44593</v>
      </c>
      <c r="B22" t="s">
        <v>26</v>
      </c>
      <c r="C22" t="s">
        <v>5</v>
      </c>
      <c r="D22" s="1">
        <v>255</v>
      </c>
    </row>
    <row r="23" spans="1:5" x14ac:dyDescent="0.3">
      <c r="A23" s="2">
        <v>44593</v>
      </c>
      <c r="B23" t="s">
        <v>29</v>
      </c>
      <c r="C23" t="s">
        <v>5</v>
      </c>
      <c r="D23" s="1">
        <v>221.65</v>
      </c>
    </row>
    <row r="24" spans="1:5" x14ac:dyDescent="0.3">
      <c r="A24" s="2">
        <v>44593</v>
      </c>
      <c r="B24" t="s">
        <v>30</v>
      </c>
      <c r="C24" t="s">
        <v>5</v>
      </c>
      <c r="D24" s="1">
        <v>107.7</v>
      </c>
    </row>
    <row r="25" spans="1:5" x14ac:dyDescent="0.3">
      <c r="A25" s="2">
        <v>44593</v>
      </c>
      <c r="B25" t="s">
        <v>31</v>
      </c>
      <c r="C25" t="s">
        <v>5</v>
      </c>
      <c r="D25" s="1">
        <v>133.4</v>
      </c>
    </row>
    <row r="26" spans="1:5" x14ac:dyDescent="0.3">
      <c r="A26" s="2">
        <v>44593</v>
      </c>
      <c r="B26" t="s">
        <v>37</v>
      </c>
      <c r="C26" t="s">
        <v>5</v>
      </c>
      <c r="D26" s="1">
        <v>861.62</v>
      </c>
    </row>
    <row r="27" spans="1:5" x14ac:dyDescent="0.3">
      <c r="A27" s="2">
        <v>44593</v>
      </c>
      <c r="B27" t="s">
        <v>38</v>
      </c>
      <c r="C27" t="s">
        <v>5</v>
      </c>
      <c r="D27" s="1">
        <v>5510.45</v>
      </c>
    </row>
    <row r="28" spans="1:5" x14ac:dyDescent="0.3">
      <c r="A28" s="2">
        <v>44593</v>
      </c>
      <c r="B28" t="s">
        <v>42</v>
      </c>
      <c r="C28" t="s">
        <v>5</v>
      </c>
      <c r="D28" s="1">
        <v>100</v>
      </c>
    </row>
    <row r="29" spans="1:5" x14ac:dyDescent="0.3">
      <c r="A29" s="2">
        <v>44621</v>
      </c>
      <c r="B29" t="s">
        <v>10</v>
      </c>
      <c r="C29" t="s">
        <v>5</v>
      </c>
      <c r="D29" s="1">
        <v>143.19999999999999</v>
      </c>
    </row>
    <row r="30" spans="1:5" x14ac:dyDescent="0.3">
      <c r="A30" s="2">
        <v>44621</v>
      </c>
      <c r="B30" t="s">
        <v>15</v>
      </c>
      <c r="C30" t="s">
        <v>5</v>
      </c>
      <c r="D30" s="1">
        <v>504</v>
      </c>
    </row>
    <row r="31" spans="1:5" x14ac:dyDescent="0.3">
      <c r="A31" s="2">
        <v>44621</v>
      </c>
      <c r="B31" t="s">
        <v>16</v>
      </c>
      <c r="C31" t="s">
        <v>5</v>
      </c>
      <c r="D31" s="1">
        <f>659.6+276</f>
        <v>935.6</v>
      </c>
    </row>
    <row r="32" spans="1:5" x14ac:dyDescent="0.3">
      <c r="A32" s="2">
        <v>44621</v>
      </c>
      <c r="B32" t="s">
        <v>18</v>
      </c>
      <c r="C32" t="s">
        <v>5</v>
      </c>
      <c r="D32" s="1">
        <v>153.6</v>
      </c>
      <c r="E32" t="s">
        <v>43</v>
      </c>
    </row>
    <row r="33" spans="1:4" x14ac:dyDescent="0.3">
      <c r="A33" s="2">
        <v>44621</v>
      </c>
      <c r="B33" t="s">
        <v>20</v>
      </c>
      <c r="C33" t="s">
        <v>5</v>
      </c>
      <c r="D33" s="1">
        <v>770</v>
      </c>
    </row>
    <row r="34" spans="1:4" x14ac:dyDescent="0.3">
      <c r="A34" s="2">
        <v>44621</v>
      </c>
      <c r="B34" t="s">
        <v>21</v>
      </c>
      <c r="C34" t="s">
        <v>5</v>
      </c>
      <c r="D34" s="1">
        <v>1828.8</v>
      </c>
    </row>
    <row r="35" spans="1:4" x14ac:dyDescent="0.3">
      <c r="A35" s="2">
        <v>44621</v>
      </c>
      <c r="B35" t="s">
        <v>22</v>
      </c>
      <c r="C35" t="s">
        <v>5</v>
      </c>
      <c r="D35" s="1">
        <v>2362.4499999999998</v>
      </c>
    </row>
    <row r="36" spans="1:4" x14ac:dyDescent="0.3">
      <c r="A36" s="2">
        <v>44621</v>
      </c>
      <c r="B36" t="s">
        <v>24</v>
      </c>
      <c r="C36" t="s">
        <v>5</v>
      </c>
      <c r="D36" s="1">
        <v>49.55</v>
      </c>
    </row>
    <row r="37" spans="1:4" x14ac:dyDescent="0.3">
      <c r="A37" s="2">
        <v>44621</v>
      </c>
      <c r="B37" t="s">
        <v>26</v>
      </c>
      <c r="C37" t="s">
        <v>5</v>
      </c>
      <c r="D37" s="1">
        <v>236</v>
      </c>
    </row>
    <row r="38" spans="1:4" x14ac:dyDescent="0.3">
      <c r="A38" s="2">
        <v>44621</v>
      </c>
      <c r="B38" t="s">
        <v>29</v>
      </c>
      <c r="C38" t="s">
        <v>5</v>
      </c>
      <c r="D38" s="1">
        <v>219.05</v>
      </c>
    </row>
    <row r="39" spans="1:4" x14ac:dyDescent="0.3">
      <c r="A39" s="2">
        <v>44621</v>
      </c>
      <c r="B39" t="s">
        <v>30</v>
      </c>
      <c r="C39" t="s">
        <v>5</v>
      </c>
      <c r="D39" s="1">
        <v>107.7</v>
      </c>
    </row>
    <row r="40" spans="1:4" x14ac:dyDescent="0.3">
      <c r="A40" s="2">
        <v>44621</v>
      </c>
      <c r="B40" t="s">
        <v>31</v>
      </c>
      <c r="C40" t="s">
        <v>5</v>
      </c>
      <c r="D40" s="1">
        <v>159.69999999999999</v>
      </c>
    </row>
    <row r="41" spans="1:4" x14ac:dyDescent="0.3">
      <c r="A41" s="2">
        <v>44621</v>
      </c>
      <c r="B41" t="s">
        <v>32</v>
      </c>
      <c r="C41" t="s">
        <v>5</v>
      </c>
      <c r="D41" s="1">
        <v>323.10000000000002</v>
      </c>
    </row>
    <row r="42" spans="1:4" x14ac:dyDescent="0.3">
      <c r="A42" s="2">
        <v>44621</v>
      </c>
      <c r="B42" t="s">
        <v>36</v>
      </c>
      <c r="C42" t="s">
        <v>5</v>
      </c>
      <c r="D42" s="1">
        <v>409.25</v>
      </c>
    </row>
    <row r="43" spans="1:4" x14ac:dyDescent="0.3">
      <c r="A43" s="2">
        <v>44621</v>
      </c>
      <c r="B43" t="s">
        <v>37</v>
      </c>
      <c r="C43" t="s">
        <v>5</v>
      </c>
      <c r="D43" s="1">
        <v>927.51</v>
      </c>
    </row>
    <row r="44" spans="1:4" x14ac:dyDescent="0.3">
      <c r="A44" s="2">
        <v>44652</v>
      </c>
      <c r="B44" t="s">
        <v>6</v>
      </c>
      <c r="C44" t="s">
        <v>5</v>
      </c>
      <c r="D44" s="1">
        <v>1145.95</v>
      </c>
    </row>
    <row r="45" spans="1:4" x14ac:dyDescent="0.3">
      <c r="A45" s="2">
        <v>44652</v>
      </c>
      <c r="B45" t="s">
        <v>10</v>
      </c>
      <c r="C45" t="s">
        <v>5</v>
      </c>
      <c r="D45" s="1">
        <v>237.25</v>
      </c>
    </row>
    <row r="46" spans="1:4" x14ac:dyDescent="0.3">
      <c r="A46" s="2">
        <v>44652</v>
      </c>
      <c r="B46" t="s">
        <v>16</v>
      </c>
      <c r="C46" t="s">
        <v>5</v>
      </c>
      <c r="D46" s="1">
        <f>195+64.8+239.9+260.1</f>
        <v>759.80000000000007</v>
      </c>
    </row>
    <row r="47" spans="1:4" x14ac:dyDescent="0.3">
      <c r="A47" s="2">
        <v>44652</v>
      </c>
      <c r="B47" t="s">
        <v>20</v>
      </c>
      <c r="C47" t="s">
        <v>5</v>
      </c>
      <c r="D47" s="1">
        <v>770</v>
      </c>
    </row>
    <row r="48" spans="1:4" x14ac:dyDescent="0.3">
      <c r="A48" s="2">
        <v>44652</v>
      </c>
      <c r="B48" t="s">
        <v>22</v>
      </c>
      <c r="C48" t="s">
        <v>5</v>
      </c>
      <c r="D48" s="1">
        <v>2336.4499999999998</v>
      </c>
    </row>
    <row r="49" spans="1:5" x14ac:dyDescent="0.3">
      <c r="A49" s="2">
        <v>44652</v>
      </c>
      <c r="B49" t="s">
        <v>24</v>
      </c>
      <c r="C49" t="s">
        <v>5</v>
      </c>
      <c r="D49" s="1">
        <v>78.2</v>
      </c>
    </row>
    <row r="50" spans="1:5" x14ac:dyDescent="0.3">
      <c r="A50" s="2">
        <v>44652</v>
      </c>
      <c r="B50" t="s">
        <v>25</v>
      </c>
      <c r="C50" t="s">
        <v>5</v>
      </c>
      <c r="D50" s="1">
        <f>4038.75+4038.75</f>
        <v>8077.5</v>
      </c>
    </row>
    <row r="51" spans="1:5" x14ac:dyDescent="0.3">
      <c r="A51" s="2">
        <v>44652</v>
      </c>
      <c r="B51" t="s">
        <v>26</v>
      </c>
      <c r="C51" t="s">
        <v>5</v>
      </c>
      <c r="D51" s="1">
        <v>290</v>
      </c>
    </row>
    <row r="52" spans="1:5" x14ac:dyDescent="0.3">
      <c r="A52" s="2">
        <v>44652</v>
      </c>
      <c r="B52" t="s">
        <v>29</v>
      </c>
      <c r="C52" t="s">
        <v>5</v>
      </c>
      <c r="D52" s="1">
        <v>252.2</v>
      </c>
    </row>
    <row r="53" spans="1:5" x14ac:dyDescent="0.3">
      <c r="A53" s="2">
        <v>44652</v>
      </c>
      <c r="B53" t="s">
        <v>30</v>
      </c>
      <c r="C53" t="s">
        <v>5</v>
      </c>
      <c r="D53" s="1">
        <v>107.7</v>
      </c>
    </row>
    <row r="54" spans="1:5" x14ac:dyDescent="0.3">
      <c r="A54" s="2">
        <v>44652</v>
      </c>
      <c r="B54" t="s">
        <v>31</v>
      </c>
      <c r="C54" t="s">
        <v>5</v>
      </c>
      <c r="D54" s="1">
        <v>263.89999999999998</v>
      </c>
    </row>
    <row r="55" spans="1:5" x14ac:dyDescent="0.3">
      <c r="A55" s="2">
        <v>44652</v>
      </c>
      <c r="B55" t="s">
        <v>33</v>
      </c>
      <c r="C55" t="s">
        <v>5</v>
      </c>
      <c r="D55" s="1">
        <v>208.1</v>
      </c>
    </row>
    <row r="56" spans="1:5" x14ac:dyDescent="0.3">
      <c r="A56" s="2">
        <v>44652</v>
      </c>
      <c r="B56" t="s">
        <v>37</v>
      </c>
      <c r="C56" t="s">
        <v>5</v>
      </c>
      <c r="D56" s="1">
        <v>1188.69</v>
      </c>
    </row>
    <row r="57" spans="1:5" x14ac:dyDescent="0.3">
      <c r="A57" s="2">
        <v>44652</v>
      </c>
      <c r="B57" t="s">
        <v>41</v>
      </c>
      <c r="C57" t="s">
        <v>5</v>
      </c>
      <c r="D57" s="1">
        <v>2230</v>
      </c>
    </row>
    <row r="58" spans="1:5" x14ac:dyDescent="0.3">
      <c r="A58" s="2">
        <v>44682</v>
      </c>
      <c r="B58" t="s">
        <v>10</v>
      </c>
      <c r="C58" t="s">
        <v>5</v>
      </c>
      <c r="D58" s="1">
        <v>218.15</v>
      </c>
    </row>
    <row r="59" spans="1:5" x14ac:dyDescent="0.3">
      <c r="A59" s="2">
        <v>44682</v>
      </c>
      <c r="B59" t="s">
        <v>12</v>
      </c>
      <c r="C59" t="s">
        <v>5</v>
      </c>
      <c r="D59" s="1">
        <v>304.75</v>
      </c>
    </row>
    <row r="60" spans="1:5" x14ac:dyDescent="0.3">
      <c r="A60" s="2">
        <v>44682</v>
      </c>
      <c r="B60" t="s">
        <v>16</v>
      </c>
      <c r="C60" t="s">
        <v>5</v>
      </c>
      <c r="D60" s="1">
        <f>330.8+31</f>
        <v>361.8</v>
      </c>
    </row>
    <row r="61" spans="1:5" x14ac:dyDescent="0.3">
      <c r="A61" s="2">
        <v>44682</v>
      </c>
      <c r="B61" t="s">
        <v>18</v>
      </c>
      <c r="C61" t="s">
        <v>5</v>
      </c>
      <c r="D61" s="1">
        <v>30.3</v>
      </c>
      <c r="E61" t="s">
        <v>44</v>
      </c>
    </row>
    <row r="62" spans="1:5" x14ac:dyDescent="0.3">
      <c r="A62" s="2">
        <v>44682</v>
      </c>
      <c r="B62" t="s">
        <v>19</v>
      </c>
      <c r="C62" t="s">
        <v>5</v>
      </c>
      <c r="D62" s="1">
        <v>8.1</v>
      </c>
    </row>
    <row r="63" spans="1:5" x14ac:dyDescent="0.3">
      <c r="A63" s="2">
        <v>44682</v>
      </c>
      <c r="B63" t="s">
        <v>20</v>
      </c>
      <c r="C63" t="s">
        <v>5</v>
      </c>
      <c r="D63" s="1">
        <v>870</v>
      </c>
    </row>
    <row r="64" spans="1:5" x14ac:dyDescent="0.3">
      <c r="A64" s="2">
        <v>44682</v>
      </c>
      <c r="B64" t="s">
        <v>21</v>
      </c>
      <c r="C64" t="s">
        <v>5</v>
      </c>
      <c r="D64" s="1">
        <v>2099.4499999999998</v>
      </c>
    </row>
    <row r="65" spans="1:4" x14ac:dyDescent="0.3">
      <c r="A65" s="2">
        <v>44682</v>
      </c>
      <c r="B65" t="s">
        <v>22</v>
      </c>
      <c r="C65" t="s">
        <v>5</v>
      </c>
      <c r="D65" s="1">
        <v>2276.4</v>
      </c>
    </row>
    <row r="66" spans="1:4" x14ac:dyDescent="0.3">
      <c r="A66" s="2">
        <v>44682</v>
      </c>
      <c r="B66" t="s">
        <v>24</v>
      </c>
      <c r="C66" t="s">
        <v>5</v>
      </c>
      <c r="D66" s="1">
        <v>204.55</v>
      </c>
    </row>
    <row r="67" spans="1:4" x14ac:dyDescent="0.3">
      <c r="A67" s="2">
        <v>44682</v>
      </c>
      <c r="B67" t="s">
        <v>25</v>
      </c>
      <c r="C67" t="s">
        <v>5</v>
      </c>
      <c r="D67" s="1">
        <v>4038.75</v>
      </c>
    </row>
    <row r="68" spans="1:4" x14ac:dyDescent="0.3">
      <c r="A68" s="2">
        <v>44682</v>
      </c>
      <c r="B68" t="s">
        <v>26</v>
      </c>
      <c r="C68" t="s">
        <v>5</v>
      </c>
      <c r="D68" s="1">
        <v>290</v>
      </c>
    </row>
    <row r="69" spans="1:4" x14ac:dyDescent="0.3">
      <c r="A69" s="2">
        <v>44682</v>
      </c>
      <c r="B69" t="s">
        <v>29</v>
      </c>
      <c r="C69" t="s">
        <v>5</v>
      </c>
      <c r="D69" s="1">
        <v>464.6</v>
      </c>
    </row>
    <row r="70" spans="1:4" x14ac:dyDescent="0.3">
      <c r="A70" s="2">
        <v>44682</v>
      </c>
      <c r="B70" t="s">
        <v>30</v>
      </c>
      <c r="C70" t="s">
        <v>5</v>
      </c>
      <c r="D70" s="1">
        <v>107.7</v>
      </c>
    </row>
    <row r="71" spans="1:4" x14ac:dyDescent="0.3">
      <c r="A71" s="2">
        <v>44682</v>
      </c>
      <c r="B71" t="s">
        <v>34</v>
      </c>
      <c r="C71" t="s">
        <v>5</v>
      </c>
      <c r="D71" s="1">
        <v>78.849999999999994</v>
      </c>
    </row>
    <row r="72" spans="1:4" x14ac:dyDescent="0.3">
      <c r="A72" s="2">
        <v>44682</v>
      </c>
      <c r="B72" t="s">
        <v>37</v>
      </c>
      <c r="C72" t="s">
        <v>5</v>
      </c>
      <c r="D72" s="1">
        <v>946.22</v>
      </c>
    </row>
    <row r="73" spans="1:4" x14ac:dyDescent="0.3">
      <c r="A73" s="2">
        <v>44682</v>
      </c>
      <c r="B73" t="s">
        <v>41</v>
      </c>
      <c r="C73" t="s">
        <v>5</v>
      </c>
      <c r="D73" s="1">
        <v>2220</v>
      </c>
    </row>
    <row r="74" spans="1:4" x14ac:dyDescent="0.3">
      <c r="A74" s="2">
        <v>44713</v>
      </c>
      <c r="B74" t="s">
        <v>7</v>
      </c>
      <c r="C74" t="s">
        <v>5</v>
      </c>
      <c r="D74" s="1">
        <v>233.15</v>
      </c>
    </row>
    <row r="75" spans="1:4" x14ac:dyDescent="0.3">
      <c r="A75" s="2">
        <v>44713</v>
      </c>
      <c r="B75" t="s">
        <v>10</v>
      </c>
      <c r="C75" t="s">
        <v>5</v>
      </c>
      <c r="D75" s="1">
        <v>190.8</v>
      </c>
    </row>
    <row r="76" spans="1:4" x14ac:dyDescent="0.3">
      <c r="A76" s="2">
        <v>44713</v>
      </c>
      <c r="B76" t="s">
        <v>14</v>
      </c>
      <c r="C76" t="s">
        <v>5</v>
      </c>
      <c r="D76" s="1">
        <v>1884.75</v>
      </c>
    </row>
    <row r="77" spans="1:4" x14ac:dyDescent="0.3">
      <c r="A77" s="2">
        <v>44713</v>
      </c>
      <c r="B77" t="s">
        <v>16</v>
      </c>
      <c r="C77" t="s">
        <v>5</v>
      </c>
      <c r="D77" s="1">
        <f>266+90.6+389+8227</f>
        <v>8972.6</v>
      </c>
    </row>
    <row r="78" spans="1:4" x14ac:dyDescent="0.3">
      <c r="A78" s="2">
        <v>44713</v>
      </c>
      <c r="B78" t="s">
        <v>20</v>
      </c>
      <c r="C78" t="s">
        <v>5</v>
      </c>
      <c r="D78" s="1">
        <v>720</v>
      </c>
    </row>
    <row r="79" spans="1:4" x14ac:dyDescent="0.3">
      <c r="A79" s="2">
        <v>44713</v>
      </c>
      <c r="B79" t="s">
        <v>22</v>
      </c>
      <c r="C79" t="s">
        <v>5</v>
      </c>
      <c r="D79" s="1">
        <v>2276.35</v>
      </c>
    </row>
    <row r="80" spans="1:4" x14ac:dyDescent="0.3">
      <c r="A80" s="2">
        <v>44713</v>
      </c>
      <c r="B80" t="s">
        <v>24</v>
      </c>
      <c r="C80" t="s">
        <v>5</v>
      </c>
      <c r="D80" s="1">
        <v>52.3</v>
      </c>
    </row>
    <row r="81" spans="1:4" x14ac:dyDescent="0.3">
      <c r="A81" s="2">
        <v>44713</v>
      </c>
      <c r="B81" t="s">
        <v>25</v>
      </c>
      <c r="C81" t="s">
        <v>5</v>
      </c>
      <c r="D81" s="1">
        <v>4038.75</v>
      </c>
    </row>
    <row r="82" spans="1:4" x14ac:dyDescent="0.3">
      <c r="A82" s="2">
        <v>44713</v>
      </c>
      <c r="B82" t="s">
        <v>26</v>
      </c>
      <c r="C82" t="s">
        <v>5</v>
      </c>
      <c r="D82" s="1">
        <v>290</v>
      </c>
    </row>
    <row r="83" spans="1:4" x14ac:dyDescent="0.3">
      <c r="A83" s="2">
        <v>44713</v>
      </c>
      <c r="B83" t="s">
        <v>30</v>
      </c>
      <c r="C83" t="s">
        <v>5</v>
      </c>
      <c r="D83" s="1">
        <v>107.7</v>
      </c>
    </row>
    <row r="84" spans="1:4" x14ac:dyDescent="0.3">
      <c r="A84" s="2">
        <v>44713</v>
      </c>
      <c r="B84" t="s">
        <v>31</v>
      </c>
      <c r="C84" t="s">
        <v>5</v>
      </c>
      <c r="D84" s="1">
        <v>263</v>
      </c>
    </row>
    <row r="85" spans="1:4" x14ac:dyDescent="0.3">
      <c r="A85" s="2">
        <v>44713</v>
      </c>
      <c r="B85" t="s">
        <v>32</v>
      </c>
      <c r="C85" t="s">
        <v>5</v>
      </c>
      <c r="D85" s="1">
        <v>323.10000000000002</v>
      </c>
    </row>
    <row r="86" spans="1:4" x14ac:dyDescent="0.3">
      <c r="A86" s="2">
        <v>44713</v>
      </c>
      <c r="B86" t="s">
        <v>33</v>
      </c>
      <c r="C86" t="s">
        <v>5</v>
      </c>
      <c r="D86" s="1">
        <v>598.9</v>
      </c>
    </row>
    <row r="87" spans="1:4" x14ac:dyDescent="0.3">
      <c r="A87" s="2">
        <v>44713</v>
      </c>
      <c r="B87" t="s">
        <v>37</v>
      </c>
      <c r="C87" t="s">
        <v>5</v>
      </c>
      <c r="D87" s="1">
        <v>1168.1099999999999</v>
      </c>
    </row>
    <row r="88" spans="1:4" x14ac:dyDescent="0.3">
      <c r="A88" s="2">
        <v>44743</v>
      </c>
      <c r="B88" t="s">
        <v>7</v>
      </c>
      <c r="C88" t="s">
        <v>5</v>
      </c>
      <c r="D88" s="1">
        <v>213.8</v>
      </c>
    </row>
    <row r="89" spans="1:4" x14ac:dyDescent="0.3">
      <c r="A89" s="2">
        <v>44743</v>
      </c>
      <c r="B89" t="s">
        <v>10</v>
      </c>
      <c r="C89" t="s">
        <v>5</v>
      </c>
      <c r="D89" s="1">
        <v>229.5</v>
      </c>
    </row>
    <row r="90" spans="1:4" x14ac:dyDescent="0.3">
      <c r="A90" s="2">
        <v>44743</v>
      </c>
      <c r="B90" t="s">
        <v>13</v>
      </c>
      <c r="C90" t="s">
        <v>5</v>
      </c>
      <c r="D90" s="1">
        <v>10231.5</v>
      </c>
    </row>
    <row r="91" spans="1:4" x14ac:dyDescent="0.3">
      <c r="A91" s="2">
        <v>44743</v>
      </c>
      <c r="B91" t="s">
        <v>14</v>
      </c>
      <c r="C91" t="s">
        <v>5</v>
      </c>
      <c r="D91" s="1">
        <v>1723.2</v>
      </c>
    </row>
    <row r="92" spans="1:4" x14ac:dyDescent="0.3">
      <c r="A92" s="2">
        <v>44743</v>
      </c>
      <c r="B92" t="s">
        <v>15</v>
      </c>
      <c r="C92" t="s">
        <v>5</v>
      </c>
      <c r="D92" s="1">
        <f>736+1864</f>
        <v>2600</v>
      </c>
    </row>
    <row r="93" spans="1:4" x14ac:dyDescent="0.3">
      <c r="A93" s="2">
        <v>44743</v>
      </c>
      <c r="B93" t="s">
        <v>16</v>
      </c>
      <c r="C93" t="s">
        <v>5</v>
      </c>
      <c r="D93" s="1">
        <f>333.3+393</f>
        <v>726.3</v>
      </c>
    </row>
    <row r="94" spans="1:4" x14ac:dyDescent="0.3">
      <c r="A94" s="2">
        <v>44743</v>
      </c>
      <c r="B94" t="s">
        <v>20</v>
      </c>
      <c r="C94" t="s">
        <v>5</v>
      </c>
      <c r="D94" s="1">
        <v>920</v>
      </c>
    </row>
    <row r="95" spans="1:4" x14ac:dyDescent="0.3">
      <c r="A95" s="2">
        <v>44743</v>
      </c>
      <c r="B95" t="s">
        <v>23</v>
      </c>
      <c r="C95" t="s">
        <v>5</v>
      </c>
      <c r="D95" s="1">
        <v>435.8</v>
      </c>
    </row>
    <row r="96" spans="1:4" x14ac:dyDescent="0.3">
      <c r="A96" s="2">
        <v>44743</v>
      </c>
      <c r="B96" t="s">
        <v>25</v>
      </c>
      <c r="C96" t="s">
        <v>5</v>
      </c>
      <c r="D96" s="1">
        <v>4038.75</v>
      </c>
    </row>
    <row r="97" spans="1:4" x14ac:dyDescent="0.3">
      <c r="A97" s="2">
        <v>44743</v>
      </c>
      <c r="B97" t="s">
        <v>26</v>
      </c>
      <c r="C97" t="s">
        <v>5</v>
      </c>
      <c r="D97" s="1">
        <v>245</v>
      </c>
    </row>
    <row r="98" spans="1:4" x14ac:dyDescent="0.3">
      <c r="A98" s="2">
        <v>44743</v>
      </c>
      <c r="B98" t="s">
        <v>29</v>
      </c>
      <c r="C98" t="s">
        <v>5</v>
      </c>
      <c r="D98" s="1">
        <v>462.35</v>
      </c>
    </row>
    <row r="99" spans="1:4" x14ac:dyDescent="0.3">
      <c r="A99" s="2">
        <v>44743</v>
      </c>
      <c r="B99" t="s">
        <v>30</v>
      </c>
      <c r="C99" t="s">
        <v>5</v>
      </c>
      <c r="D99" s="1">
        <v>118.45</v>
      </c>
    </row>
    <row r="100" spans="1:4" x14ac:dyDescent="0.3">
      <c r="A100" s="2">
        <v>44743</v>
      </c>
      <c r="B100" t="s">
        <v>31</v>
      </c>
      <c r="C100" t="s">
        <v>5</v>
      </c>
      <c r="D100" s="1">
        <v>238.9</v>
      </c>
    </row>
    <row r="101" spans="1:4" x14ac:dyDescent="0.3">
      <c r="A101" s="2">
        <v>44743</v>
      </c>
      <c r="B101" t="s">
        <v>33</v>
      </c>
      <c r="C101" t="s">
        <v>5</v>
      </c>
      <c r="D101" s="1">
        <v>99.8</v>
      </c>
    </row>
    <row r="102" spans="1:4" x14ac:dyDescent="0.3">
      <c r="A102" s="2">
        <v>44743</v>
      </c>
      <c r="B102" t="s">
        <v>37</v>
      </c>
      <c r="C102" t="s">
        <v>5</v>
      </c>
      <c r="D102" s="1">
        <v>1230</v>
      </c>
    </row>
    <row r="103" spans="1:4" x14ac:dyDescent="0.3">
      <c r="A103" s="2">
        <v>44743</v>
      </c>
      <c r="B103" t="s">
        <v>39</v>
      </c>
      <c r="C103" t="s">
        <v>5</v>
      </c>
      <c r="D103" s="1">
        <v>1719.8</v>
      </c>
    </row>
    <row r="104" spans="1:4" x14ac:dyDescent="0.3">
      <c r="A104" s="2">
        <v>44774</v>
      </c>
      <c r="B104" t="s">
        <v>7</v>
      </c>
      <c r="C104" t="s">
        <v>5</v>
      </c>
      <c r="D104" s="1">
        <v>92.35</v>
      </c>
    </row>
    <row r="105" spans="1:4" x14ac:dyDescent="0.3">
      <c r="A105" s="2">
        <v>44774</v>
      </c>
      <c r="B105" t="s">
        <v>10</v>
      </c>
      <c r="C105" t="s">
        <v>5</v>
      </c>
      <c r="D105" s="1">
        <v>128.19999999999999</v>
      </c>
    </row>
    <row r="106" spans="1:4" x14ac:dyDescent="0.3">
      <c r="A106" s="2">
        <v>44774</v>
      </c>
      <c r="B106" t="s">
        <v>15</v>
      </c>
      <c r="C106" t="s">
        <v>5</v>
      </c>
      <c r="D106" s="1">
        <v>393</v>
      </c>
    </row>
    <row r="107" spans="1:4" x14ac:dyDescent="0.3">
      <c r="A107" s="2">
        <v>44774</v>
      </c>
      <c r="B107" t="s">
        <v>20</v>
      </c>
      <c r="C107" t="s">
        <v>5</v>
      </c>
      <c r="D107" s="1">
        <v>820</v>
      </c>
    </row>
    <row r="108" spans="1:4" x14ac:dyDescent="0.3">
      <c r="A108" s="2">
        <v>44774</v>
      </c>
      <c r="B108" t="s">
        <v>22</v>
      </c>
      <c r="C108" t="s">
        <v>5</v>
      </c>
      <c r="D108" s="1">
        <f>2291.1+2314.35</f>
        <v>4605.45</v>
      </c>
    </row>
    <row r="109" spans="1:4" x14ac:dyDescent="0.3">
      <c r="A109" s="2">
        <v>44774</v>
      </c>
      <c r="B109" t="s">
        <v>24</v>
      </c>
      <c r="C109" t="s">
        <v>5</v>
      </c>
      <c r="D109" s="1">
        <v>23.2</v>
      </c>
    </row>
    <row r="110" spans="1:4" x14ac:dyDescent="0.3">
      <c r="A110" s="2">
        <v>44774</v>
      </c>
      <c r="B110" t="s">
        <v>25</v>
      </c>
      <c r="C110" t="s">
        <v>5</v>
      </c>
      <c r="D110" s="1">
        <v>4038.75</v>
      </c>
    </row>
    <row r="111" spans="1:4" x14ac:dyDescent="0.3">
      <c r="A111" s="2">
        <v>44774</v>
      </c>
      <c r="B111" t="s">
        <v>26</v>
      </c>
      <c r="C111" t="s">
        <v>5</v>
      </c>
      <c r="D111" s="1">
        <v>298.5</v>
      </c>
    </row>
    <row r="112" spans="1:4" x14ac:dyDescent="0.3">
      <c r="A112" s="2">
        <v>44774</v>
      </c>
      <c r="B112" t="s">
        <v>29</v>
      </c>
      <c r="C112" t="s">
        <v>5</v>
      </c>
      <c r="D112" s="1">
        <v>99.33</v>
      </c>
    </row>
    <row r="113" spans="1:5" x14ac:dyDescent="0.3">
      <c r="A113" s="2">
        <v>44774</v>
      </c>
      <c r="B113" t="s">
        <v>30</v>
      </c>
      <c r="C113" t="s">
        <v>5</v>
      </c>
      <c r="D113" s="1">
        <v>118.45</v>
      </c>
    </row>
    <row r="114" spans="1:5" x14ac:dyDescent="0.3">
      <c r="A114" s="2">
        <v>44774</v>
      </c>
      <c r="B114" t="s">
        <v>37</v>
      </c>
      <c r="C114" t="s">
        <v>5</v>
      </c>
      <c r="D114" s="1">
        <v>1416.79</v>
      </c>
    </row>
    <row r="115" spans="1:5" x14ac:dyDescent="0.3">
      <c r="A115" s="2">
        <v>44774</v>
      </c>
      <c r="B115" t="s">
        <v>40</v>
      </c>
      <c r="C115" t="s">
        <v>5</v>
      </c>
      <c r="D115" s="1">
        <v>881.15</v>
      </c>
    </row>
    <row r="116" spans="1:5" x14ac:dyDescent="0.3">
      <c r="A116" s="2">
        <v>44805</v>
      </c>
      <c r="B116" t="s">
        <v>7</v>
      </c>
      <c r="C116" t="s">
        <v>5</v>
      </c>
      <c r="D116" s="1">
        <v>99.8</v>
      </c>
    </row>
    <row r="117" spans="1:5" x14ac:dyDescent="0.3">
      <c r="A117" s="2">
        <v>44805</v>
      </c>
      <c r="B117" t="s">
        <v>10</v>
      </c>
      <c r="C117" t="s">
        <v>5</v>
      </c>
      <c r="D117" s="1">
        <v>49.05</v>
      </c>
    </row>
    <row r="118" spans="1:5" x14ac:dyDescent="0.3">
      <c r="A118" s="2">
        <v>44805</v>
      </c>
      <c r="B118" t="s">
        <v>11</v>
      </c>
      <c r="C118" t="s">
        <v>5</v>
      </c>
      <c r="D118" s="1">
        <v>352.7</v>
      </c>
    </row>
    <row r="119" spans="1:5" x14ac:dyDescent="0.3">
      <c r="A119" s="2">
        <v>44805</v>
      </c>
      <c r="B119" t="s">
        <v>15</v>
      </c>
      <c r="C119" t="s">
        <v>5</v>
      </c>
      <c r="D119" s="1">
        <v>2602.75</v>
      </c>
    </row>
    <row r="120" spans="1:5" x14ac:dyDescent="0.3">
      <c r="A120" s="2">
        <v>44805</v>
      </c>
      <c r="B120" t="s">
        <v>16</v>
      </c>
      <c r="C120" t="s">
        <v>5</v>
      </c>
      <c r="D120" s="1">
        <f>401.8+16</f>
        <v>417.8</v>
      </c>
    </row>
    <row r="121" spans="1:5" x14ac:dyDescent="0.3">
      <c r="A121" s="2">
        <v>44805</v>
      </c>
      <c r="B121" t="s">
        <v>18</v>
      </c>
      <c r="C121" t="s">
        <v>5</v>
      </c>
      <c r="D121" s="1">
        <v>55.3</v>
      </c>
      <c r="E121" t="s">
        <v>45</v>
      </c>
    </row>
    <row r="122" spans="1:5" x14ac:dyDescent="0.3">
      <c r="A122" s="2">
        <v>44805</v>
      </c>
      <c r="B122" t="s">
        <v>20</v>
      </c>
      <c r="C122" t="s">
        <v>5</v>
      </c>
      <c r="D122" s="1">
        <v>770</v>
      </c>
    </row>
    <row r="123" spans="1:5" x14ac:dyDescent="0.3">
      <c r="A123" s="2">
        <v>44805</v>
      </c>
      <c r="B123" t="s">
        <v>22</v>
      </c>
      <c r="C123" t="s">
        <v>5</v>
      </c>
      <c r="D123" s="1">
        <v>2276.35</v>
      </c>
    </row>
    <row r="124" spans="1:5" x14ac:dyDescent="0.3">
      <c r="A124" s="2">
        <v>44805</v>
      </c>
      <c r="B124" t="s">
        <v>24</v>
      </c>
      <c r="C124" t="s">
        <v>5</v>
      </c>
      <c r="D124" s="1">
        <v>50</v>
      </c>
    </row>
    <row r="125" spans="1:5" x14ac:dyDescent="0.3">
      <c r="A125" s="2">
        <v>44805</v>
      </c>
      <c r="B125" t="s">
        <v>25</v>
      </c>
      <c r="C125" t="s">
        <v>5</v>
      </c>
      <c r="D125" s="1">
        <v>4038.75</v>
      </c>
    </row>
    <row r="126" spans="1:5" x14ac:dyDescent="0.3">
      <c r="A126" s="2">
        <v>44805</v>
      </c>
      <c r="B126" t="s">
        <v>26</v>
      </c>
      <c r="C126" t="s">
        <v>5</v>
      </c>
      <c r="D126" s="1">
        <v>263.5</v>
      </c>
    </row>
    <row r="127" spans="1:5" x14ac:dyDescent="0.3">
      <c r="A127" s="2">
        <v>44805</v>
      </c>
      <c r="B127" t="s">
        <v>29</v>
      </c>
      <c r="C127" t="s">
        <v>5</v>
      </c>
      <c r="D127" s="1">
        <v>102.24</v>
      </c>
    </row>
    <row r="128" spans="1:5" x14ac:dyDescent="0.3">
      <c r="A128" s="2">
        <v>44805</v>
      </c>
      <c r="B128" t="s">
        <v>30</v>
      </c>
      <c r="C128" t="s">
        <v>5</v>
      </c>
      <c r="D128" s="1">
        <v>118.45</v>
      </c>
    </row>
    <row r="129" spans="1:4" x14ac:dyDescent="0.3">
      <c r="A129" s="2">
        <v>44805</v>
      </c>
      <c r="B129" t="s">
        <v>31</v>
      </c>
      <c r="C129" t="s">
        <v>5</v>
      </c>
      <c r="D129" s="1">
        <v>269.2</v>
      </c>
    </row>
    <row r="130" spans="1:4" x14ac:dyDescent="0.3">
      <c r="A130" s="2">
        <v>44805</v>
      </c>
      <c r="B130" t="s">
        <v>32</v>
      </c>
      <c r="C130" t="s">
        <v>5</v>
      </c>
      <c r="D130" s="1">
        <v>323.10000000000002</v>
      </c>
    </row>
    <row r="131" spans="1:4" x14ac:dyDescent="0.3">
      <c r="A131" s="2">
        <v>44805</v>
      </c>
      <c r="B131" t="s">
        <v>33</v>
      </c>
      <c r="C131" t="s">
        <v>5</v>
      </c>
      <c r="D131" s="1">
        <f>123.65+99.8</f>
        <v>223.45</v>
      </c>
    </row>
    <row r="132" spans="1:4" x14ac:dyDescent="0.3">
      <c r="A132" s="2">
        <v>44805</v>
      </c>
      <c r="B132" t="s">
        <v>37</v>
      </c>
      <c r="C132" t="s">
        <v>5</v>
      </c>
      <c r="D132" s="1">
        <v>815.7</v>
      </c>
    </row>
    <row r="133" spans="1:4" x14ac:dyDescent="0.3">
      <c r="A133" s="2">
        <v>44835</v>
      </c>
      <c r="B133" t="s">
        <v>8</v>
      </c>
      <c r="C133" t="s">
        <v>5</v>
      </c>
      <c r="D133" s="1">
        <v>10000</v>
      </c>
    </row>
    <row r="134" spans="1:4" x14ac:dyDescent="0.3">
      <c r="A134" s="2">
        <v>44835</v>
      </c>
      <c r="B134" t="s">
        <v>14</v>
      </c>
      <c r="C134" t="s">
        <v>5</v>
      </c>
      <c r="D134" s="1">
        <v>7200.45</v>
      </c>
    </row>
    <row r="135" spans="1:4" x14ac:dyDescent="0.3">
      <c r="A135" s="2">
        <v>44835</v>
      </c>
      <c r="B135" t="s">
        <v>16</v>
      </c>
      <c r="C135" t="s">
        <v>5</v>
      </c>
      <c r="D135" s="1">
        <v>884.1</v>
      </c>
    </row>
    <row r="136" spans="1:4" x14ac:dyDescent="0.3">
      <c r="A136" s="2">
        <v>44835</v>
      </c>
      <c r="B136" t="s">
        <v>17</v>
      </c>
      <c r="C136" t="s">
        <v>5</v>
      </c>
      <c r="D136" s="1">
        <v>50.27</v>
      </c>
    </row>
    <row r="137" spans="1:4" x14ac:dyDescent="0.3">
      <c r="A137" s="2">
        <v>44835</v>
      </c>
      <c r="B137" t="s">
        <v>20</v>
      </c>
      <c r="C137" t="s">
        <v>5</v>
      </c>
      <c r="D137" s="1">
        <v>670</v>
      </c>
    </row>
    <row r="138" spans="1:4" x14ac:dyDescent="0.3">
      <c r="A138" s="2">
        <v>44835</v>
      </c>
      <c r="B138" t="s">
        <v>22</v>
      </c>
      <c r="C138" t="s">
        <v>5</v>
      </c>
      <c r="D138" s="1">
        <v>2276.35</v>
      </c>
    </row>
    <row r="139" spans="1:4" x14ac:dyDescent="0.3">
      <c r="A139" s="2">
        <v>44835</v>
      </c>
      <c r="B139" t="s">
        <v>24</v>
      </c>
      <c r="C139" t="s">
        <v>5</v>
      </c>
      <c r="D139" s="1">
        <v>397</v>
      </c>
    </row>
    <row r="140" spans="1:4" x14ac:dyDescent="0.3">
      <c r="A140" s="2">
        <v>44835</v>
      </c>
      <c r="B140" t="s">
        <v>25</v>
      </c>
      <c r="C140" t="s">
        <v>5</v>
      </c>
      <c r="D140" s="1">
        <v>4038.75</v>
      </c>
    </row>
    <row r="141" spans="1:4" x14ac:dyDescent="0.3">
      <c r="A141" s="2">
        <v>44835</v>
      </c>
      <c r="B141" t="s">
        <v>26</v>
      </c>
      <c r="C141" t="s">
        <v>5</v>
      </c>
      <c r="D141" s="1">
        <v>299</v>
      </c>
    </row>
    <row r="142" spans="1:4" x14ac:dyDescent="0.3">
      <c r="A142" s="2">
        <v>44835</v>
      </c>
      <c r="B142" t="s">
        <v>28</v>
      </c>
      <c r="C142" t="s">
        <v>5</v>
      </c>
      <c r="D142" s="1">
        <v>359.88</v>
      </c>
    </row>
    <row r="143" spans="1:4" x14ac:dyDescent="0.3">
      <c r="A143" s="2">
        <v>44835</v>
      </c>
      <c r="B143" t="s">
        <v>29</v>
      </c>
      <c r="C143" t="s">
        <v>5</v>
      </c>
      <c r="D143" s="1">
        <v>226.74</v>
      </c>
    </row>
    <row r="144" spans="1:4" x14ac:dyDescent="0.3">
      <c r="A144" s="2">
        <v>44835</v>
      </c>
      <c r="B144" t="s">
        <v>30</v>
      </c>
      <c r="C144" t="s">
        <v>5</v>
      </c>
      <c r="D144" s="1">
        <v>118.45</v>
      </c>
    </row>
    <row r="145" spans="1:4" x14ac:dyDescent="0.3">
      <c r="A145" s="2">
        <v>44835</v>
      </c>
      <c r="B145" t="s">
        <v>31</v>
      </c>
      <c r="C145" t="s">
        <v>5</v>
      </c>
      <c r="D145" s="1">
        <v>218.6</v>
      </c>
    </row>
    <row r="146" spans="1:4" x14ac:dyDescent="0.3">
      <c r="A146" s="2">
        <v>44835</v>
      </c>
      <c r="B146" t="s">
        <v>37</v>
      </c>
      <c r="C146" t="s">
        <v>5</v>
      </c>
      <c r="D146" s="1">
        <v>1270.46</v>
      </c>
    </row>
    <row r="147" spans="1:4" x14ac:dyDescent="0.3">
      <c r="A147" s="2">
        <v>44562</v>
      </c>
      <c r="B147" t="s">
        <v>47</v>
      </c>
      <c r="C147" t="s">
        <v>46</v>
      </c>
      <c r="D147" s="1">
        <v>659.12</v>
      </c>
    </row>
    <row r="148" spans="1:4" x14ac:dyDescent="0.3">
      <c r="A148" s="2">
        <v>44562</v>
      </c>
      <c r="B148" t="s">
        <v>51</v>
      </c>
      <c r="C148" t="s">
        <v>46</v>
      </c>
      <c r="D148" s="1">
        <v>3252.3</v>
      </c>
    </row>
    <row r="149" spans="1:4" x14ac:dyDescent="0.3">
      <c r="A149" s="2">
        <v>44562</v>
      </c>
      <c r="B149" t="s">
        <v>52</v>
      </c>
      <c r="C149" t="s">
        <v>46</v>
      </c>
      <c r="D149" s="1">
        <v>1376.3999999999999</v>
      </c>
    </row>
    <row r="150" spans="1:4" x14ac:dyDescent="0.3">
      <c r="A150" s="2">
        <v>44562</v>
      </c>
      <c r="B150" t="s">
        <v>60</v>
      </c>
      <c r="C150" t="s">
        <v>46</v>
      </c>
      <c r="D150" s="1">
        <v>608.5</v>
      </c>
    </row>
    <row r="151" spans="1:4" x14ac:dyDescent="0.3">
      <c r="A151" s="2">
        <v>44562</v>
      </c>
      <c r="B151" t="s">
        <v>63</v>
      </c>
      <c r="C151" t="s">
        <v>46</v>
      </c>
      <c r="D151" s="1">
        <v>1206.25</v>
      </c>
    </row>
    <row r="152" spans="1:4" x14ac:dyDescent="0.3">
      <c r="A152" s="2">
        <v>44562</v>
      </c>
      <c r="B152" t="s">
        <v>66</v>
      </c>
      <c r="C152" t="s">
        <v>46</v>
      </c>
      <c r="D152" s="1">
        <v>149</v>
      </c>
    </row>
    <row r="153" spans="1:4" x14ac:dyDescent="0.3">
      <c r="A153" s="2">
        <v>44562</v>
      </c>
      <c r="B153" t="s">
        <v>67</v>
      </c>
      <c r="C153" t="s">
        <v>46</v>
      </c>
      <c r="D153" s="1">
        <v>121.39999999999999</v>
      </c>
    </row>
    <row r="154" spans="1:4" x14ac:dyDescent="0.3">
      <c r="A154" s="2">
        <v>44562</v>
      </c>
      <c r="B154" t="s">
        <v>72</v>
      </c>
      <c r="C154" t="s">
        <v>46</v>
      </c>
      <c r="D154" s="1">
        <v>541.95000000000005</v>
      </c>
    </row>
    <row r="155" spans="1:4" x14ac:dyDescent="0.3">
      <c r="A155" s="2">
        <v>44562</v>
      </c>
      <c r="B155" t="s">
        <v>73</v>
      </c>
      <c r="C155" t="s">
        <v>46</v>
      </c>
      <c r="D155" s="1">
        <v>6.15</v>
      </c>
    </row>
    <row r="156" spans="1:4" x14ac:dyDescent="0.3">
      <c r="A156" s="2">
        <v>44593</v>
      </c>
      <c r="B156" t="s">
        <v>47</v>
      </c>
      <c r="C156" t="s">
        <v>46</v>
      </c>
      <c r="D156" s="1">
        <v>1465</v>
      </c>
    </row>
    <row r="157" spans="1:4" x14ac:dyDescent="0.3">
      <c r="A157" s="2">
        <v>44593</v>
      </c>
      <c r="B157" t="s">
        <v>49</v>
      </c>
      <c r="C157" t="s">
        <v>46</v>
      </c>
      <c r="D157" s="1">
        <v>673.15</v>
      </c>
    </row>
    <row r="158" spans="1:4" x14ac:dyDescent="0.3">
      <c r="A158" s="2">
        <v>44593</v>
      </c>
      <c r="B158" t="s">
        <v>51</v>
      </c>
      <c r="C158" t="s">
        <v>46</v>
      </c>
      <c r="D158" s="1">
        <v>1355.85</v>
      </c>
    </row>
    <row r="159" spans="1:4" x14ac:dyDescent="0.3">
      <c r="A159" s="2">
        <v>44593</v>
      </c>
      <c r="B159" t="s">
        <v>52</v>
      </c>
      <c r="C159" t="s">
        <v>46</v>
      </c>
      <c r="D159" s="1">
        <v>788.75</v>
      </c>
    </row>
    <row r="160" spans="1:4" x14ac:dyDescent="0.3">
      <c r="A160" s="2">
        <v>44593</v>
      </c>
      <c r="B160" t="s">
        <v>59</v>
      </c>
      <c r="C160" t="s">
        <v>46</v>
      </c>
      <c r="D160" s="1">
        <v>14242.650000000001</v>
      </c>
    </row>
    <row r="161" spans="1:4" x14ac:dyDescent="0.3">
      <c r="A161" s="2">
        <v>44593</v>
      </c>
      <c r="B161" t="s">
        <v>63</v>
      </c>
      <c r="C161" t="s">
        <v>46</v>
      </c>
      <c r="D161" s="1">
        <v>378.65</v>
      </c>
    </row>
    <row r="162" spans="1:4" x14ac:dyDescent="0.3">
      <c r="A162" s="2">
        <v>44593</v>
      </c>
      <c r="B162" t="s">
        <v>66</v>
      </c>
      <c r="C162" t="s">
        <v>46</v>
      </c>
      <c r="D162" s="1">
        <v>143.85</v>
      </c>
    </row>
    <row r="163" spans="1:4" x14ac:dyDescent="0.3">
      <c r="A163" s="2">
        <v>44593</v>
      </c>
      <c r="B163" t="s">
        <v>68</v>
      </c>
      <c r="C163" t="s">
        <v>46</v>
      </c>
      <c r="D163" s="1">
        <v>1076.3</v>
      </c>
    </row>
    <row r="164" spans="1:4" x14ac:dyDescent="0.3">
      <c r="A164" s="2">
        <v>44593</v>
      </c>
      <c r="B164" t="s">
        <v>69</v>
      </c>
      <c r="C164" t="s">
        <v>46</v>
      </c>
      <c r="D164" s="1">
        <v>347.75</v>
      </c>
    </row>
    <row r="165" spans="1:4" x14ac:dyDescent="0.3">
      <c r="A165" s="2">
        <v>44593</v>
      </c>
      <c r="B165" t="s">
        <v>72</v>
      </c>
      <c r="C165" t="s">
        <v>46</v>
      </c>
      <c r="D165" s="1">
        <v>739.7</v>
      </c>
    </row>
    <row r="166" spans="1:4" x14ac:dyDescent="0.3">
      <c r="A166" s="2">
        <v>44593</v>
      </c>
      <c r="B166" t="s">
        <v>73</v>
      </c>
      <c r="C166" t="s">
        <v>46</v>
      </c>
      <c r="D166" s="1">
        <v>93.3</v>
      </c>
    </row>
    <row r="167" spans="1:4" x14ac:dyDescent="0.3">
      <c r="A167" s="2">
        <v>44621</v>
      </c>
      <c r="B167" t="s">
        <v>47</v>
      </c>
      <c r="C167" t="s">
        <v>46</v>
      </c>
      <c r="D167" s="1">
        <f>659.12+293.85</f>
        <v>952.97</v>
      </c>
    </row>
    <row r="168" spans="1:4" x14ac:dyDescent="0.3">
      <c r="A168" s="2">
        <v>44621</v>
      </c>
      <c r="B168" t="s">
        <v>50</v>
      </c>
      <c r="C168" t="s">
        <v>46</v>
      </c>
      <c r="D168" s="1">
        <v>358.65</v>
      </c>
    </row>
    <row r="169" spans="1:4" x14ac:dyDescent="0.3">
      <c r="A169" s="2">
        <v>44621</v>
      </c>
      <c r="B169" t="s">
        <v>51</v>
      </c>
      <c r="C169" t="s">
        <v>46</v>
      </c>
      <c r="D169" s="1">
        <f>1114.9+615.85</f>
        <v>1730.75</v>
      </c>
    </row>
    <row r="170" spans="1:4" x14ac:dyDescent="0.3">
      <c r="A170" s="2">
        <v>44621</v>
      </c>
      <c r="B170" t="s">
        <v>52</v>
      </c>
      <c r="C170" t="s">
        <v>46</v>
      </c>
      <c r="D170" s="1">
        <f>1344.1+622.75</f>
        <v>1966.85</v>
      </c>
    </row>
    <row r="171" spans="1:4" x14ac:dyDescent="0.3">
      <c r="A171" s="2">
        <v>44621</v>
      </c>
      <c r="B171" t="s">
        <v>53</v>
      </c>
      <c r="C171" t="s">
        <v>46</v>
      </c>
      <c r="D171" s="1">
        <v>257.94</v>
      </c>
    </row>
    <row r="172" spans="1:4" x14ac:dyDescent="0.3">
      <c r="A172" s="2">
        <v>44621</v>
      </c>
      <c r="B172" t="s">
        <v>54</v>
      </c>
      <c r="C172" t="s">
        <v>46</v>
      </c>
      <c r="D172" s="1">
        <v>1203.55</v>
      </c>
    </row>
    <row r="173" spans="1:4" x14ac:dyDescent="0.3">
      <c r="A173" s="2">
        <v>44621</v>
      </c>
      <c r="B173" t="s">
        <v>59</v>
      </c>
      <c r="C173" t="s">
        <v>46</v>
      </c>
      <c r="D173" s="1">
        <v>3155.95</v>
      </c>
    </row>
    <row r="174" spans="1:4" x14ac:dyDescent="0.3">
      <c r="A174" s="2">
        <v>44621</v>
      </c>
      <c r="B174" t="s">
        <v>63</v>
      </c>
      <c r="C174" t="s">
        <v>46</v>
      </c>
      <c r="D174" s="1">
        <v>1287.6500000000001</v>
      </c>
    </row>
    <row r="175" spans="1:4" x14ac:dyDescent="0.3">
      <c r="A175" s="2">
        <v>44621</v>
      </c>
      <c r="B175" t="s">
        <v>66</v>
      </c>
      <c r="C175" t="s">
        <v>46</v>
      </c>
      <c r="D175" s="1">
        <v>125.45</v>
      </c>
    </row>
    <row r="176" spans="1:4" x14ac:dyDescent="0.3">
      <c r="A176" s="2">
        <v>44621</v>
      </c>
      <c r="B176" t="s">
        <v>67</v>
      </c>
      <c r="C176" t="s">
        <v>46</v>
      </c>
      <c r="D176" s="1">
        <v>127.25</v>
      </c>
    </row>
    <row r="177" spans="1:4" x14ac:dyDescent="0.3">
      <c r="A177" s="2">
        <v>44621</v>
      </c>
      <c r="B177" t="s">
        <v>68</v>
      </c>
      <c r="C177" t="s">
        <v>46</v>
      </c>
      <c r="D177" s="1">
        <v>234.25</v>
      </c>
    </row>
    <row r="178" spans="1:4" x14ac:dyDescent="0.3">
      <c r="A178" s="2">
        <v>44621</v>
      </c>
      <c r="B178" t="s">
        <v>72</v>
      </c>
      <c r="C178" t="s">
        <v>46</v>
      </c>
      <c r="D178" s="1">
        <v>625.75</v>
      </c>
    </row>
    <row r="179" spans="1:4" x14ac:dyDescent="0.3">
      <c r="A179" s="2">
        <v>44621</v>
      </c>
      <c r="B179" t="s">
        <v>73</v>
      </c>
      <c r="C179" t="s">
        <v>46</v>
      </c>
      <c r="D179" s="1">
        <v>34.35</v>
      </c>
    </row>
    <row r="180" spans="1:4" x14ac:dyDescent="0.3">
      <c r="A180" s="2">
        <v>44652</v>
      </c>
      <c r="B180" t="s">
        <v>47</v>
      </c>
      <c r="C180" t="s">
        <v>46</v>
      </c>
      <c r="D180" s="1">
        <f>940.35+659.12</f>
        <v>1599.47</v>
      </c>
    </row>
    <row r="181" spans="1:4" x14ac:dyDescent="0.3">
      <c r="A181" s="2">
        <v>44652</v>
      </c>
      <c r="B181" t="s">
        <v>51</v>
      </c>
      <c r="C181" t="s">
        <v>46</v>
      </c>
      <c r="D181" s="1">
        <v>1477.3</v>
      </c>
    </row>
    <row r="182" spans="1:4" x14ac:dyDescent="0.3">
      <c r="A182" s="2">
        <v>44652</v>
      </c>
      <c r="B182" t="s">
        <v>55</v>
      </c>
      <c r="C182" t="s">
        <v>46</v>
      </c>
      <c r="D182" s="1">
        <v>89.05</v>
      </c>
    </row>
    <row r="183" spans="1:4" x14ac:dyDescent="0.3">
      <c r="A183" s="2">
        <v>44652</v>
      </c>
      <c r="B183" t="s">
        <v>57</v>
      </c>
      <c r="C183" t="s">
        <v>46</v>
      </c>
      <c r="D183" s="1">
        <f>251.85+111</f>
        <v>362.85</v>
      </c>
    </row>
    <row r="184" spans="1:4" x14ac:dyDescent="0.3">
      <c r="A184" s="2">
        <v>44652</v>
      </c>
      <c r="B184" t="s">
        <v>59</v>
      </c>
      <c r="C184" t="s">
        <v>46</v>
      </c>
      <c r="D184" s="1">
        <v>23073.3</v>
      </c>
    </row>
    <row r="185" spans="1:4" x14ac:dyDescent="0.3">
      <c r="A185" s="2">
        <v>44652</v>
      </c>
      <c r="B185" t="s">
        <v>60</v>
      </c>
      <c r="C185" t="s">
        <v>46</v>
      </c>
      <c r="D185" s="1">
        <f>222.95+835.75</f>
        <v>1058.7</v>
      </c>
    </row>
    <row r="186" spans="1:4" x14ac:dyDescent="0.3">
      <c r="A186" s="2">
        <v>44652</v>
      </c>
      <c r="B186" t="s">
        <v>62</v>
      </c>
      <c r="C186" t="s">
        <v>46</v>
      </c>
      <c r="D186" s="1">
        <v>160.15</v>
      </c>
    </row>
    <row r="187" spans="1:4" x14ac:dyDescent="0.3">
      <c r="A187" s="2">
        <v>44652</v>
      </c>
      <c r="B187" t="s">
        <v>63</v>
      </c>
      <c r="C187" t="s">
        <v>46</v>
      </c>
      <c r="D187" s="1">
        <v>1450.5</v>
      </c>
    </row>
    <row r="188" spans="1:4" x14ac:dyDescent="0.3">
      <c r="A188" s="2">
        <v>44652</v>
      </c>
      <c r="B188" t="s">
        <v>65</v>
      </c>
      <c r="C188" t="s">
        <v>46</v>
      </c>
      <c r="D188" s="1">
        <v>290.8</v>
      </c>
    </row>
    <row r="189" spans="1:4" x14ac:dyDescent="0.3">
      <c r="A189" s="2">
        <v>44652</v>
      </c>
      <c r="B189" t="s">
        <v>66</v>
      </c>
      <c r="C189" t="s">
        <v>46</v>
      </c>
      <c r="D189" s="1">
        <v>119.85</v>
      </c>
    </row>
    <row r="190" spans="1:4" x14ac:dyDescent="0.3">
      <c r="A190" s="2">
        <v>44652</v>
      </c>
      <c r="B190" t="s">
        <v>67</v>
      </c>
      <c r="C190" t="s">
        <v>46</v>
      </c>
      <c r="D190" s="1">
        <v>33.200000000000003</v>
      </c>
    </row>
    <row r="191" spans="1:4" x14ac:dyDescent="0.3">
      <c r="A191" s="2">
        <v>44652</v>
      </c>
      <c r="B191" t="s">
        <v>68</v>
      </c>
      <c r="C191" t="s">
        <v>46</v>
      </c>
      <c r="D191" s="1">
        <v>485.75</v>
      </c>
    </row>
    <row r="192" spans="1:4" x14ac:dyDescent="0.3">
      <c r="A192" s="2">
        <v>44652</v>
      </c>
      <c r="B192" t="s">
        <v>70</v>
      </c>
      <c r="C192" t="s">
        <v>46</v>
      </c>
      <c r="D192" s="1">
        <v>259.3</v>
      </c>
    </row>
    <row r="193" spans="1:4" x14ac:dyDescent="0.3">
      <c r="A193" s="2">
        <v>44652</v>
      </c>
      <c r="B193" t="s">
        <v>72</v>
      </c>
      <c r="C193" t="s">
        <v>46</v>
      </c>
      <c r="D193" s="1">
        <v>994.85</v>
      </c>
    </row>
    <row r="194" spans="1:4" x14ac:dyDescent="0.3">
      <c r="A194" s="2">
        <v>44652</v>
      </c>
      <c r="B194" t="s">
        <v>73</v>
      </c>
      <c r="C194" t="s">
        <v>46</v>
      </c>
      <c r="D194" s="1">
        <f>3.05+105.7</f>
        <v>108.75</v>
      </c>
    </row>
    <row r="195" spans="1:4" x14ac:dyDescent="0.3">
      <c r="A195" s="2">
        <v>44682</v>
      </c>
      <c r="B195" t="s">
        <v>47</v>
      </c>
      <c r="C195" t="s">
        <v>46</v>
      </c>
      <c r="D195" s="1">
        <v>764.05</v>
      </c>
    </row>
    <row r="196" spans="1:4" x14ac:dyDescent="0.3">
      <c r="A196" s="2">
        <v>44682</v>
      </c>
      <c r="B196" t="s">
        <v>51</v>
      </c>
      <c r="C196" t="s">
        <v>46</v>
      </c>
      <c r="D196" s="1">
        <f>1011.6+537.55</f>
        <v>1549.15</v>
      </c>
    </row>
    <row r="197" spans="1:4" x14ac:dyDescent="0.3">
      <c r="A197" s="2">
        <v>44682</v>
      </c>
      <c r="B197" t="s">
        <v>52</v>
      </c>
      <c r="C197" t="s">
        <v>46</v>
      </c>
      <c r="D197" s="1">
        <f>1987.65+662.55+553.65+339.7</f>
        <v>3543.5499999999997</v>
      </c>
    </row>
    <row r="198" spans="1:4" x14ac:dyDescent="0.3">
      <c r="A198" s="2">
        <v>44682</v>
      </c>
      <c r="B198" t="s">
        <v>53</v>
      </c>
      <c r="C198" t="s">
        <v>46</v>
      </c>
      <c r="D198" s="1">
        <v>257.94</v>
      </c>
    </row>
    <row r="199" spans="1:4" x14ac:dyDescent="0.3">
      <c r="A199" s="2">
        <v>44682</v>
      </c>
      <c r="B199" t="s">
        <v>54</v>
      </c>
      <c r="C199" t="s">
        <v>46</v>
      </c>
      <c r="D199" s="1">
        <v>962.84</v>
      </c>
    </row>
    <row r="200" spans="1:4" x14ac:dyDescent="0.3">
      <c r="A200" s="2">
        <v>44682</v>
      </c>
      <c r="B200" t="s">
        <v>57</v>
      </c>
      <c r="C200" t="s">
        <v>46</v>
      </c>
      <c r="D200" s="1">
        <v>73.45</v>
      </c>
    </row>
    <row r="201" spans="1:4" x14ac:dyDescent="0.3">
      <c r="A201" s="2">
        <v>44682</v>
      </c>
      <c r="B201" t="s">
        <v>59</v>
      </c>
      <c r="C201" t="s">
        <v>46</v>
      </c>
      <c r="D201" s="1">
        <v>4253.8999999999996</v>
      </c>
    </row>
    <row r="202" spans="1:4" x14ac:dyDescent="0.3">
      <c r="A202" s="2">
        <v>44682</v>
      </c>
      <c r="B202" t="s">
        <v>63</v>
      </c>
      <c r="C202" t="s">
        <v>46</v>
      </c>
      <c r="D202" s="1">
        <v>609.15</v>
      </c>
    </row>
    <row r="203" spans="1:4" x14ac:dyDescent="0.3">
      <c r="A203" s="2">
        <v>44682</v>
      </c>
      <c r="B203" t="s">
        <v>66</v>
      </c>
      <c r="C203" t="s">
        <v>46</v>
      </c>
      <c r="D203" s="1">
        <f>125.45+143.85</f>
        <v>269.3</v>
      </c>
    </row>
    <row r="204" spans="1:4" x14ac:dyDescent="0.3">
      <c r="A204" s="2">
        <v>44682</v>
      </c>
      <c r="B204" t="s">
        <v>68</v>
      </c>
      <c r="C204" t="s">
        <v>46</v>
      </c>
      <c r="D204" s="1">
        <v>271.39999999999998</v>
      </c>
    </row>
    <row r="205" spans="1:4" x14ac:dyDescent="0.3">
      <c r="A205" s="2">
        <v>44682</v>
      </c>
      <c r="B205" t="s">
        <v>69</v>
      </c>
      <c r="C205" t="s">
        <v>46</v>
      </c>
      <c r="D205" s="1">
        <v>97.15</v>
      </c>
    </row>
    <row r="206" spans="1:4" x14ac:dyDescent="0.3">
      <c r="A206" s="2">
        <v>44682</v>
      </c>
      <c r="B206" t="s">
        <v>72</v>
      </c>
      <c r="C206" t="s">
        <v>46</v>
      </c>
      <c r="D206" s="1">
        <v>544.4</v>
      </c>
    </row>
    <row r="207" spans="1:4" x14ac:dyDescent="0.3">
      <c r="A207" s="2">
        <v>44682</v>
      </c>
      <c r="B207" t="s">
        <v>73</v>
      </c>
      <c r="C207" t="s">
        <v>46</v>
      </c>
      <c r="D207" s="1">
        <v>83.1</v>
      </c>
    </row>
    <row r="208" spans="1:4" x14ac:dyDescent="0.3">
      <c r="A208" s="2">
        <v>44713</v>
      </c>
      <c r="B208" t="s">
        <v>47</v>
      </c>
      <c r="C208" t="s">
        <v>46</v>
      </c>
      <c r="D208" s="1">
        <v>1057.9000000000001</v>
      </c>
    </row>
    <row r="209" spans="1:4" x14ac:dyDescent="0.3">
      <c r="A209" s="2">
        <v>44713</v>
      </c>
      <c r="B209" t="s">
        <v>48</v>
      </c>
      <c r="C209" t="s">
        <v>46</v>
      </c>
      <c r="D209" s="1">
        <f>477.15+477.15</f>
        <v>954.3</v>
      </c>
    </row>
    <row r="210" spans="1:4" x14ac:dyDescent="0.3">
      <c r="A210" s="2">
        <v>44713</v>
      </c>
      <c r="B210" t="s">
        <v>51</v>
      </c>
      <c r="C210" t="s">
        <v>46</v>
      </c>
      <c r="D210" s="1">
        <f>513.2+818.25+1496.75</f>
        <v>2828.2</v>
      </c>
    </row>
    <row r="211" spans="1:4" x14ac:dyDescent="0.3">
      <c r="A211" s="2">
        <v>44713</v>
      </c>
      <c r="B211" t="s">
        <v>56</v>
      </c>
      <c r="C211" t="s">
        <v>46</v>
      </c>
      <c r="D211" s="1">
        <v>150.80000000000001</v>
      </c>
    </row>
    <row r="212" spans="1:4" x14ac:dyDescent="0.3">
      <c r="A212" s="2">
        <v>44713</v>
      </c>
      <c r="B212" t="s">
        <v>59</v>
      </c>
      <c r="C212" t="s">
        <v>46</v>
      </c>
      <c r="D212" s="1">
        <v>7227.1</v>
      </c>
    </row>
    <row r="213" spans="1:4" x14ac:dyDescent="0.3">
      <c r="A213" s="2">
        <v>44713</v>
      </c>
      <c r="B213" t="s">
        <v>63</v>
      </c>
      <c r="C213" t="s">
        <v>46</v>
      </c>
      <c r="D213" s="1">
        <v>1206.3499999999999</v>
      </c>
    </row>
    <row r="214" spans="1:4" x14ac:dyDescent="0.3">
      <c r="A214" s="2">
        <v>44713</v>
      </c>
      <c r="B214" t="s">
        <v>66</v>
      </c>
      <c r="C214" t="s">
        <v>46</v>
      </c>
      <c r="D214" s="1">
        <v>105</v>
      </c>
    </row>
    <row r="215" spans="1:4" x14ac:dyDescent="0.3">
      <c r="A215" s="2">
        <v>44713</v>
      </c>
      <c r="B215" t="s">
        <v>67</v>
      </c>
      <c r="C215" t="s">
        <v>46</v>
      </c>
      <c r="D215" s="1">
        <v>96.3</v>
      </c>
    </row>
    <row r="216" spans="1:4" x14ac:dyDescent="0.3">
      <c r="A216" s="2">
        <v>44713</v>
      </c>
      <c r="B216" t="s">
        <v>72</v>
      </c>
      <c r="C216" t="s">
        <v>46</v>
      </c>
      <c r="D216" s="1">
        <v>791.6</v>
      </c>
    </row>
    <row r="217" spans="1:4" x14ac:dyDescent="0.3">
      <c r="A217" s="2">
        <v>44713</v>
      </c>
      <c r="B217" t="s">
        <v>73</v>
      </c>
      <c r="C217" t="s">
        <v>46</v>
      </c>
      <c r="D217" s="1">
        <f>54.4+83.1</f>
        <v>137.5</v>
      </c>
    </row>
    <row r="218" spans="1:4" x14ac:dyDescent="0.3">
      <c r="A218" s="2">
        <v>44743</v>
      </c>
      <c r="B218" t="s">
        <v>47</v>
      </c>
      <c r="C218" t="s">
        <v>46</v>
      </c>
      <c r="D218" s="1">
        <v>705.25</v>
      </c>
    </row>
    <row r="219" spans="1:4" x14ac:dyDescent="0.3">
      <c r="A219" s="2">
        <v>44743</v>
      </c>
      <c r="B219" t="s">
        <v>51</v>
      </c>
      <c r="C219" t="s">
        <v>46</v>
      </c>
      <c r="D219" s="1">
        <v>962.75</v>
      </c>
    </row>
    <row r="220" spans="1:4" x14ac:dyDescent="0.3">
      <c r="A220" s="2">
        <v>44743</v>
      </c>
      <c r="B220" t="s">
        <v>52</v>
      </c>
      <c r="C220" t="s">
        <v>46</v>
      </c>
      <c r="D220" s="1">
        <f>1129.05+1881.75</f>
        <v>3010.8</v>
      </c>
    </row>
    <row r="221" spans="1:4" x14ac:dyDescent="0.3">
      <c r="A221" s="2">
        <v>44743</v>
      </c>
      <c r="B221" t="s">
        <v>59</v>
      </c>
      <c r="C221" t="s">
        <v>46</v>
      </c>
      <c r="D221" s="1">
        <v>5017.8</v>
      </c>
    </row>
    <row r="222" spans="1:4" x14ac:dyDescent="0.3">
      <c r="A222" s="2">
        <v>44743</v>
      </c>
      <c r="B222" t="s">
        <v>63</v>
      </c>
      <c r="C222" t="s">
        <v>46</v>
      </c>
      <c r="D222" s="1">
        <v>1000.05</v>
      </c>
    </row>
    <row r="223" spans="1:4" x14ac:dyDescent="0.3">
      <c r="A223" s="2">
        <v>44743</v>
      </c>
      <c r="B223" t="s">
        <v>66</v>
      </c>
      <c r="C223" t="s">
        <v>46</v>
      </c>
      <c r="D223" s="1">
        <v>125.45</v>
      </c>
    </row>
    <row r="224" spans="1:4" x14ac:dyDescent="0.3">
      <c r="A224" s="2">
        <v>44743</v>
      </c>
      <c r="B224" t="s">
        <v>67</v>
      </c>
      <c r="C224" t="s">
        <v>46</v>
      </c>
      <c r="D224" s="1">
        <v>64.599999999999994</v>
      </c>
    </row>
    <row r="225" spans="1:4" x14ac:dyDescent="0.3">
      <c r="A225" s="2">
        <v>44743</v>
      </c>
      <c r="B225" t="s">
        <v>69</v>
      </c>
      <c r="C225" t="s">
        <v>46</v>
      </c>
      <c r="D225" s="1">
        <f>138.6+144.75</f>
        <v>283.35000000000002</v>
      </c>
    </row>
    <row r="226" spans="1:4" x14ac:dyDescent="0.3">
      <c r="A226" s="2">
        <v>44743</v>
      </c>
      <c r="B226" t="s">
        <v>70</v>
      </c>
      <c r="C226" t="s">
        <v>46</v>
      </c>
      <c r="D226" s="1">
        <v>142.05000000000001</v>
      </c>
    </row>
    <row r="227" spans="1:4" x14ac:dyDescent="0.3">
      <c r="A227" s="2">
        <v>44743</v>
      </c>
      <c r="B227" t="s">
        <v>71</v>
      </c>
      <c r="C227" t="s">
        <v>46</v>
      </c>
      <c r="D227" s="1">
        <v>135.05000000000001</v>
      </c>
    </row>
    <row r="228" spans="1:4" x14ac:dyDescent="0.3">
      <c r="A228" s="2">
        <v>44743</v>
      </c>
      <c r="B228" t="s">
        <v>72</v>
      </c>
      <c r="C228" t="s">
        <v>46</v>
      </c>
      <c r="D228" s="1">
        <v>837.05</v>
      </c>
    </row>
    <row r="229" spans="1:4" x14ac:dyDescent="0.3">
      <c r="A229" s="2">
        <v>44743</v>
      </c>
      <c r="B229" t="s">
        <v>73</v>
      </c>
      <c r="C229" t="s">
        <v>46</v>
      </c>
      <c r="D229" s="1">
        <v>94.3</v>
      </c>
    </row>
    <row r="230" spans="1:4" x14ac:dyDescent="0.3">
      <c r="A230" s="2">
        <v>44774</v>
      </c>
      <c r="B230" t="s">
        <v>47</v>
      </c>
      <c r="C230" t="s">
        <v>46</v>
      </c>
      <c r="D230" s="1">
        <v>1175.45</v>
      </c>
    </row>
    <row r="231" spans="1:4" x14ac:dyDescent="0.3">
      <c r="A231" s="2">
        <v>44774</v>
      </c>
      <c r="B231" t="s">
        <v>50</v>
      </c>
      <c r="C231" t="s">
        <v>46</v>
      </c>
      <c r="D231" s="1">
        <v>478.2</v>
      </c>
    </row>
    <row r="232" spans="1:4" x14ac:dyDescent="0.3">
      <c r="A232" s="2">
        <v>44774</v>
      </c>
      <c r="B232" t="s">
        <v>51</v>
      </c>
      <c r="C232" t="s">
        <v>46</v>
      </c>
      <c r="D232" s="1">
        <f>1958.9+1181.35+1671.35</f>
        <v>4811.6000000000004</v>
      </c>
    </row>
    <row r="233" spans="1:4" x14ac:dyDescent="0.3">
      <c r="A233" s="2">
        <v>44774</v>
      </c>
      <c r="B233" t="s">
        <v>52</v>
      </c>
      <c r="C233" t="s">
        <v>46</v>
      </c>
      <c r="D233" s="1">
        <v>553.65</v>
      </c>
    </row>
    <row r="234" spans="1:4" x14ac:dyDescent="0.3">
      <c r="A234" s="2">
        <v>44774</v>
      </c>
      <c r="B234" t="s">
        <v>57</v>
      </c>
      <c r="C234" t="s">
        <v>46</v>
      </c>
      <c r="D234" s="1">
        <v>122.36</v>
      </c>
    </row>
    <row r="235" spans="1:4" x14ac:dyDescent="0.3">
      <c r="A235" s="2">
        <v>44774</v>
      </c>
      <c r="B235" t="s">
        <v>59</v>
      </c>
      <c r="C235" t="s">
        <v>46</v>
      </c>
      <c r="D235" s="1">
        <v>5434.95</v>
      </c>
    </row>
    <row r="236" spans="1:4" x14ac:dyDescent="0.3">
      <c r="A236" s="2">
        <v>44774</v>
      </c>
      <c r="B236" t="s">
        <v>60</v>
      </c>
      <c r="C236" t="s">
        <v>46</v>
      </c>
      <c r="D236" s="1">
        <v>499.1</v>
      </c>
    </row>
    <row r="237" spans="1:4" x14ac:dyDescent="0.3">
      <c r="A237" s="2">
        <v>44774</v>
      </c>
      <c r="B237" t="s">
        <v>63</v>
      </c>
      <c r="C237" t="s">
        <v>46</v>
      </c>
      <c r="D237" s="1">
        <v>1063.9000000000001</v>
      </c>
    </row>
    <row r="238" spans="1:4" x14ac:dyDescent="0.3">
      <c r="A238" s="2">
        <v>44774</v>
      </c>
      <c r="B238" t="s">
        <v>66</v>
      </c>
      <c r="C238" t="s">
        <v>46</v>
      </c>
      <c r="D238" s="1">
        <f>125.45+100.6+137.45</f>
        <v>363.5</v>
      </c>
    </row>
    <row r="239" spans="1:4" x14ac:dyDescent="0.3">
      <c r="A239" s="2">
        <v>44774</v>
      </c>
      <c r="B239" t="s">
        <v>67</v>
      </c>
      <c r="C239" t="s">
        <v>46</v>
      </c>
      <c r="D239" s="1">
        <v>24.4</v>
      </c>
    </row>
    <row r="240" spans="1:4" x14ac:dyDescent="0.3">
      <c r="A240" s="2">
        <v>44774</v>
      </c>
      <c r="B240" t="s">
        <v>68</v>
      </c>
      <c r="C240" t="s">
        <v>46</v>
      </c>
      <c r="D240" s="1">
        <v>1245.9000000000001</v>
      </c>
    </row>
    <row r="241" spans="1:4" x14ac:dyDescent="0.3">
      <c r="A241" s="2">
        <v>44774</v>
      </c>
      <c r="B241" t="s">
        <v>73</v>
      </c>
      <c r="C241" t="s">
        <v>46</v>
      </c>
      <c r="D241" s="1">
        <v>34.35</v>
      </c>
    </row>
    <row r="242" spans="1:4" x14ac:dyDescent="0.3">
      <c r="A242" s="2">
        <v>44805</v>
      </c>
      <c r="B242" t="s">
        <v>47</v>
      </c>
      <c r="C242" t="s">
        <v>46</v>
      </c>
      <c r="D242" s="1">
        <v>659.12</v>
      </c>
    </row>
    <row r="243" spans="1:4" x14ac:dyDescent="0.3">
      <c r="A243" s="2">
        <v>44805</v>
      </c>
      <c r="B243" t="s">
        <v>51</v>
      </c>
      <c r="C243" t="s">
        <v>46</v>
      </c>
      <c r="D243" s="1">
        <f>1303+877.5</f>
        <v>2180.5</v>
      </c>
    </row>
    <row r="244" spans="1:4" x14ac:dyDescent="0.3">
      <c r="A244" s="2">
        <v>44805</v>
      </c>
      <c r="B244" t="s">
        <v>52</v>
      </c>
      <c r="C244" t="s">
        <v>46</v>
      </c>
      <c r="D244" s="1">
        <f>321.15+220.85</f>
        <v>542</v>
      </c>
    </row>
    <row r="245" spans="1:4" x14ac:dyDescent="0.3">
      <c r="A245" s="2">
        <v>44805</v>
      </c>
      <c r="B245" t="s">
        <v>54</v>
      </c>
      <c r="C245" t="s">
        <v>46</v>
      </c>
      <c r="D245" s="1">
        <v>1203.55</v>
      </c>
    </row>
    <row r="246" spans="1:4" x14ac:dyDescent="0.3">
      <c r="A246" s="2">
        <v>44805</v>
      </c>
      <c r="B246" t="s">
        <v>57</v>
      </c>
      <c r="C246" t="s">
        <v>46</v>
      </c>
      <c r="D246" s="1">
        <v>262.39999999999998</v>
      </c>
    </row>
    <row r="247" spans="1:4" x14ac:dyDescent="0.3">
      <c r="A247" s="2">
        <v>44805</v>
      </c>
      <c r="B247" t="s">
        <v>59</v>
      </c>
      <c r="C247" t="s">
        <v>46</v>
      </c>
      <c r="D247" s="1">
        <v>3944.15</v>
      </c>
    </row>
    <row r="248" spans="1:4" x14ac:dyDescent="0.3">
      <c r="A248" s="2">
        <v>44805</v>
      </c>
      <c r="B248" t="s">
        <v>60</v>
      </c>
      <c r="C248" t="s">
        <v>46</v>
      </c>
      <c r="D248" s="1">
        <v>228.3</v>
      </c>
    </row>
    <row r="249" spans="1:4" x14ac:dyDescent="0.3">
      <c r="A249" s="2">
        <v>44805</v>
      </c>
      <c r="B249" t="s">
        <v>63</v>
      </c>
      <c r="C249" t="s">
        <v>46</v>
      </c>
      <c r="D249" s="1">
        <v>517.75</v>
      </c>
    </row>
    <row r="250" spans="1:4" x14ac:dyDescent="0.3">
      <c r="A250" s="2">
        <v>44805</v>
      </c>
      <c r="B250" t="s">
        <v>64</v>
      </c>
      <c r="C250" t="s">
        <v>46</v>
      </c>
      <c r="D250" s="1">
        <v>275.3</v>
      </c>
    </row>
    <row r="251" spans="1:4" x14ac:dyDescent="0.3">
      <c r="A251" s="2">
        <v>44805</v>
      </c>
      <c r="B251" t="s">
        <v>66</v>
      </c>
      <c r="C251" t="s">
        <v>46</v>
      </c>
      <c r="D251" s="1">
        <v>124.4</v>
      </c>
    </row>
    <row r="252" spans="1:4" x14ac:dyDescent="0.3">
      <c r="A252" s="2">
        <v>44805</v>
      </c>
      <c r="B252" t="s">
        <v>67</v>
      </c>
      <c r="C252" t="s">
        <v>46</v>
      </c>
      <c r="D252" s="1">
        <v>92.75</v>
      </c>
    </row>
    <row r="253" spans="1:4" x14ac:dyDescent="0.3">
      <c r="A253" s="2">
        <v>44805</v>
      </c>
      <c r="B253" t="s">
        <v>69</v>
      </c>
      <c r="C253" t="s">
        <v>46</v>
      </c>
      <c r="D253" s="1">
        <v>225.05</v>
      </c>
    </row>
    <row r="254" spans="1:4" x14ac:dyDescent="0.3">
      <c r="A254" s="2">
        <v>44805</v>
      </c>
      <c r="B254" t="s">
        <v>72</v>
      </c>
      <c r="C254" t="s">
        <v>46</v>
      </c>
      <c r="D254" s="1">
        <f>345.7+568.45</f>
        <v>914.15000000000009</v>
      </c>
    </row>
    <row r="255" spans="1:4" x14ac:dyDescent="0.3">
      <c r="A255" s="2">
        <v>44805</v>
      </c>
      <c r="B255" t="s">
        <v>73</v>
      </c>
      <c r="C255" t="s">
        <v>46</v>
      </c>
      <c r="D255" s="1">
        <f>22.6+6.15</f>
        <v>28.75</v>
      </c>
    </row>
    <row r="256" spans="1:4" x14ac:dyDescent="0.3">
      <c r="A256" s="2">
        <v>44835</v>
      </c>
      <c r="B256" t="s">
        <v>47</v>
      </c>
      <c r="C256" t="s">
        <v>46</v>
      </c>
      <c r="D256" s="1">
        <v>940.35</v>
      </c>
    </row>
    <row r="257" spans="1:4" x14ac:dyDescent="0.3">
      <c r="A257" s="2">
        <v>44835</v>
      </c>
      <c r="B257" t="s">
        <v>51</v>
      </c>
      <c r="C257" t="s">
        <v>46</v>
      </c>
      <c r="D257" s="1">
        <v>2553.75</v>
      </c>
    </row>
    <row r="258" spans="1:4" x14ac:dyDescent="0.3">
      <c r="A258" s="2">
        <v>44835</v>
      </c>
      <c r="B258" t="s">
        <v>52</v>
      </c>
      <c r="C258" t="s">
        <v>46</v>
      </c>
      <c r="D258" s="1">
        <v>1870.55</v>
      </c>
    </row>
    <row r="259" spans="1:4" x14ac:dyDescent="0.3">
      <c r="A259" s="2">
        <v>44835</v>
      </c>
      <c r="B259" t="s">
        <v>58</v>
      </c>
      <c r="C259" t="s">
        <v>46</v>
      </c>
      <c r="D259" s="1">
        <v>108.04</v>
      </c>
    </row>
    <row r="260" spans="1:4" x14ac:dyDescent="0.3">
      <c r="A260" s="2">
        <v>44835</v>
      </c>
      <c r="B260" t="s">
        <v>59</v>
      </c>
      <c r="C260" t="s">
        <v>46</v>
      </c>
      <c r="D260" s="1">
        <v>6519.1</v>
      </c>
    </row>
    <row r="261" spans="1:4" x14ac:dyDescent="0.3">
      <c r="A261" s="2">
        <v>44835</v>
      </c>
      <c r="B261" t="s">
        <v>61</v>
      </c>
      <c r="C261" t="s">
        <v>46</v>
      </c>
      <c r="D261" s="1">
        <v>56.68</v>
      </c>
    </row>
    <row r="262" spans="1:4" x14ac:dyDescent="0.3">
      <c r="A262" s="2">
        <v>44835</v>
      </c>
      <c r="B262" t="s">
        <v>63</v>
      </c>
      <c r="C262" t="s">
        <v>46</v>
      </c>
      <c r="D262" s="1">
        <v>838.1</v>
      </c>
    </row>
    <row r="263" spans="1:4" x14ac:dyDescent="0.3">
      <c r="A263" s="2">
        <v>44835</v>
      </c>
      <c r="B263" t="s">
        <v>66</v>
      </c>
      <c r="C263" t="s">
        <v>46</v>
      </c>
      <c r="D263" s="1">
        <v>125.45</v>
      </c>
    </row>
    <row r="264" spans="1:4" x14ac:dyDescent="0.3">
      <c r="A264" s="2">
        <v>44835</v>
      </c>
      <c r="B264" t="s">
        <v>68</v>
      </c>
      <c r="C264" t="s">
        <v>46</v>
      </c>
      <c r="D264" s="1">
        <v>1470.3</v>
      </c>
    </row>
    <row r="265" spans="1:4" x14ac:dyDescent="0.3">
      <c r="A265" s="2">
        <v>44835</v>
      </c>
      <c r="B265" t="s">
        <v>70</v>
      </c>
      <c r="C265" t="s">
        <v>46</v>
      </c>
      <c r="D265" s="1">
        <v>259.3</v>
      </c>
    </row>
    <row r="266" spans="1:4" x14ac:dyDescent="0.3">
      <c r="A266" s="2">
        <v>44835</v>
      </c>
      <c r="B266" t="s">
        <v>72</v>
      </c>
      <c r="C266" t="s">
        <v>46</v>
      </c>
      <c r="D266" s="1">
        <v>731.4</v>
      </c>
    </row>
    <row r="267" spans="1:4" x14ac:dyDescent="0.3">
      <c r="A267" s="2">
        <v>44835</v>
      </c>
      <c r="B267" t="s">
        <v>73</v>
      </c>
      <c r="C267" t="s">
        <v>46</v>
      </c>
      <c r="D267" s="1">
        <v>89.25</v>
      </c>
    </row>
    <row r="268" spans="1:4" x14ac:dyDescent="0.3">
      <c r="A268" s="2">
        <v>44562</v>
      </c>
      <c r="B268" t="s">
        <v>77</v>
      </c>
      <c r="C268" t="s">
        <v>82</v>
      </c>
      <c r="D268" s="1">
        <v>406.15</v>
      </c>
    </row>
    <row r="269" spans="1:4" x14ac:dyDescent="0.3">
      <c r="A269" s="2">
        <v>44562</v>
      </c>
      <c r="B269" t="s">
        <v>79</v>
      </c>
      <c r="C269" t="s">
        <v>82</v>
      </c>
      <c r="D269" s="1">
        <v>119</v>
      </c>
    </row>
    <row r="270" spans="1:4" x14ac:dyDescent="0.3">
      <c r="A270" s="2">
        <v>44593</v>
      </c>
      <c r="B270" t="s">
        <v>74</v>
      </c>
      <c r="C270" t="s">
        <v>82</v>
      </c>
      <c r="D270" s="1">
        <v>509.15</v>
      </c>
    </row>
    <row r="271" spans="1:4" x14ac:dyDescent="0.3">
      <c r="A271" s="2">
        <v>44593</v>
      </c>
      <c r="B271" t="s">
        <v>77</v>
      </c>
      <c r="C271" t="s">
        <v>82</v>
      </c>
      <c r="D271" s="1">
        <v>190</v>
      </c>
    </row>
    <row r="272" spans="1:4" x14ac:dyDescent="0.3">
      <c r="A272" s="2">
        <v>44593</v>
      </c>
      <c r="B272" t="s">
        <v>79</v>
      </c>
      <c r="C272" t="s">
        <v>82</v>
      </c>
      <c r="D272" s="1">
        <v>1398</v>
      </c>
    </row>
    <row r="273" spans="1:4" x14ac:dyDescent="0.3">
      <c r="A273" s="2">
        <v>44621</v>
      </c>
      <c r="B273" t="s">
        <v>76</v>
      </c>
      <c r="C273" t="s">
        <v>82</v>
      </c>
      <c r="D273" s="1">
        <v>70.349999999999994</v>
      </c>
    </row>
    <row r="274" spans="1:4" x14ac:dyDescent="0.3">
      <c r="A274" s="2">
        <v>44621</v>
      </c>
      <c r="B274" t="s">
        <v>77</v>
      </c>
      <c r="C274" t="s">
        <v>82</v>
      </c>
      <c r="D274" s="1">
        <f>176.4+985.8</f>
        <v>1162.2</v>
      </c>
    </row>
    <row r="275" spans="1:4" x14ac:dyDescent="0.3">
      <c r="A275" s="2">
        <v>44621</v>
      </c>
      <c r="B275" t="s">
        <v>80</v>
      </c>
      <c r="C275" t="s">
        <v>82</v>
      </c>
      <c r="D275" s="1">
        <v>495</v>
      </c>
    </row>
    <row r="276" spans="1:4" x14ac:dyDescent="0.3">
      <c r="A276" s="2">
        <v>44621</v>
      </c>
      <c r="B276" t="s">
        <v>81</v>
      </c>
      <c r="C276" t="s">
        <v>82</v>
      </c>
      <c r="D276" s="1">
        <v>927.35</v>
      </c>
    </row>
    <row r="277" spans="1:4" x14ac:dyDescent="0.3">
      <c r="A277" s="2">
        <v>44652</v>
      </c>
      <c r="B277" t="s">
        <v>77</v>
      </c>
      <c r="C277" t="s">
        <v>82</v>
      </c>
      <c r="D277" s="1">
        <v>328.6</v>
      </c>
    </row>
    <row r="278" spans="1:4" x14ac:dyDescent="0.3">
      <c r="A278" s="2">
        <v>44682</v>
      </c>
      <c r="B278" t="s">
        <v>77</v>
      </c>
      <c r="C278" t="s">
        <v>82</v>
      </c>
      <c r="D278" s="1">
        <f>2058.85+326.8</f>
        <v>2385.65</v>
      </c>
    </row>
    <row r="279" spans="1:4" x14ac:dyDescent="0.3">
      <c r="A279" s="2">
        <v>44682</v>
      </c>
      <c r="B279" t="s">
        <v>80</v>
      </c>
      <c r="C279" t="s">
        <v>82</v>
      </c>
      <c r="D279" s="1">
        <v>100</v>
      </c>
    </row>
    <row r="280" spans="1:4" x14ac:dyDescent="0.3">
      <c r="A280" s="2">
        <v>44682</v>
      </c>
      <c r="B280" t="s">
        <v>81</v>
      </c>
      <c r="C280" t="s">
        <v>82</v>
      </c>
      <c r="D280" s="1">
        <v>1071.8499999999999</v>
      </c>
    </row>
    <row r="281" spans="1:4" x14ac:dyDescent="0.3">
      <c r="A281" s="2">
        <v>44713</v>
      </c>
      <c r="B281" t="s">
        <v>75</v>
      </c>
      <c r="C281" t="s">
        <v>82</v>
      </c>
      <c r="D281" s="1">
        <v>3920</v>
      </c>
    </row>
    <row r="282" spans="1:4" x14ac:dyDescent="0.3">
      <c r="A282" s="2">
        <v>44713</v>
      </c>
      <c r="B282" t="s">
        <v>77</v>
      </c>
      <c r="C282" t="s">
        <v>82</v>
      </c>
      <c r="D282" s="1">
        <v>354.3</v>
      </c>
    </row>
    <row r="283" spans="1:4" x14ac:dyDescent="0.3">
      <c r="A283" s="2">
        <v>44713</v>
      </c>
      <c r="B283" t="s">
        <v>78</v>
      </c>
      <c r="C283" t="s">
        <v>82</v>
      </c>
      <c r="D283" s="1">
        <v>575.20000000000005</v>
      </c>
    </row>
    <row r="284" spans="1:4" x14ac:dyDescent="0.3">
      <c r="A284" s="2">
        <v>44743</v>
      </c>
      <c r="B284" t="s">
        <v>75</v>
      </c>
      <c r="C284" t="s">
        <v>82</v>
      </c>
      <c r="D284" s="1">
        <v>450</v>
      </c>
    </row>
    <row r="285" spans="1:4" x14ac:dyDescent="0.3">
      <c r="A285" s="2">
        <v>44805</v>
      </c>
      <c r="B285" t="s">
        <v>75</v>
      </c>
      <c r="C285" t="s">
        <v>82</v>
      </c>
      <c r="D285" s="1">
        <v>261</v>
      </c>
    </row>
    <row r="286" spans="1:4" x14ac:dyDescent="0.3">
      <c r="A286" s="2">
        <v>44805</v>
      </c>
      <c r="B286" t="s">
        <v>80</v>
      </c>
      <c r="C286" t="s">
        <v>82</v>
      </c>
      <c r="D286" s="1">
        <f>727+300</f>
        <v>1027</v>
      </c>
    </row>
    <row r="287" spans="1:4" x14ac:dyDescent="0.3">
      <c r="A287" s="2">
        <v>44621</v>
      </c>
      <c r="B287" t="s">
        <v>83</v>
      </c>
      <c r="C287" t="s">
        <v>84</v>
      </c>
      <c r="D287" s="1">
        <v>221.85</v>
      </c>
    </row>
    <row r="288" spans="1:4" x14ac:dyDescent="0.3">
      <c r="A288" s="2">
        <v>44835</v>
      </c>
      <c r="B288" t="s">
        <v>83</v>
      </c>
      <c r="C288" t="s">
        <v>84</v>
      </c>
      <c r="D288" s="1">
        <v>264.95</v>
      </c>
    </row>
    <row r="289" spans="1:4" x14ac:dyDescent="0.3">
      <c r="A289" s="2">
        <v>44562</v>
      </c>
      <c r="B289" t="s">
        <v>86</v>
      </c>
      <c r="C289" t="s">
        <v>109</v>
      </c>
      <c r="D289" s="1">
        <v>1340.65</v>
      </c>
    </row>
    <row r="290" spans="1:4" x14ac:dyDescent="0.3">
      <c r="A290" s="2">
        <v>44562</v>
      </c>
      <c r="B290" t="s">
        <v>88</v>
      </c>
      <c r="C290" t="s">
        <v>109</v>
      </c>
      <c r="D290" s="1">
        <v>101.8</v>
      </c>
    </row>
    <row r="291" spans="1:4" x14ac:dyDescent="0.3">
      <c r="A291" s="2">
        <v>44562</v>
      </c>
      <c r="B291" t="s">
        <v>92</v>
      </c>
      <c r="C291" t="s">
        <v>109</v>
      </c>
      <c r="D291" s="1">
        <v>4767</v>
      </c>
    </row>
    <row r="292" spans="1:4" x14ac:dyDescent="0.3">
      <c r="A292" s="2">
        <v>44562</v>
      </c>
      <c r="B292" t="s">
        <v>95</v>
      </c>
      <c r="C292" t="s">
        <v>109</v>
      </c>
      <c r="D292" s="1">
        <v>301.55</v>
      </c>
    </row>
    <row r="293" spans="1:4" x14ac:dyDescent="0.3">
      <c r="A293" s="2">
        <v>44562</v>
      </c>
      <c r="B293" t="s">
        <v>97</v>
      </c>
      <c r="C293" t="s">
        <v>109</v>
      </c>
      <c r="D293" s="1">
        <v>4785.1000000000004</v>
      </c>
    </row>
    <row r="294" spans="1:4" x14ac:dyDescent="0.3">
      <c r="A294" s="2">
        <v>44562</v>
      </c>
      <c r="B294" t="s">
        <v>100</v>
      </c>
      <c r="C294" t="s">
        <v>109</v>
      </c>
      <c r="D294" s="1">
        <v>100</v>
      </c>
    </row>
    <row r="295" spans="1:4" x14ac:dyDescent="0.3">
      <c r="A295" s="2">
        <v>44562</v>
      </c>
      <c r="B295" t="s">
        <v>103</v>
      </c>
      <c r="C295" t="s">
        <v>109</v>
      </c>
      <c r="D295" s="1">
        <v>639</v>
      </c>
    </row>
    <row r="296" spans="1:4" x14ac:dyDescent="0.3">
      <c r="A296" s="2">
        <v>44593</v>
      </c>
      <c r="B296" t="s">
        <v>88</v>
      </c>
      <c r="C296" t="s">
        <v>109</v>
      </c>
      <c r="D296" s="1">
        <v>1006.3</v>
      </c>
    </row>
    <row r="297" spans="1:4" x14ac:dyDescent="0.3">
      <c r="A297" s="2">
        <v>44593</v>
      </c>
      <c r="B297" t="s">
        <v>90</v>
      </c>
      <c r="C297" t="s">
        <v>109</v>
      </c>
      <c r="D297" s="1">
        <v>371.55</v>
      </c>
    </row>
    <row r="298" spans="1:4" x14ac:dyDescent="0.3">
      <c r="A298" s="2">
        <v>44593</v>
      </c>
      <c r="B298" t="s">
        <v>94</v>
      </c>
      <c r="C298" t="s">
        <v>109</v>
      </c>
      <c r="D298" s="1">
        <v>47.6</v>
      </c>
    </row>
    <row r="299" spans="1:4" x14ac:dyDescent="0.3">
      <c r="A299" s="2">
        <v>44593</v>
      </c>
      <c r="B299" t="s">
        <v>95</v>
      </c>
      <c r="C299" t="s">
        <v>109</v>
      </c>
      <c r="D299" s="1">
        <v>301.55</v>
      </c>
    </row>
    <row r="300" spans="1:4" x14ac:dyDescent="0.3">
      <c r="A300" s="2">
        <v>44593</v>
      </c>
      <c r="B300" t="s">
        <v>97</v>
      </c>
      <c r="C300" t="s">
        <v>109</v>
      </c>
      <c r="D300" s="1">
        <v>4785.1000000000004</v>
      </c>
    </row>
    <row r="301" spans="1:4" x14ac:dyDescent="0.3">
      <c r="A301" s="2">
        <v>44593</v>
      </c>
      <c r="B301" t="s">
        <v>100</v>
      </c>
      <c r="C301" t="s">
        <v>109</v>
      </c>
      <c r="D301" s="1">
        <v>100</v>
      </c>
    </row>
    <row r="302" spans="1:4" x14ac:dyDescent="0.3">
      <c r="A302" s="2">
        <v>44593</v>
      </c>
      <c r="B302" t="s">
        <v>103</v>
      </c>
      <c r="C302" t="s">
        <v>109</v>
      </c>
      <c r="D302" s="1">
        <v>318.60000000000002</v>
      </c>
    </row>
    <row r="303" spans="1:4" x14ac:dyDescent="0.3">
      <c r="A303" s="2">
        <v>44593</v>
      </c>
      <c r="B303" t="s">
        <v>106</v>
      </c>
      <c r="C303" t="s">
        <v>109</v>
      </c>
      <c r="D303" s="1">
        <v>5108.2</v>
      </c>
    </row>
    <row r="304" spans="1:4" x14ac:dyDescent="0.3">
      <c r="A304" s="2">
        <v>44621</v>
      </c>
      <c r="B304" t="s">
        <v>88</v>
      </c>
      <c r="C304" t="s">
        <v>109</v>
      </c>
      <c r="D304" s="1">
        <v>950.4</v>
      </c>
    </row>
    <row r="305" spans="1:4" x14ac:dyDescent="0.3">
      <c r="A305" s="2">
        <v>44621</v>
      </c>
      <c r="B305" t="s">
        <v>92</v>
      </c>
      <c r="C305" t="s">
        <v>109</v>
      </c>
      <c r="D305" s="1">
        <f>4767+4767</f>
        <v>9534</v>
      </c>
    </row>
    <row r="306" spans="1:4" x14ac:dyDescent="0.3">
      <c r="A306" s="2">
        <v>44621</v>
      </c>
      <c r="B306" t="s">
        <v>95</v>
      </c>
      <c r="C306" t="s">
        <v>109</v>
      </c>
      <c r="D306" s="1">
        <v>301.55</v>
      </c>
    </row>
    <row r="307" spans="1:4" x14ac:dyDescent="0.3">
      <c r="A307" s="2">
        <v>44621</v>
      </c>
      <c r="B307" t="s">
        <v>97</v>
      </c>
      <c r="C307" t="s">
        <v>109</v>
      </c>
      <c r="D307" s="1">
        <v>4785.1000000000004</v>
      </c>
    </row>
    <row r="308" spans="1:4" x14ac:dyDescent="0.3">
      <c r="A308" s="2">
        <v>44621</v>
      </c>
      <c r="B308" t="s">
        <v>100</v>
      </c>
      <c r="C308" t="s">
        <v>109</v>
      </c>
      <c r="D308" s="1">
        <v>53.8</v>
      </c>
    </row>
    <row r="309" spans="1:4" x14ac:dyDescent="0.3">
      <c r="A309" s="2">
        <v>44621</v>
      </c>
      <c r="B309" t="s">
        <v>103</v>
      </c>
      <c r="C309" t="s">
        <v>109</v>
      </c>
      <c r="D309" s="1">
        <v>191.25</v>
      </c>
    </row>
    <row r="310" spans="1:4" x14ac:dyDescent="0.3">
      <c r="A310" s="2">
        <v>44621</v>
      </c>
      <c r="B310" t="s">
        <v>105</v>
      </c>
      <c r="C310" t="s">
        <v>109</v>
      </c>
      <c r="D310" s="1">
        <v>75.599999999999994</v>
      </c>
    </row>
    <row r="311" spans="1:4" x14ac:dyDescent="0.3">
      <c r="A311" s="2">
        <v>44652</v>
      </c>
      <c r="B311" t="s">
        <v>88</v>
      </c>
      <c r="C311" t="s">
        <v>109</v>
      </c>
      <c r="D311" s="1">
        <v>993.7</v>
      </c>
    </row>
    <row r="312" spans="1:4" x14ac:dyDescent="0.3">
      <c r="A312" s="2">
        <v>44652</v>
      </c>
      <c r="B312" t="s">
        <v>92</v>
      </c>
      <c r="C312" t="s">
        <v>109</v>
      </c>
      <c r="D312" s="1">
        <v>4767.2</v>
      </c>
    </row>
    <row r="313" spans="1:4" x14ac:dyDescent="0.3">
      <c r="A313" s="2">
        <v>44652</v>
      </c>
      <c r="B313" t="s">
        <v>95</v>
      </c>
      <c r="C313" t="s">
        <v>109</v>
      </c>
      <c r="D313" s="1">
        <v>301.55</v>
      </c>
    </row>
    <row r="314" spans="1:4" x14ac:dyDescent="0.3">
      <c r="A314" s="2">
        <v>44652</v>
      </c>
      <c r="B314" t="s">
        <v>97</v>
      </c>
      <c r="C314" t="s">
        <v>109</v>
      </c>
      <c r="D314" s="1">
        <v>4785.1000000000004</v>
      </c>
    </row>
    <row r="315" spans="1:4" x14ac:dyDescent="0.3">
      <c r="A315" s="2">
        <v>44652</v>
      </c>
      <c r="B315" t="s">
        <v>100</v>
      </c>
      <c r="C315" t="s">
        <v>109</v>
      </c>
      <c r="D315" s="1">
        <v>553.79999999999995</v>
      </c>
    </row>
    <row r="316" spans="1:4" x14ac:dyDescent="0.3">
      <c r="A316" s="2">
        <v>44652</v>
      </c>
      <c r="B316" t="s">
        <v>103</v>
      </c>
      <c r="C316" t="s">
        <v>109</v>
      </c>
      <c r="D316" s="1">
        <v>3387.15</v>
      </c>
    </row>
    <row r="317" spans="1:4" x14ac:dyDescent="0.3">
      <c r="A317" s="2">
        <v>44652</v>
      </c>
      <c r="B317" t="s">
        <v>104</v>
      </c>
      <c r="C317" t="s">
        <v>109</v>
      </c>
      <c r="D317" s="1">
        <f>400+400</f>
        <v>800</v>
      </c>
    </row>
    <row r="318" spans="1:4" x14ac:dyDescent="0.3">
      <c r="A318" s="2">
        <v>44652</v>
      </c>
      <c r="B318" t="s">
        <v>108</v>
      </c>
      <c r="C318" t="s">
        <v>109</v>
      </c>
      <c r="D318" s="1">
        <v>117.4</v>
      </c>
    </row>
    <row r="319" spans="1:4" x14ac:dyDescent="0.3">
      <c r="A319" s="2">
        <v>44682</v>
      </c>
      <c r="B319" t="s">
        <v>88</v>
      </c>
      <c r="C319" t="s">
        <v>109</v>
      </c>
      <c r="D319" s="1">
        <v>475.2</v>
      </c>
    </row>
    <row r="320" spans="1:4" x14ac:dyDescent="0.3">
      <c r="A320" s="2">
        <v>44682</v>
      </c>
      <c r="B320" t="s">
        <v>89</v>
      </c>
      <c r="C320" t="s">
        <v>109</v>
      </c>
      <c r="D320" s="1">
        <v>298</v>
      </c>
    </row>
    <row r="321" spans="1:4" x14ac:dyDescent="0.3">
      <c r="A321" s="2">
        <v>44682</v>
      </c>
      <c r="B321" t="s">
        <v>90</v>
      </c>
      <c r="C321" t="s">
        <v>109</v>
      </c>
      <c r="D321" s="1">
        <v>258.5</v>
      </c>
    </row>
    <row r="322" spans="1:4" x14ac:dyDescent="0.3">
      <c r="A322" s="2">
        <v>44682</v>
      </c>
      <c r="B322" t="s">
        <v>95</v>
      </c>
      <c r="C322" t="s">
        <v>109</v>
      </c>
      <c r="D322" s="1">
        <v>301.55</v>
      </c>
    </row>
    <row r="323" spans="1:4" x14ac:dyDescent="0.3">
      <c r="A323" s="2">
        <v>44682</v>
      </c>
      <c r="B323" t="s">
        <v>97</v>
      </c>
      <c r="C323" t="s">
        <v>109</v>
      </c>
      <c r="D323" s="1">
        <v>4785.1000000000004</v>
      </c>
    </row>
    <row r="324" spans="1:4" x14ac:dyDescent="0.3">
      <c r="A324" s="2">
        <v>44682</v>
      </c>
      <c r="B324" t="s">
        <v>103</v>
      </c>
      <c r="C324" t="s">
        <v>109</v>
      </c>
      <c r="D324" s="1">
        <v>1714.1</v>
      </c>
    </row>
    <row r="325" spans="1:4" x14ac:dyDescent="0.3">
      <c r="A325" s="2">
        <v>44682</v>
      </c>
      <c r="B325" t="s">
        <v>106</v>
      </c>
      <c r="C325" t="s">
        <v>109</v>
      </c>
      <c r="D325" s="1">
        <v>188.9</v>
      </c>
    </row>
    <row r="326" spans="1:4" x14ac:dyDescent="0.3">
      <c r="A326" s="2">
        <v>44713</v>
      </c>
      <c r="B326" t="s">
        <v>87</v>
      </c>
      <c r="C326" t="s">
        <v>109</v>
      </c>
      <c r="D326" s="1">
        <v>148.25</v>
      </c>
    </row>
    <row r="327" spans="1:4" x14ac:dyDescent="0.3">
      <c r="A327" s="2">
        <v>44713</v>
      </c>
      <c r="B327" t="s">
        <v>88</v>
      </c>
      <c r="C327" t="s">
        <v>109</v>
      </c>
      <c r="D327" s="1">
        <v>971.95</v>
      </c>
    </row>
    <row r="328" spans="1:4" x14ac:dyDescent="0.3">
      <c r="A328" s="2">
        <v>44713</v>
      </c>
      <c r="B328" t="s">
        <v>95</v>
      </c>
      <c r="C328" t="s">
        <v>109</v>
      </c>
      <c r="D328" s="1">
        <v>301.55</v>
      </c>
    </row>
    <row r="329" spans="1:4" x14ac:dyDescent="0.3">
      <c r="A329" s="2">
        <v>44713</v>
      </c>
      <c r="B329" t="s">
        <v>97</v>
      </c>
      <c r="C329" t="s">
        <v>109</v>
      </c>
      <c r="D329" s="1">
        <v>4785.1000000000004</v>
      </c>
    </row>
    <row r="330" spans="1:4" x14ac:dyDescent="0.3">
      <c r="A330" s="2">
        <v>44713</v>
      </c>
      <c r="B330" t="s">
        <v>98</v>
      </c>
      <c r="C330" t="s">
        <v>109</v>
      </c>
      <c r="D330" s="1">
        <v>350</v>
      </c>
    </row>
    <row r="331" spans="1:4" x14ac:dyDescent="0.3">
      <c r="A331" s="2">
        <v>44713</v>
      </c>
      <c r="B331" t="s">
        <v>100</v>
      </c>
      <c r="C331" t="s">
        <v>109</v>
      </c>
      <c r="D331" s="1">
        <v>2028.4</v>
      </c>
    </row>
    <row r="332" spans="1:4" x14ac:dyDescent="0.3">
      <c r="A332" s="2">
        <v>44713</v>
      </c>
      <c r="B332" t="s">
        <v>103</v>
      </c>
      <c r="C332" t="s">
        <v>109</v>
      </c>
      <c r="D332" s="1">
        <v>1628.8</v>
      </c>
    </row>
    <row r="333" spans="1:4" x14ac:dyDescent="0.3">
      <c r="A333" s="2">
        <v>44743</v>
      </c>
      <c r="B333" t="s">
        <v>85</v>
      </c>
      <c r="C333" t="s">
        <v>109</v>
      </c>
      <c r="D333" s="1">
        <v>775.45</v>
      </c>
    </row>
    <row r="334" spans="1:4" x14ac:dyDescent="0.3">
      <c r="A334" s="2">
        <v>44743</v>
      </c>
      <c r="B334" t="s">
        <v>88</v>
      </c>
      <c r="C334" t="s">
        <v>109</v>
      </c>
      <c r="D334" s="1">
        <v>1014.8</v>
      </c>
    </row>
    <row r="335" spans="1:4" x14ac:dyDescent="0.3">
      <c r="A335" s="2">
        <v>44743</v>
      </c>
      <c r="B335" t="s">
        <v>90</v>
      </c>
      <c r="C335" t="s">
        <v>109</v>
      </c>
      <c r="D335" s="1">
        <v>148.1</v>
      </c>
    </row>
    <row r="336" spans="1:4" x14ac:dyDescent="0.3">
      <c r="A336" s="2">
        <v>44743</v>
      </c>
      <c r="B336" t="s">
        <v>91</v>
      </c>
      <c r="C336" t="s">
        <v>109</v>
      </c>
      <c r="D336" s="1">
        <v>3549.8</v>
      </c>
    </row>
    <row r="337" spans="1:4" x14ac:dyDescent="0.3">
      <c r="A337" s="2">
        <v>44743</v>
      </c>
      <c r="B337" t="s">
        <v>93</v>
      </c>
      <c r="C337" t="s">
        <v>109</v>
      </c>
      <c r="D337" s="1">
        <v>77.540000000000006</v>
      </c>
    </row>
    <row r="338" spans="1:4" x14ac:dyDescent="0.3">
      <c r="A338" s="2">
        <v>44743</v>
      </c>
      <c r="B338" t="s">
        <v>95</v>
      </c>
      <c r="C338" t="s">
        <v>109</v>
      </c>
      <c r="D338" s="1">
        <f>8.85+301.55</f>
        <v>310.40000000000003</v>
      </c>
    </row>
    <row r="339" spans="1:4" x14ac:dyDescent="0.3">
      <c r="A339" s="2">
        <v>44743</v>
      </c>
      <c r="B339" t="s">
        <v>97</v>
      </c>
      <c r="C339" t="s">
        <v>109</v>
      </c>
      <c r="D339" s="1">
        <v>4785.1000000000004</v>
      </c>
    </row>
    <row r="340" spans="1:4" x14ac:dyDescent="0.3">
      <c r="A340" s="2">
        <v>44743</v>
      </c>
      <c r="B340" t="s">
        <v>99</v>
      </c>
      <c r="C340" t="s">
        <v>109</v>
      </c>
      <c r="D340" s="1">
        <v>2075</v>
      </c>
    </row>
    <row r="341" spans="1:4" x14ac:dyDescent="0.3">
      <c r="A341" s="2">
        <v>44743</v>
      </c>
      <c r="B341" t="s">
        <v>100</v>
      </c>
      <c r="C341" t="s">
        <v>109</v>
      </c>
      <c r="D341" s="1">
        <v>100</v>
      </c>
    </row>
    <row r="342" spans="1:4" x14ac:dyDescent="0.3">
      <c r="A342" s="2">
        <v>44743</v>
      </c>
      <c r="B342" t="s">
        <v>103</v>
      </c>
      <c r="C342" t="s">
        <v>109</v>
      </c>
      <c r="D342" s="1">
        <v>1075.9000000000001</v>
      </c>
    </row>
    <row r="343" spans="1:4" x14ac:dyDescent="0.3">
      <c r="A343" s="2">
        <v>44743</v>
      </c>
      <c r="B343" t="s">
        <v>106</v>
      </c>
      <c r="C343" t="s">
        <v>109</v>
      </c>
      <c r="D343" s="1">
        <v>1277.05</v>
      </c>
    </row>
    <row r="344" spans="1:4" x14ac:dyDescent="0.3">
      <c r="A344" s="2">
        <v>44774</v>
      </c>
      <c r="B344" t="s">
        <v>88</v>
      </c>
      <c r="C344" t="s">
        <v>109</v>
      </c>
      <c r="D344" s="1">
        <v>1815.3</v>
      </c>
    </row>
    <row r="345" spans="1:4" x14ac:dyDescent="0.3">
      <c r="A345" s="2">
        <v>44774</v>
      </c>
      <c r="B345" t="s">
        <v>91</v>
      </c>
      <c r="C345" t="s">
        <v>109</v>
      </c>
      <c r="D345" s="1">
        <v>3549.8</v>
      </c>
    </row>
    <row r="346" spans="1:4" x14ac:dyDescent="0.3">
      <c r="A346" s="2">
        <v>44774</v>
      </c>
      <c r="B346" t="s">
        <v>95</v>
      </c>
      <c r="C346" t="s">
        <v>109</v>
      </c>
      <c r="D346" s="1">
        <v>301.55</v>
      </c>
    </row>
    <row r="347" spans="1:4" x14ac:dyDescent="0.3">
      <c r="A347" s="2">
        <v>44774</v>
      </c>
      <c r="B347" t="s">
        <v>97</v>
      </c>
      <c r="C347" t="s">
        <v>109</v>
      </c>
      <c r="D347" s="1">
        <v>4785.1000000000004</v>
      </c>
    </row>
    <row r="348" spans="1:4" x14ac:dyDescent="0.3">
      <c r="A348" s="2">
        <v>44774</v>
      </c>
      <c r="B348" t="s">
        <v>100</v>
      </c>
      <c r="C348" t="s">
        <v>109</v>
      </c>
      <c r="D348" s="1">
        <v>2014.2</v>
      </c>
    </row>
    <row r="349" spans="1:4" x14ac:dyDescent="0.3">
      <c r="A349" s="2">
        <v>44774</v>
      </c>
      <c r="B349" t="s">
        <v>102</v>
      </c>
      <c r="C349" t="s">
        <v>109</v>
      </c>
      <c r="D349" s="1">
        <v>591.9</v>
      </c>
    </row>
    <row r="350" spans="1:4" x14ac:dyDescent="0.3">
      <c r="A350" s="2">
        <v>44774</v>
      </c>
      <c r="B350" t="s">
        <v>103</v>
      </c>
      <c r="C350" t="s">
        <v>109</v>
      </c>
      <c r="D350" s="1">
        <v>538.04999999999995</v>
      </c>
    </row>
    <row r="351" spans="1:4" x14ac:dyDescent="0.3">
      <c r="A351" s="2">
        <v>44805</v>
      </c>
      <c r="B351" t="s">
        <v>88</v>
      </c>
      <c r="C351" t="s">
        <v>109</v>
      </c>
      <c r="D351" s="1">
        <v>42.5</v>
      </c>
    </row>
    <row r="352" spans="1:4" x14ac:dyDescent="0.3">
      <c r="A352" s="2">
        <v>44805</v>
      </c>
      <c r="B352" t="s">
        <v>91</v>
      </c>
      <c r="C352" t="s">
        <v>109</v>
      </c>
      <c r="D352" s="1">
        <v>3549.8</v>
      </c>
    </row>
    <row r="353" spans="1:4" x14ac:dyDescent="0.3">
      <c r="A353" s="2">
        <v>44805</v>
      </c>
      <c r="B353" t="s">
        <v>95</v>
      </c>
      <c r="C353" t="s">
        <v>109</v>
      </c>
      <c r="D353" s="1">
        <v>301.55</v>
      </c>
    </row>
    <row r="354" spans="1:4" x14ac:dyDescent="0.3">
      <c r="A354" s="2">
        <v>44805</v>
      </c>
      <c r="B354" t="s">
        <v>96</v>
      </c>
      <c r="C354" t="s">
        <v>109</v>
      </c>
      <c r="D354" s="1">
        <v>203.55</v>
      </c>
    </row>
    <row r="355" spans="1:4" x14ac:dyDescent="0.3">
      <c r="A355" s="2">
        <v>44805</v>
      </c>
      <c r="B355" t="s">
        <v>97</v>
      </c>
      <c r="C355" t="s">
        <v>109</v>
      </c>
      <c r="D355" s="1">
        <v>4785.1000000000004</v>
      </c>
    </row>
    <row r="356" spans="1:4" x14ac:dyDescent="0.3">
      <c r="A356" s="2">
        <v>44805</v>
      </c>
      <c r="B356" t="s">
        <v>100</v>
      </c>
      <c r="C356" t="s">
        <v>109</v>
      </c>
      <c r="D356" s="1">
        <v>250</v>
      </c>
    </row>
    <row r="357" spans="1:4" x14ac:dyDescent="0.3">
      <c r="A357" s="2">
        <v>44805</v>
      </c>
      <c r="B357" t="s">
        <v>101</v>
      </c>
      <c r="C357" t="s">
        <v>109</v>
      </c>
      <c r="D357" s="1">
        <v>1690</v>
      </c>
    </row>
    <row r="358" spans="1:4" x14ac:dyDescent="0.3">
      <c r="A358" s="2">
        <v>44805</v>
      </c>
      <c r="B358" t="s">
        <v>103</v>
      </c>
      <c r="C358" t="s">
        <v>109</v>
      </c>
      <c r="D358" s="1">
        <v>340.8</v>
      </c>
    </row>
    <row r="359" spans="1:4" x14ac:dyDescent="0.3">
      <c r="A359" s="2">
        <v>44805</v>
      </c>
      <c r="B359" t="s">
        <v>107</v>
      </c>
      <c r="C359" t="s">
        <v>109</v>
      </c>
      <c r="D359" s="1">
        <v>122.78</v>
      </c>
    </row>
    <row r="360" spans="1:4" x14ac:dyDescent="0.3">
      <c r="A360" s="2">
        <v>44835</v>
      </c>
      <c r="B360" t="s">
        <v>87</v>
      </c>
      <c r="C360" t="s">
        <v>109</v>
      </c>
      <c r="D360" s="1">
        <v>561.65</v>
      </c>
    </row>
    <row r="361" spans="1:4" x14ac:dyDescent="0.3">
      <c r="A361" s="2">
        <v>44835</v>
      </c>
      <c r="B361" t="s">
        <v>88</v>
      </c>
      <c r="C361" t="s">
        <v>109</v>
      </c>
      <c r="D361" s="1">
        <v>737.35</v>
      </c>
    </row>
    <row r="362" spans="1:4" x14ac:dyDescent="0.3">
      <c r="A362" s="2">
        <v>44835</v>
      </c>
      <c r="B362" t="s">
        <v>90</v>
      </c>
      <c r="C362" t="s">
        <v>109</v>
      </c>
      <c r="D362" s="1">
        <v>86.15</v>
      </c>
    </row>
    <row r="363" spans="1:4" x14ac:dyDescent="0.3">
      <c r="A363" s="2">
        <v>44835</v>
      </c>
      <c r="B363" t="s">
        <v>95</v>
      </c>
      <c r="C363" t="s">
        <v>109</v>
      </c>
      <c r="D363" s="1">
        <v>312.85000000000002</v>
      </c>
    </row>
    <row r="364" spans="1:4" x14ac:dyDescent="0.3">
      <c r="A364" s="2">
        <v>44835</v>
      </c>
      <c r="B364" t="s">
        <v>97</v>
      </c>
      <c r="C364" t="s">
        <v>109</v>
      </c>
      <c r="D364" s="1">
        <v>4785.1000000000004</v>
      </c>
    </row>
    <row r="365" spans="1:4" x14ac:dyDescent="0.3">
      <c r="A365" s="2">
        <v>44835</v>
      </c>
      <c r="B365" t="s">
        <v>100</v>
      </c>
      <c r="C365" t="s">
        <v>109</v>
      </c>
      <c r="D365" s="1">
        <v>250</v>
      </c>
    </row>
    <row r="366" spans="1:4" x14ac:dyDescent="0.3">
      <c r="A366" s="2">
        <v>44835</v>
      </c>
      <c r="B366" t="s">
        <v>103</v>
      </c>
      <c r="C366" t="s">
        <v>109</v>
      </c>
      <c r="D366" s="1">
        <v>771.25</v>
      </c>
    </row>
    <row r="367" spans="1:4" x14ac:dyDescent="0.3">
      <c r="A367" s="2">
        <v>44562</v>
      </c>
      <c r="B367" t="s">
        <v>114</v>
      </c>
      <c r="C367" t="s">
        <v>115</v>
      </c>
      <c r="D367" s="1">
        <v>3478</v>
      </c>
    </row>
    <row r="368" spans="1:4" x14ac:dyDescent="0.3">
      <c r="A368" s="2">
        <v>44593</v>
      </c>
      <c r="B368" t="s">
        <v>111</v>
      </c>
      <c r="C368" t="s">
        <v>115</v>
      </c>
      <c r="D368" s="1">
        <v>4981.3500000000004</v>
      </c>
    </row>
    <row r="369" spans="1:4" x14ac:dyDescent="0.3">
      <c r="A369" s="2">
        <v>44621</v>
      </c>
      <c r="B369" t="s">
        <v>110</v>
      </c>
      <c r="C369" t="s">
        <v>115</v>
      </c>
      <c r="D369" s="1">
        <v>919.68</v>
      </c>
    </row>
    <row r="370" spans="1:4" x14ac:dyDescent="0.3">
      <c r="A370" s="2">
        <v>44621</v>
      </c>
      <c r="B370" t="s">
        <v>111</v>
      </c>
      <c r="C370" t="s">
        <v>115</v>
      </c>
      <c r="D370" s="1">
        <v>1858.43</v>
      </c>
    </row>
    <row r="371" spans="1:4" x14ac:dyDescent="0.3">
      <c r="A371" s="2">
        <v>44621</v>
      </c>
      <c r="B371" t="s">
        <v>113</v>
      </c>
      <c r="C371" t="s">
        <v>115</v>
      </c>
      <c r="D371" s="1">
        <f>106+106</f>
        <v>212</v>
      </c>
    </row>
    <row r="372" spans="1:4" x14ac:dyDescent="0.3">
      <c r="A372" s="2">
        <v>44621</v>
      </c>
      <c r="B372" t="s">
        <v>114</v>
      </c>
      <c r="C372" t="s">
        <v>115</v>
      </c>
      <c r="D372" s="1">
        <f>5642+3850</f>
        <v>9492</v>
      </c>
    </row>
    <row r="373" spans="1:4" x14ac:dyDescent="0.3">
      <c r="A373" s="2">
        <v>44652</v>
      </c>
      <c r="B373" t="s">
        <v>110</v>
      </c>
      <c r="C373" t="s">
        <v>115</v>
      </c>
      <c r="D373" s="1">
        <v>1595.28</v>
      </c>
    </row>
    <row r="374" spans="1:4" x14ac:dyDescent="0.3">
      <c r="A374" s="2">
        <v>44652</v>
      </c>
      <c r="B374" t="s">
        <v>111</v>
      </c>
      <c r="C374" t="s">
        <v>115</v>
      </c>
      <c r="D374" s="1">
        <v>4863.05</v>
      </c>
    </row>
    <row r="375" spans="1:4" x14ac:dyDescent="0.3">
      <c r="A375" s="2">
        <v>44652</v>
      </c>
      <c r="B375" t="s">
        <v>113</v>
      </c>
      <c r="C375" t="s">
        <v>115</v>
      </c>
      <c r="D375" s="1">
        <f>106+106</f>
        <v>212</v>
      </c>
    </row>
    <row r="376" spans="1:4" x14ac:dyDescent="0.3">
      <c r="A376" s="2">
        <v>44652</v>
      </c>
      <c r="B376" t="s">
        <v>114</v>
      </c>
      <c r="C376" t="s">
        <v>115</v>
      </c>
      <c r="D376" s="1">
        <v>2112</v>
      </c>
    </row>
    <row r="377" spans="1:4" x14ac:dyDescent="0.3">
      <c r="A377" s="2">
        <v>44682</v>
      </c>
      <c r="B377" t="s">
        <v>110</v>
      </c>
      <c r="C377" t="s">
        <v>115</v>
      </c>
      <c r="D377" s="1">
        <v>1127.8399999999999</v>
      </c>
    </row>
    <row r="378" spans="1:4" x14ac:dyDescent="0.3">
      <c r="A378" s="2">
        <v>44682</v>
      </c>
      <c r="B378" t="s">
        <v>111</v>
      </c>
      <c r="C378" t="s">
        <v>115</v>
      </c>
      <c r="D378" s="1">
        <v>7383.47</v>
      </c>
    </row>
    <row r="379" spans="1:4" x14ac:dyDescent="0.3">
      <c r="A379" s="2">
        <v>44682</v>
      </c>
      <c r="B379" t="s">
        <v>114</v>
      </c>
      <c r="C379" t="s">
        <v>115</v>
      </c>
      <c r="D379" s="1">
        <v>1152</v>
      </c>
    </row>
    <row r="380" spans="1:4" x14ac:dyDescent="0.3">
      <c r="A380" s="2">
        <v>44713</v>
      </c>
      <c r="B380" t="s">
        <v>110</v>
      </c>
      <c r="C380" t="s">
        <v>115</v>
      </c>
      <c r="D380" s="1">
        <v>2928.13</v>
      </c>
    </row>
    <row r="381" spans="1:4" x14ac:dyDescent="0.3">
      <c r="A381" s="2">
        <v>44713</v>
      </c>
      <c r="B381" t="s">
        <v>111</v>
      </c>
      <c r="C381" t="s">
        <v>115</v>
      </c>
      <c r="D381" s="1">
        <v>8396.73</v>
      </c>
    </row>
    <row r="382" spans="1:4" x14ac:dyDescent="0.3">
      <c r="A382" s="2">
        <v>44713</v>
      </c>
      <c r="B382" t="s">
        <v>114</v>
      </c>
      <c r="C382" t="s">
        <v>115</v>
      </c>
      <c r="D382" s="1">
        <v>2572</v>
      </c>
    </row>
    <row r="383" spans="1:4" x14ac:dyDescent="0.3">
      <c r="A383" s="2">
        <v>44743</v>
      </c>
      <c r="B383" t="s">
        <v>110</v>
      </c>
      <c r="C383" t="s">
        <v>115</v>
      </c>
      <c r="D383" s="1">
        <v>1844.23</v>
      </c>
    </row>
    <row r="384" spans="1:4" x14ac:dyDescent="0.3">
      <c r="A384" s="2">
        <v>44743</v>
      </c>
      <c r="B384" t="s">
        <v>111</v>
      </c>
      <c r="C384" t="s">
        <v>115</v>
      </c>
      <c r="D384" s="1">
        <v>12554.35</v>
      </c>
    </row>
    <row r="385" spans="1:4" x14ac:dyDescent="0.3">
      <c r="A385" s="2">
        <v>44743</v>
      </c>
      <c r="B385" t="s">
        <v>114</v>
      </c>
      <c r="C385" t="s">
        <v>115</v>
      </c>
      <c r="D385" s="1">
        <f>1300+492</f>
        <v>1792</v>
      </c>
    </row>
    <row r="386" spans="1:4" x14ac:dyDescent="0.3">
      <c r="A386" s="2">
        <v>44774</v>
      </c>
      <c r="B386" t="s">
        <v>110</v>
      </c>
      <c r="C386" t="s">
        <v>115</v>
      </c>
      <c r="D386" s="1">
        <v>1848.15</v>
      </c>
    </row>
    <row r="387" spans="1:4" x14ac:dyDescent="0.3">
      <c r="A387" s="2">
        <v>44774</v>
      </c>
      <c r="B387" t="s">
        <v>111</v>
      </c>
      <c r="C387" t="s">
        <v>115</v>
      </c>
      <c r="D387" s="1">
        <v>3859.65</v>
      </c>
    </row>
    <row r="388" spans="1:4" x14ac:dyDescent="0.3">
      <c r="A388" s="2">
        <v>44774</v>
      </c>
      <c r="B388" t="s">
        <v>112</v>
      </c>
      <c r="C388" t="s">
        <v>115</v>
      </c>
      <c r="D388" s="1">
        <f>49+74</f>
        <v>123</v>
      </c>
    </row>
    <row r="389" spans="1:4" x14ac:dyDescent="0.3">
      <c r="A389" s="2">
        <v>44805</v>
      </c>
      <c r="B389" t="s">
        <v>110</v>
      </c>
      <c r="C389" t="s">
        <v>115</v>
      </c>
      <c r="D389" s="1">
        <v>2296</v>
      </c>
    </row>
    <row r="390" spans="1:4" x14ac:dyDescent="0.3">
      <c r="A390" s="2">
        <v>44805</v>
      </c>
      <c r="B390" t="s">
        <v>111</v>
      </c>
      <c r="C390" t="s">
        <v>115</v>
      </c>
      <c r="D390" s="1">
        <v>4743</v>
      </c>
    </row>
    <row r="391" spans="1:4" x14ac:dyDescent="0.3">
      <c r="A391" s="2">
        <v>44805</v>
      </c>
      <c r="B391" t="s">
        <v>114</v>
      </c>
      <c r="C391" t="s">
        <v>115</v>
      </c>
      <c r="D391" s="1">
        <f>492+1230</f>
        <v>1722</v>
      </c>
    </row>
    <row r="392" spans="1:4" x14ac:dyDescent="0.3">
      <c r="A392" s="2">
        <v>44835</v>
      </c>
      <c r="B392" t="s">
        <v>110</v>
      </c>
      <c r="C392" t="s">
        <v>115</v>
      </c>
      <c r="D392" s="1">
        <v>11772.39</v>
      </c>
    </row>
    <row r="393" spans="1:4" x14ac:dyDescent="0.3">
      <c r="A393" s="2">
        <v>44835</v>
      </c>
      <c r="B393" t="s">
        <v>111</v>
      </c>
      <c r="C393" t="s">
        <v>115</v>
      </c>
      <c r="D393" s="1">
        <v>6088.5</v>
      </c>
    </row>
    <row r="394" spans="1:4" x14ac:dyDescent="0.3">
      <c r="A394" s="2">
        <v>44562</v>
      </c>
      <c r="B394" t="s">
        <v>116</v>
      </c>
      <c r="C394" t="s">
        <v>117</v>
      </c>
      <c r="D394" s="1">
        <v>150</v>
      </c>
    </row>
    <row r="395" spans="1:4" x14ac:dyDescent="0.3">
      <c r="A395" s="2">
        <v>44835</v>
      </c>
      <c r="B395" t="s">
        <v>118</v>
      </c>
      <c r="C395" t="s">
        <v>117</v>
      </c>
      <c r="D395" s="1">
        <v>343.5</v>
      </c>
    </row>
    <row r="396" spans="1:4" x14ac:dyDescent="0.3">
      <c r="A396" s="2">
        <v>44835</v>
      </c>
      <c r="B396" t="s">
        <v>119</v>
      </c>
      <c r="C396" t="s">
        <v>117</v>
      </c>
      <c r="D396" s="1">
        <v>108</v>
      </c>
    </row>
    <row r="397" spans="1:4" x14ac:dyDescent="0.3">
      <c r="A397" s="2">
        <v>44593</v>
      </c>
      <c r="B397" t="s">
        <v>120</v>
      </c>
      <c r="C397" t="s">
        <v>117</v>
      </c>
      <c r="D397" s="1">
        <v>268.5</v>
      </c>
    </row>
    <row r="398" spans="1:4" x14ac:dyDescent="0.3">
      <c r="A398" s="2">
        <v>44652</v>
      </c>
      <c r="B398" t="s">
        <v>121</v>
      </c>
      <c r="C398" t="s">
        <v>117</v>
      </c>
      <c r="D398" s="1">
        <v>150</v>
      </c>
    </row>
    <row r="399" spans="1:4" x14ac:dyDescent="0.3">
      <c r="A399" s="2">
        <v>44774</v>
      </c>
      <c r="B399" t="s">
        <v>122</v>
      </c>
      <c r="C399" t="s">
        <v>117</v>
      </c>
      <c r="D399" s="1">
        <v>50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FDFB-604D-4ACC-BA68-B1AFD21D109C}">
  <sheetPr codeName="Sheet2"/>
  <dimension ref="A1:F11"/>
  <sheetViews>
    <sheetView workbookViewId="0">
      <selection activeCell="B27" sqref="B27"/>
    </sheetView>
  </sheetViews>
  <sheetFormatPr defaultRowHeight="14.4" x14ac:dyDescent="0.3"/>
  <cols>
    <col min="2" max="2" width="22" bestFit="1" customWidth="1"/>
    <col min="3" max="3" width="13.5546875" bestFit="1" customWidth="1"/>
    <col min="4" max="4" width="8.77734375" bestFit="1" customWidth="1"/>
    <col min="5" max="5" width="8.109375" bestFit="1" customWidth="1"/>
    <col min="6" max="6" width="13.6640625" bestFit="1" customWidth="1"/>
  </cols>
  <sheetData>
    <row r="1" spans="1:6" ht="15.6" x14ac:dyDescent="0.3">
      <c r="B1" s="5" t="s">
        <v>110</v>
      </c>
      <c r="C1" s="5" t="s">
        <v>111</v>
      </c>
      <c r="D1" s="5" t="s">
        <v>112</v>
      </c>
      <c r="E1" s="5" t="s">
        <v>113</v>
      </c>
      <c r="F1" s="5" t="s">
        <v>114</v>
      </c>
    </row>
    <row r="2" spans="1:6" x14ac:dyDescent="0.3">
      <c r="A2">
        <v>1</v>
      </c>
      <c r="B2" s="3"/>
      <c r="C2" s="3"/>
      <c r="D2" s="3"/>
      <c r="E2" s="3"/>
      <c r="F2" s="3">
        <v>3478</v>
      </c>
    </row>
    <row r="3" spans="1:6" x14ac:dyDescent="0.3">
      <c r="A3">
        <v>2</v>
      </c>
      <c r="B3" s="3"/>
      <c r="C3" s="3">
        <v>4981.3500000000004</v>
      </c>
      <c r="D3" s="3"/>
      <c r="E3" s="3"/>
      <c r="F3" s="3"/>
    </row>
    <row r="4" spans="1:6" x14ac:dyDescent="0.3">
      <c r="A4">
        <v>3</v>
      </c>
      <c r="B4" s="3">
        <v>919.68</v>
      </c>
      <c r="C4" s="3">
        <v>1858.43</v>
      </c>
      <c r="D4" s="3"/>
      <c r="E4" s="3">
        <f>106+106</f>
        <v>212</v>
      </c>
      <c r="F4" s="3">
        <f>5642+3850</f>
        <v>9492</v>
      </c>
    </row>
    <row r="5" spans="1:6" x14ac:dyDescent="0.3">
      <c r="A5">
        <v>4</v>
      </c>
      <c r="B5" s="4">
        <v>1595.28</v>
      </c>
      <c r="C5" s="4">
        <v>4863.05</v>
      </c>
      <c r="D5" s="4"/>
      <c r="E5" s="4">
        <f>106+106</f>
        <v>212</v>
      </c>
      <c r="F5" s="4">
        <v>2112</v>
      </c>
    </row>
    <row r="6" spans="1:6" x14ac:dyDescent="0.3">
      <c r="A6">
        <v>5</v>
      </c>
      <c r="B6" s="6">
        <v>1127.8399999999999</v>
      </c>
      <c r="C6" s="6">
        <v>7383.47</v>
      </c>
      <c r="D6" s="6"/>
      <c r="E6" s="6"/>
      <c r="F6" s="6">
        <v>1152</v>
      </c>
    </row>
    <row r="7" spans="1:6" x14ac:dyDescent="0.3">
      <c r="A7">
        <v>6</v>
      </c>
      <c r="B7" s="6">
        <v>2928.13</v>
      </c>
      <c r="C7" s="6">
        <v>8396.73</v>
      </c>
      <c r="D7" s="6"/>
      <c r="E7" s="6"/>
      <c r="F7" s="6">
        <v>2572</v>
      </c>
    </row>
    <row r="8" spans="1:6" x14ac:dyDescent="0.3">
      <c r="A8">
        <v>7</v>
      </c>
      <c r="B8" s="6">
        <v>1844.23</v>
      </c>
      <c r="C8" s="6">
        <v>12554.35</v>
      </c>
      <c r="D8" s="6"/>
      <c r="E8" s="6"/>
      <c r="F8" s="6">
        <f>1300+492</f>
        <v>1792</v>
      </c>
    </row>
    <row r="9" spans="1:6" x14ac:dyDescent="0.3">
      <c r="A9">
        <v>8</v>
      </c>
      <c r="B9" s="6">
        <v>1848.15</v>
      </c>
      <c r="C9" s="6">
        <v>3859.65</v>
      </c>
      <c r="D9" s="6">
        <f>49+74</f>
        <v>123</v>
      </c>
      <c r="E9" s="6"/>
      <c r="F9" s="6"/>
    </row>
    <row r="10" spans="1:6" x14ac:dyDescent="0.3">
      <c r="A10">
        <v>9</v>
      </c>
      <c r="B10" s="6">
        <v>2296</v>
      </c>
      <c r="C10" s="6">
        <v>4743</v>
      </c>
      <c r="D10" s="6"/>
      <c r="E10" s="6"/>
      <c r="F10" s="6">
        <f>492+1230</f>
        <v>1722</v>
      </c>
    </row>
    <row r="11" spans="1:6" x14ac:dyDescent="0.3">
      <c r="A11">
        <v>10</v>
      </c>
      <c r="B11" s="6">
        <v>11772.39</v>
      </c>
      <c r="C11" s="6">
        <v>6088.5</v>
      </c>
      <c r="D11" s="6"/>
      <c r="E11" s="6"/>
      <c r="F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Eurisko</dc:creator>
  <cp:lastModifiedBy>Eurisko</cp:lastModifiedBy>
  <dcterms:created xsi:type="dcterms:W3CDTF">2022-11-10T12:33:15Z</dcterms:created>
  <dcterms:modified xsi:type="dcterms:W3CDTF">2022-11-29T15:35:04Z</dcterms:modified>
</cp:coreProperties>
</file>