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urisko\Desktop\RaMy\Personal\SH\Tableau de Bord\Simplified Data\"/>
    </mc:Choice>
  </mc:AlternateContent>
  <xr:revisionPtr revIDLastSave="0" documentId="13_ncr:1_{5620A517-AF91-49AB-B7E3-CAA2C30F1181}" xr6:coauthVersionLast="47" xr6:coauthVersionMax="47" xr10:uidLastSave="{00000000-0000-0000-0000-000000000000}"/>
  <bookViews>
    <workbookView xWindow="-108" yWindow="-108" windowWidth="23256" windowHeight="12456" xr2:uid="{E8CF385C-1E85-4338-B512-43B7D949CFDE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0" i="1" l="1"/>
  <c r="D283" i="1"/>
  <c r="D278" i="1"/>
  <c r="D276" i="1"/>
  <c r="D274" i="1"/>
  <c r="D273" i="1"/>
  <c r="D272" i="1"/>
  <c r="D271" i="1"/>
  <c r="D270" i="1"/>
  <c r="D269" i="1"/>
  <c r="D268" i="1"/>
  <c r="D267" i="1"/>
  <c r="D266" i="1"/>
  <c r="D265" i="1"/>
  <c r="D264" i="1"/>
  <c r="D234" i="1"/>
  <c r="D111" i="1"/>
  <c r="D110" i="1"/>
  <c r="D107" i="1"/>
  <c r="D106" i="1"/>
  <c r="D100" i="1"/>
  <c r="D99" i="1"/>
  <c r="D96" i="1"/>
  <c r="D95" i="1"/>
  <c r="D84" i="1"/>
  <c r="D83" i="1"/>
  <c r="D78" i="1"/>
  <c r="D77" i="1"/>
  <c r="D74" i="1"/>
  <c r="D73" i="1"/>
  <c r="D67" i="1"/>
  <c r="D66" i="1"/>
  <c r="D63" i="1"/>
  <c r="D62" i="1"/>
  <c r="D56" i="1"/>
  <c r="D55" i="1"/>
  <c r="D52" i="1"/>
  <c r="D51" i="1"/>
  <c r="D45" i="1"/>
  <c r="D44" i="1"/>
  <c r="D41" i="1"/>
  <c r="D40" i="1"/>
  <c r="D34" i="1"/>
  <c r="D33" i="1"/>
  <c r="D30" i="1"/>
  <c r="D29" i="1"/>
</calcChain>
</file>

<file path=xl/sharedStrings.xml><?xml version="1.0" encoding="utf-8"?>
<sst xmlns="http://schemas.openxmlformats.org/spreadsheetml/2006/main" count="661" uniqueCount="62">
  <si>
    <t>Date</t>
  </si>
  <si>
    <t>Recipient</t>
  </si>
  <si>
    <t>Amount</t>
  </si>
  <si>
    <t>Type</t>
  </si>
  <si>
    <t>Comment</t>
  </si>
  <si>
    <t xml:space="preserve">Facturation médecins </t>
  </si>
  <si>
    <t>Dr Diana</t>
  </si>
  <si>
    <t xml:space="preserve">Dr St-Faust </t>
  </si>
  <si>
    <t xml:space="preserve">Dr Janaillac </t>
  </si>
  <si>
    <t xml:space="preserve">Dr Ramirez </t>
  </si>
  <si>
    <t xml:space="preserve">Dr Chucla </t>
  </si>
  <si>
    <t>Dr Ardigo</t>
  </si>
  <si>
    <t xml:space="preserve">Dr Gueddi </t>
  </si>
  <si>
    <t xml:space="preserve">Dr Polchlopek </t>
  </si>
  <si>
    <t xml:space="preserve">Dr Dayer </t>
  </si>
  <si>
    <t xml:space="preserve">Dr Stadali </t>
  </si>
  <si>
    <t xml:space="preserve">Dr Khelifa </t>
  </si>
  <si>
    <t>Patricia Vergère: Refait 1 facture de 1200 - pas compter dans le décompte</t>
  </si>
  <si>
    <t>Versement honoraires médecins</t>
  </si>
  <si>
    <t>Patricia Vergère: Salaire de 2000.- à rajouter 1704.96</t>
  </si>
  <si>
    <t>Patricia Vergère: Salaire de 2000.- à rajouter 5159.08</t>
  </si>
  <si>
    <t>Patricia Vergère: Salire de 2000.- rajouter 2081.91</t>
  </si>
  <si>
    <t>Patricia Vergère: Salaire de 2000.- rajouter 3834.05</t>
  </si>
  <si>
    <t>Patricia Vergère: Salaire de 2000.- à rajouter 7970.99</t>
  </si>
  <si>
    <t>Patricia Vergère: Salaire 2000.- rétrocession de 1963.- à payer</t>
  </si>
  <si>
    <t>Patricia Vergère: Salaire de 2000.- rétrocession à payer 4464</t>
  </si>
  <si>
    <t>Patricia Vergère: Salaire 2000.- à rajouter 4105.84</t>
  </si>
  <si>
    <t>Patricia Vergère: Salaire 2000.- à rajouter 6327.51</t>
  </si>
  <si>
    <t>Patricia Vergère: Salaire 2000.- rétrocession à payer de 5456</t>
  </si>
  <si>
    <t xml:space="preserve">Dr Kohler </t>
  </si>
  <si>
    <t>Facturation dentiste</t>
  </si>
  <si>
    <t xml:space="preserve">Rachel Jeanmonod </t>
  </si>
  <si>
    <t xml:space="preserve">Facturation hygiéniste </t>
  </si>
  <si>
    <t>Rétrocession dentiste</t>
  </si>
  <si>
    <t xml:space="preserve">Rétrocession hygiéniste </t>
  </si>
  <si>
    <t>22. Véra a modifié le prix d'un laboratoire et cela modifie le paiement</t>
  </si>
  <si>
    <t>Patricia Vergère: Différence de février -25.-</t>
  </si>
  <si>
    <t>Patricia Vergère: Correction des erreurs</t>
  </si>
  <si>
    <t>Patricia Vergère: Correction (une patiente est vnue payer sur place   une facture en retard)</t>
  </si>
  <si>
    <t>Patricia Vergère: 9687.63+114.63+1970.13 (rattrapage juillet-aout)</t>
  </si>
  <si>
    <t>Patricia Vergère: Correction des erreurs tableau Véra</t>
  </si>
  <si>
    <t>Patricia Vergère: 3800 + 480.55+1807.95 (rattrapage de rétrocession de juillet et aout)</t>
  </si>
  <si>
    <t>Facturation centre et covid</t>
  </si>
  <si>
    <t xml:space="preserve">Centre (100%) </t>
  </si>
  <si>
    <t>Test covid payant</t>
  </si>
  <si>
    <t>Rétrocession laborteam / test covid</t>
  </si>
  <si>
    <t>Laborteam / Test covid</t>
  </si>
  <si>
    <t>Patricia Vergère: Rétrocession des patients de novembre 21</t>
  </si>
  <si>
    <t>Patricia Vergère: Rétrocession des patients de décembre et janvier mais payé en mars 22</t>
  </si>
  <si>
    <t>Patricia Vergère: Rétrocession des patients de février payé en avril</t>
  </si>
  <si>
    <t>Patricia Vergère: Rétrocession des patients du mois de mars payé en mai</t>
  </si>
  <si>
    <t>Patricia Vergère: Rétrocession des patients d'avril payé en juin</t>
  </si>
  <si>
    <t>Patricia Vergère: Retrocesion des patients de mai payé en juillet</t>
  </si>
  <si>
    <t>Patricia Vergère: Retrocession patient juin payé en juillet</t>
  </si>
  <si>
    <t>Patricia Vergère: Rétrocession patients de juin-juillet-aout</t>
  </si>
  <si>
    <t>Loyer</t>
  </si>
  <si>
    <t>Dr Pugin</t>
  </si>
  <si>
    <t>Baby Impulse</t>
  </si>
  <si>
    <t>Dr Chucla/Ramirez</t>
  </si>
  <si>
    <t>Parking</t>
  </si>
  <si>
    <t>Honoraires</t>
  </si>
  <si>
    <t xml:space="preserve"> AD / Pédiadom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</si>
</sst>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]* #,##0.00_);_([$€]* \(#,##0.00\);_([$€]* \-??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ill="0" applyBorder="0" applyAlignment="0" applyProtection="0"/>
    <xf numFmtId="0" fontId="1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3">
    <cellStyle name="Euro" xfId="1" xr:uid="{5A559118-DD16-4B12-A2C0-ACAC057C9323}"/>
    <cellStyle name="Normal" xfId="0" builtinId="0"/>
    <cellStyle name="Normal 4" xfId="2" xr:uid="{DB3F9295-6D99-4D15-8B96-06AF2FF14B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QORPUS\DENTISTERIE\Tableau%20HD%202022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vier"/>
      <sheetName val="Février"/>
      <sheetName val="Mars"/>
      <sheetName val="Avril"/>
      <sheetName val="Mai"/>
      <sheetName val="Juin"/>
      <sheetName val="Juillet"/>
      <sheetName val="Août"/>
      <sheetName val="Septembre"/>
      <sheetName val="Octobre"/>
      <sheetName val="Novembre"/>
      <sheetName val="Décembre"/>
      <sheetName val="Model"/>
      <sheetName val="Récapitulatif 20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C7">
            <v>3515.15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E0AA-3CAE-410A-9186-423C34304F34}">
  <sheetPr codeName="Sheet1"/>
  <dimension ref="A1:E316"/>
  <sheetViews>
    <sheetView tabSelected="1" workbookViewId="0"/>
  </sheetViews>
  <sheetFormatPr defaultRowHeight="14.4" x14ac:dyDescent="0.3"/>
  <cols>
    <col min="1" max="1" width="9.5546875" bestFit="1" customWidth="1"/>
    <col min="2" max="2" width="46.88671875" bestFit="1" customWidth="1"/>
    <col min="3" max="3" width="30.5546875" bestFit="1" customWidth="1"/>
    <col min="4" max="4" width="10.5546875" style="1" bestFit="1" customWidth="1"/>
    <col min="5" max="5" width="74.777343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 s="2">
        <v>44562</v>
      </c>
      <c r="B2" t="s">
        <v>6</v>
      </c>
      <c r="C2" t="s">
        <v>5</v>
      </c>
      <c r="D2" s="1">
        <v>6189.9</v>
      </c>
    </row>
    <row r="3" spans="1:5" x14ac:dyDescent="0.3">
      <c r="A3" s="2">
        <v>44562</v>
      </c>
      <c r="B3" t="s">
        <v>7</v>
      </c>
      <c r="C3" t="s">
        <v>5</v>
      </c>
      <c r="D3" s="1">
        <v>7028.1</v>
      </c>
    </row>
    <row r="4" spans="1:5" x14ac:dyDescent="0.3">
      <c r="A4" s="2">
        <v>44562</v>
      </c>
      <c r="B4" t="s">
        <v>8</v>
      </c>
      <c r="C4" t="s">
        <v>5</v>
      </c>
      <c r="D4" s="1">
        <v>5534.7</v>
      </c>
    </row>
    <row r="5" spans="1:5" x14ac:dyDescent="0.3">
      <c r="A5" s="2">
        <v>44562</v>
      </c>
      <c r="B5" t="s">
        <v>9</v>
      </c>
      <c r="C5" t="s">
        <v>5</v>
      </c>
      <c r="D5" s="1">
        <v>0</v>
      </c>
    </row>
    <row r="6" spans="1:5" x14ac:dyDescent="0.3">
      <c r="A6" s="2">
        <v>44562</v>
      </c>
      <c r="B6" t="s">
        <v>10</v>
      </c>
      <c r="C6" t="s">
        <v>5</v>
      </c>
      <c r="D6" s="1">
        <v>14534.7</v>
      </c>
    </row>
    <row r="7" spans="1:5" x14ac:dyDescent="0.3">
      <c r="A7" s="2">
        <v>44562</v>
      </c>
      <c r="B7" t="s">
        <v>11</v>
      </c>
      <c r="C7" t="s">
        <v>5</v>
      </c>
      <c r="D7" s="1">
        <v>20368.599999999999</v>
      </c>
    </row>
    <row r="8" spans="1:5" x14ac:dyDescent="0.3">
      <c r="A8" s="2">
        <v>44562</v>
      </c>
      <c r="B8" t="s">
        <v>12</v>
      </c>
      <c r="C8" t="s">
        <v>5</v>
      </c>
      <c r="D8" s="1">
        <v>58517.45</v>
      </c>
    </row>
    <row r="9" spans="1:5" x14ac:dyDescent="0.3">
      <c r="A9" s="2">
        <v>44562</v>
      </c>
      <c r="B9" t="s">
        <v>13</v>
      </c>
      <c r="C9" t="s">
        <v>5</v>
      </c>
      <c r="D9" s="1">
        <v>2926.65</v>
      </c>
    </row>
    <row r="10" spans="1:5" x14ac:dyDescent="0.3">
      <c r="A10" s="2">
        <v>44562</v>
      </c>
      <c r="B10" t="s">
        <v>14</v>
      </c>
      <c r="C10" t="s">
        <v>5</v>
      </c>
      <c r="D10" s="1">
        <v>10484.299999999999</v>
      </c>
    </row>
    <row r="11" spans="1:5" x14ac:dyDescent="0.3">
      <c r="A11" s="2">
        <v>44562</v>
      </c>
      <c r="B11" t="s">
        <v>15</v>
      </c>
      <c r="C11" t="s">
        <v>5</v>
      </c>
      <c r="D11" s="1">
        <v>17479.699999999997</v>
      </c>
    </row>
    <row r="12" spans="1:5" x14ac:dyDescent="0.3">
      <c r="A12" s="2">
        <v>44562</v>
      </c>
      <c r="B12" t="s">
        <v>16</v>
      </c>
      <c r="C12" t="s">
        <v>5</v>
      </c>
      <c r="D12" s="1">
        <v>18033.099999999999</v>
      </c>
    </row>
    <row r="13" spans="1:5" x14ac:dyDescent="0.3">
      <c r="A13" s="2">
        <v>44593</v>
      </c>
      <c r="B13" t="s">
        <v>6</v>
      </c>
      <c r="C13" t="s">
        <v>5</v>
      </c>
      <c r="D13" s="1">
        <v>10058.1</v>
      </c>
    </row>
    <row r="14" spans="1:5" x14ac:dyDescent="0.3">
      <c r="A14" s="2">
        <v>44593</v>
      </c>
      <c r="B14" t="s">
        <v>7</v>
      </c>
      <c r="C14" t="s">
        <v>5</v>
      </c>
      <c r="D14" s="1">
        <v>3966.7</v>
      </c>
    </row>
    <row r="15" spans="1:5" x14ac:dyDescent="0.3">
      <c r="A15" s="2">
        <v>44593</v>
      </c>
      <c r="B15" t="s">
        <v>8</v>
      </c>
      <c r="C15" t="s">
        <v>5</v>
      </c>
      <c r="D15" s="1">
        <v>6231.35</v>
      </c>
    </row>
    <row r="16" spans="1:5" x14ac:dyDescent="0.3">
      <c r="A16" s="2">
        <v>44593</v>
      </c>
      <c r="B16" t="s">
        <v>9</v>
      </c>
      <c r="C16" t="s">
        <v>5</v>
      </c>
      <c r="D16" s="1">
        <v>0</v>
      </c>
    </row>
    <row r="17" spans="1:4" x14ac:dyDescent="0.3">
      <c r="A17" s="2">
        <v>44593</v>
      </c>
      <c r="B17" t="s">
        <v>10</v>
      </c>
      <c r="C17" t="s">
        <v>5</v>
      </c>
      <c r="D17" s="1">
        <v>14746.1</v>
      </c>
    </row>
    <row r="18" spans="1:4" x14ac:dyDescent="0.3">
      <c r="A18" s="2">
        <v>44593</v>
      </c>
      <c r="B18" t="s">
        <v>11</v>
      </c>
      <c r="C18" t="s">
        <v>5</v>
      </c>
      <c r="D18" s="1">
        <v>52298.15</v>
      </c>
    </row>
    <row r="19" spans="1:4" x14ac:dyDescent="0.3">
      <c r="A19" s="2">
        <v>44593</v>
      </c>
      <c r="B19" t="s">
        <v>12</v>
      </c>
      <c r="C19" t="s">
        <v>5</v>
      </c>
      <c r="D19" s="1">
        <v>74560.850000000006</v>
      </c>
    </row>
    <row r="20" spans="1:4" x14ac:dyDescent="0.3">
      <c r="A20" s="2">
        <v>44593</v>
      </c>
      <c r="B20" t="s">
        <v>13</v>
      </c>
      <c r="C20" t="s">
        <v>5</v>
      </c>
      <c r="D20" s="1">
        <v>3243.2</v>
      </c>
    </row>
    <row r="21" spans="1:4" x14ac:dyDescent="0.3">
      <c r="A21" s="2">
        <v>44593</v>
      </c>
      <c r="B21" t="s">
        <v>14</v>
      </c>
      <c r="C21" t="s">
        <v>5</v>
      </c>
      <c r="D21" s="1">
        <v>11431.8</v>
      </c>
    </row>
    <row r="22" spans="1:4" x14ac:dyDescent="0.3">
      <c r="A22" s="2">
        <v>44593</v>
      </c>
      <c r="B22" t="s">
        <v>15</v>
      </c>
      <c r="C22" t="s">
        <v>5</v>
      </c>
      <c r="D22" s="1">
        <v>32850.649999999994</v>
      </c>
    </row>
    <row r="23" spans="1:4" x14ac:dyDescent="0.3">
      <c r="A23" s="2">
        <v>44593</v>
      </c>
      <c r="B23" t="s">
        <v>16</v>
      </c>
      <c r="C23" t="s">
        <v>5</v>
      </c>
      <c r="D23" s="1">
        <v>52225.5</v>
      </c>
    </row>
    <row r="24" spans="1:4" x14ac:dyDescent="0.3">
      <c r="A24" s="2">
        <v>44621</v>
      </c>
      <c r="B24" t="s">
        <v>6</v>
      </c>
      <c r="C24" t="s">
        <v>5</v>
      </c>
      <c r="D24" s="1">
        <v>10057</v>
      </c>
    </row>
    <row r="25" spans="1:4" x14ac:dyDescent="0.3">
      <c r="A25" s="2">
        <v>44621</v>
      </c>
      <c r="B25" t="s">
        <v>7</v>
      </c>
      <c r="C25" t="s">
        <v>5</v>
      </c>
      <c r="D25" s="1">
        <v>6036.2</v>
      </c>
    </row>
    <row r="26" spans="1:4" x14ac:dyDescent="0.3">
      <c r="A26" s="2">
        <v>44621</v>
      </c>
      <c r="B26" t="s">
        <v>8</v>
      </c>
      <c r="C26" t="s">
        <v>5</v>
      </c>
      <c r="D26" s="1">
        <v>6392.5</v>
      </c>
    </row>
    <row r="27" spans="1:4" x14ac:dyDescent="0.3">
      <c r="A27" s="2">
        <v>44621</v>
      </c>
      <c r="B27" t="s">
        <v>9</v>
      </c>
      <c r="C27" t="s">
        <v>5</v>
      </c>
      <c r="D27" s="1">
        <v>0</v>
      </c>
    </row>
    <row r="28" spans="1:4" x14ac:dyDescent="0.3">
      <c r="A28" s="2">
        <v>44621</v>
      </c>
      <c r="B28" t="s">
        <v>10</v>
      </c>
      <c r="C28" t="s">
        <v>5</v>
      </c>
      <c r="D28" s="1">
        <v>12336.7</v>
      </c>
    </row>
    <row r="29" spans="1:4" x14ac:dyDescent="0.3">
      <c r="A29" s="2">
        <v>44621</v>
      </c>
      <c r="B29" t="s">
        <v>11</v>
      </c>
      <c r="C29" t="s">
        <v>5</v>
      </c>
      <c r="D29" s="1">
        <f>235.45+7.85+19243.4+11311.9</f>
        <v>30798.6</v>
      </c>
    </row>
    <row r="30" spans="1:4" x14ac:dyDescent="0.3">
      <c r="A30" s="2">
        <v>44621</v>
      </c>
      <c r="B30" t="s">
        <v>12</v>
      </c>
      <c r="C30" t="s">
        <v>5</v>
      </c>
      <c r="D30" s="1">
        <f>421.2+57042.55+25550.4</f>
        <v>83014.149999999994</v>
      </c>
    </row>
    <row r="31" spans="1:4" x14ac:dyDescent="0.3">
      <c r="A31" s="2">
        <v>44621</v>
      </c>
      <c r="B31" t="s">
        <v>13</v>
      </c>
      <c r="C31" t="s">
        <v>5</v>
      </c>
      <c r="D31" s="1">
        <v>3342.6</v>
      </c>
    </row>
    <row r="32" spans="1:4" x14ac:dyDescent="0.3">
      <c r="A32" s="2">
        <v>44621</v>
      </c>
      <c r="B32" t="s">
        <v>14</v>
      </c>
      <c r="C32" t="s">
        <v>5</v>
      </c>
      <c r="D32" s="1">
        <v>15362.95</v>
      </c>
    </row>
    <row r="33" spans="1:4" x14ac:dyDescent="0.3">
      <c r="A33" s="2">
        <v>44621</v>
      </c>
      <c r="B33" t="s">
        <v>15</v>
      </c>
      <c r="C33" t="s">
        <v>5</v>
      </c>
      <c r="D33" s="1">
        <f>22523.25+6787.2+5132.05</f>
        <v>34442.5</v>
      </c>
    </row>
    <row r="34" spans="1:4" x14ac:dyDescent="0.3">
      <c r="A34" s="2">
        <v>44621</v>
      </c>
      <c r="B34" t="s">
        <v>16</v>
      </c>
      <c r="C34" t="s">
        <v>5</v>
      </c>
      <c r="D34" s="1">
        <f>36469.6+5723.4</f>
        <v>42193</v>
      </c>
    </row>
    <row r="35" spans="1:4" x14ac:dyDescent="0.3">
      <c r="A35" s="2">
        <v>44652</v>
      </c>
      <c r="B35" t="s">
        <v>6</v>
      </c>
      <c r="C35" t="s">
        <v>5</v>
      </c>
      <c r="D35" s="1">
        <v>8278.15</v>
      </c>
    </row>
    <row r="36" spans="1:4" x14ac:dyDescent="0.3">
      <c r="A36" s="2">
        <v>44652</v>
      </c>
      <c r="B36" t="s">
        <v>7</v>
      </c>
      <c r="C36" t="s">
        <v>5</v>
      </c>
      <c r="D36" s="1">
        <v>9226.5</v>
      </c>
    </row>
    <row r="37" spans="1:4" x14ac:dyDescent="0.3">
      <c r="A37" s="2">
        <v>44652</v>
      </c>
      <c r="B37" t="s">
        <v>8</v>
      </c>
      <c r="C37" t="s">
        <v>5</v>
      </c>
      <c r="D37" s="1">
        <v>5646.1</v>
      </c>
    </row>
    <row r="38" spans="1:4" x14ac:dyDescent="0.3">
      <c r="A38" s="2">
        <v>44652</v>
      </c>
      <c r="B38" t="s">
        <v>9</v>
      </c>
      <c r="C38" t="s">
        <v>5</v>
      </c>
      <c r="D38" s="1">
        <v>23621.25</v>
      </c>
    </row>
    <row r="39" spans="1:4" x14ac:dyDescent="0.3">
      <c r="A39" s="2">
        <v>44652</v>
      </c>
      <c r="B39" t="s">
        <v>10</v>
      </c>
      <c r="C39" t="s">
        <v>5</v>
      </c>
      <c r="D39" s="1">
        <v>25591.95</v>
      </c>
    </row>
    <row r="40" spans="1:4" x14ac:dyDescent="0.3">
      <c r="A40" s="2">
        <v>44652</v>
      </c>
      <c r="B40" t="s">
        <v>11</v>
      </c>
      <c r="C40" t="s">
        <v>5</v>
      </c>
      <c r="D40" s="1">
        <f>29484.75+27026.3</f>
        <v>56511.05</v>
      </c>
    </row>
    <row r="41" spans="1:4" x14ac:dyDescent="0.3">
      <c r="A41" s="2">
        <v>44652</v>
      </c>
      <c r="B41" t="s">
        <v>12</v>
      </c>
      <c r="C41" t="s">
        <v>5</v>
      </c>
      <c r="D41" s="1">
        <f>44519.6+44863.3</f>
        <v>89382.9</v>
      </c>
    </row>
    <row r="42" spans="1:4" x14ac:dyDescent="0.3">
      <c r="A42" s="2">
        <v>44652</v>
      </c>
      <c r="B42" t="s">
        <v>13</v>
      </c>
      <c r="C42" t="s">
        <v>5</v>
      </c>
      <c r="D42" s="1">
        <v>3316.95</v>
      </c>
    </row>
    <row r="43" spans="1:4" x14ac:dyDescent="0.3">
      <c r="A43" s="2">
        <v>44652</v>
      </c>
      <c r="B43" t="s">
        <v>14</v>
      </c>
      <c r="C43" t="s">
        <v>5</v>
      </c>
      <c r="D43" s="1">
        <v>20409.099999999999</v>
      </c>
    </row>
    <row r="44" spans="1:4" x14ac:dyDescent="0.3">
      <c r="A44" s="2">
        <v>44652</v>
      </c>
      <c r="B44" t="s">
        <v>15</v>
      </c>
      <c r="C44" t="s">
        <v>5</v>
      </c>
      <c r="D44" s="1">
        <f>12571.75+16663.35</f>
        <v>29235.1</v>
      </c>
    </row>
    <row r="45" spans="1:4" x14ac:dyDescent="0.3">
      <c r="A45" s="2">
        <v>44652</v>
      </c>
      <c r="B45" t="s">
        <v>16</v>
      </c>
      <c r="C45" t="s">
        <v>5</v>
      </c>
      <c r="D45" s="1">
        <f>33602.25+31683.65</f>
        <v>65285.9</v>
      </c>
    </row>
    <row r="46" spans="1:4" x14ac:dyDescent="0.3">
      <c r="A46" s="2">
        <v>44682</v>
      </c>
      <c r="B46" t="s">
        <v>6</v>
      </c>
      <c r="C46" t="s">
        <v>5</v>
      </c>
      <c r="D46" s="1">
        <v>6729.45</v>
      </c>
    </row>
    <row r="47" spans="1:4" x14ac:dyDescent="0.3">
      <c r="A47" s="2">
        <v>44682</v>
      </c>
      <c r="B47" t="s">
        <v>7</v>
      </c>
      <c r="C47" t="s">
        <v>5</v>
      </c>
      <c r="D47" s="1">
        <v>8068.95</v>
      </c>
    </row>
    <row r="48" spans="1:4" x14ac:dyDescent="0.3">
      <c r="A48" s="2">
        <v>44682</v>
      </c>
      <c r="B48" t="s">
        <v>8</v>
      </c>
      <c r="C48" t="s">
        <v>5</v>
      </c>
      <c r="D48" s="1">
        <v>2439.6</v>
      </c>
    </row>
    <row r="49" spans="1:4" x14ac:dyDescent="0.3">
      <c r="A49" s="2">
        <v>44682</v>
      </c>
      <c r="B49" t="s">
        <v>9</v>
      </c>
      <c r="C49" t="s">
        <v>5</v>
      </c>
      <c r="D49" s="1">
        <v>11783.8</v>
      </c>
    </row>
    <row r="50" spans="1:4" x14ac:dyDescent="0.3">
      <c r="A50" s="2">
        <v>44682</v>
      </c>
      <c r="B50" t="s">
        <v>10</v>
      </c>
      <c r="C50" t="s">
        <v>5</v>
      </c>
      <c r="D50" s="1">
        <v>20143.150000000001</v>
      </c>
    </row>
    <row r="51" spans="1:4" x14ac:dyDescent="0.3">
      <c r="A51" s="2">
        <v>44682</v>
      </c>
      <c r="B51" t="s">
        <v>11</v>
      </c>
      <c r="C51" t="s">
        <v>5</v>
      </c>
      <c r="D51" s="1">
        <f>19864.1+28210.25</f>
        <v>48074.35</v>
      </c>
    </row>
    <row r="52" spans="1:4" x14ac:dyDescent="0.3">
      <c r="A52" s="2">
        <v>44682</v>
      </c>
      <c r="B52" t="s">
        <v>12</v>
      </c>
      <c r="C52" t="s">
        <v>5</v>
      </c>
      <c r="D52" s="1">
        <f>20477.85+40710.25+550</f>
        <v>61738.1</v>
      </c>
    </row>
    <row r="53" spans="1:4" x14ac:dyDescent="0.3">
      <c r="A53" s="2">
        <v>44682</v>
      </c>
      <c r="B53" t="s">
        <v>13</v>
      </c>
      <c r="C53" t="s">
        <v>5</v>
      </c>
      <c r="D53" s="1">
        <v>4288.7</v>
      </c>
    </row>
    <row r="54" spans="1:4" x14ac:dyDescent="0.3">
      <c r="A54" s="2">
        <v>44682</v>
      </c>
      <c r="B54" t="s">
        <v>14</v>
      </c>
      <c r="C54" t="s">
        <v>5</v>
      </c>
      <c r="D54" s="1">
        <v>19512.349999999999</v>
      </c>
    </row>
    <row r="55" spans="1:4" x14ac:dyDescent="0.3">
      <c r="A55" s="2">
        <v>44682</v>
      </c>
      <c r="B55" t="s">
        <v>15</v>
      </c>
      <c r="C55" t="s">
        <v>5</v>
      </c>
      <c r="D55" s="1">
        <f>8673.3+18096.35</f>
        <v>26769.649999999998</v>
      </c>
    </row>
    <row r="56" spans="1:4" x14ac:dyDescent="0.3">
      <c r="A56" s="2">
        <v>44682</v>
      </c>
      <c r="B56" t="s">
        <v>16</v>
      </c>
      <c r="C56" t="s">
        <v>5</v>
      </c>
      <c r="D56" s="1">
        <f>10952.35+10289+18819.55</f>
        <v>40060.899999999994</v>
      </c>
    </row>
    <row r="57" spans="1:4" x14ac:dyDescent="0.3">
      <c r="A57" s="2">
        <v>44713</v>
      </c>
      <c r="B57" t="s">
        <v>6</v>
      </c>
      <c r="C57" t="s">
        <v>5</v>
      </c>
      <c r="D57" s="1">
        <v>4567.6499999999996</v>
      </c>
    </row>
    <row r="58" spans="1:4" x14ac:dyDescent="0.3">
      <c r="A58" s="2">
        <v>44713</v>
      </c>
      <c r="B58" t="s">
        <v>7</v>
      </c>
      <c r="C58" t="s">
        <v>5</v>
      </c>
      <c r="D58" s="1">
        <v>6297.05</v>
      </c>
    </row>
    <row r="59" spans="1:4" x14ac:dyDescent="0.3">
      <c r="A59" s="2">
        <v>44713</v>
      </c>
      <c r="B59" t="s">
        <v>8</v>
      </c>
      <c r="C59" t="s">
        <v>5</v>
      </c>
      <c r="D59" s="1">
        <v>7714.05</v>
      </c>
    </row>
    <row r="60" spans="1:4" x14ac:dyDescent="0.3">
      <c r="A60" s="2">
        <v>44713</v>
      </c>
      <c r="B60" t="s">
        <v>9</v>
      </c>
      <c r="C60" t="s">
        <v>5</v>
      </c>
      <c r="D60" s="1">
        <v>0</v>
      </c>
    </row>
    <row r="61" spans="1:4" x14ac:dyDescent="0.3">
      <c r="A61" s="2">
        <v>44713</v>
      </c>
      <c r="B61" t="s">
        <v>10</v>
      </c>
      <c r="C61" t="s">
        <v>5</v>
      </c>
      <c r="D61" s="1">
        <v>8255.85</v>
      </c>
    </row>
    <row r="62" spans="1:4" x14ac:dyDescent="0.3">
      <c r="A62" s="2">
        <v>44713</v>
      </c>
      <c r="B62" t="s">
        <v>11</v>
      </c>
      <c r="C62" t="s">
        <v>5</v>
      </c>
      <c r="D62" s="1">
        <f>27401.3+15299.1+7089.95</f>
        <v>49790.35</v>
      </c>
    </row>
    <row r="63" spans="1:4" x14ac:dyDescent="0.3">
      <c r="A63" s="2">
        <v>44713</v>
      </c>
      <c r="B63" t="s">
        <v>12</v>
      </c>
      <c r="C63" t="s">
        <v>5</v>
      </c>
      <c r="D63" s="1">
        <f>22200.5+29806.45</f>
        <v>52006.95</v>
      </c>
    </row>
    <row r="64" spans="1:4" x14ac:dyDescent="0.3">
      <c r="A64" s="2">
        <v>44713</v>
      </c>
      <c r="B64" t="s">
        <v>13</v>
      </c>
      <c r="C64" t="s">
        <v>5</v>
      </c>
      <c r="D64" s="1">
        <v>4637.8</v>
      </c>
    </row>
    <row r="65" spans="1:4" x14ac:dyDescent="0.3">
      <c r="A65" s="2">
        <v>44713</v>
      </c>
      <c r="B65" t="s">
        <v>14</v>
      </c>
      <c r="C65" t="s">
        <v>5</v>
      </c>
      <c r="D65" s="1">
        <v>31866.15</v>
      </c>
    </row>
    <row r="66" spans="1:4" x14ac:dyDescent="0.3">
      <c r="A66" s="2">
        <v>44713</v>
      </c>
      <c r="B66" t="s">
        <v>15</v>
      </c>
      <c r="C66" t="s">
        <v>5</v>
      </c>
      <c r="D66" s="1">
        <f>22306.6+11011.1</f>
        <v>33317.699999999997</v>
      </c>
    </row>
    <row r="67" spans="1:4" x14ac:dyDescent="0.3">
      <c r="A67" s="2">
        <v>44713</v>
      </c>
      <c r="B67" t="s">
        <v>16</v>
      </c>
      <c r="C67" t="s">
        <v>5</v>
      </c>
      <c r="D67" s="1">
        <f>36526.2+14581</f>
        <v>51107.199999999997</v>
      </c>
    </row>
    <row r="68" spans="1:4" x14ac:dyDescent="0.3">
      <c r="A68" s="2">
        <v>44743</v>
      </c>
      <c r="B68" t="s">
        <v>6</v>
      </c>
      <c r="C68" t="s">
        <v>5</v>
      </c>
      <c r="D68" s="1">
        <v>7179.75</v>
      </c>
    </row>
    <row r="69" spans="1:4" x14ac:dyDescent="0.3">
      <c r="A69" s="2">
        <v>44743</v>
      </c>
      <c r="B69" t="s">
        <v>7</v>
      </c>
      <c r="C69" t="s">
        <v>5</v>
      </c>
      <c r="D69" s="1">
        <v>4417.1499999999996</v>
      </c>
    </row>
    <row r="70" spans="1:4" x14ac:dyDescent="0.3">
      <c r="A70" s="2">
        <v>44743</v>
      </c>
      <c r="B70" t="s">
        <v>8</v>
      </c>
      <c r="C70" t="s">
        <v>5</v>
      </c>
      <c r="D70" s="1">
        <v>5273.4</v>
      </c>
    </row>
    <row r="71" spans="1:4" x14ac:dyDescent="0.3">
      <c r="A71" s="2">
        <v>44743</v>
      </c>
      <c r="B71" t="s">
        <v>9</v>
      </c>
      <c r="C71" t="s">
        <v>5</v>
      </c>
      <c r="D71" s="1">
        <v>25020.2</v>
      </c>
    </row>
    <row r="72" spans="1:4" x14ac:dyDescent="0.3">
      <c r="A72" s="2">
        <v>44743</v>
      </c>
      <c r="B72" t="s">
        <v>10</v>
      </c>
      <c r="C72" t="s">
        <v>5</v>
      </c>
      <c r="D72" s="1">
        <v>20917.349999999999</v>
      </c>
    </row>
    <row r="73" spans="1:4" x14ac:dyDescent="0.3">
      <c r="A73" s="2">
        <v>44743</v>
      </c>
      <c r="B73" t="s">
        <v>11</v>
      </c>
      <c r="C73" t="s">
        <v>5</v>
      </c>
      <c r="D73" s="1">
        <f>21038.85+24886.45</f>
        <v>45925.3</v>
      </c>
    </row>
    <row r="74" spans="1:4" x14ac:dyDescent="0.3">
      <c r="A74" s="2">
        <v>44743</v>
      </c>
      <c r="B74" t="s">
        <v>12</v>
      </c>
      <c r="C74" t="s">
        <v>5</v>
      </c>
      <c r="D74" s="1">
        <f>49297.2+43502.45</f>
        <v>92799.65</v>
      </c>
    </row>
    <row r="75" spans="1:4" x14ac:dyDescent="0.3">
      <c r="A75" s="2">
        <v>44743</v>
      </c>
      <c r="B75" t="s">
        <v>13</v>
      </c>
      <c r="C75" t="s">
        <v>5</v>
      </c>
      <c r="D75" s="1">
        <v>4376</v>
      </c>
    </row>
    <row r="76" spans="1:4" x14ac:dyDescent="0.3">
      <c r="A76" s="2">
        <v>44743</v>
      </c>
      <c r="B76" t="s">
        <v>14</v>
      </c>
      <c r="C76" t="s">
        <v>5</v>
      </c>
      <c r="D76" s="1">
        <v>25815.25</v>
      </c>
    </row>
    <row r="77" spans="1:4" x14ac:dyDescent="0.3">
      <c r="A77" s="2">
        <v>44743</v>
      </c>
      <c r="B77" t="s">
        <v>15</v>
      </c>
      <c r="C77" t="s">
        <v>5</v>
      </c>
      <c r="D77" s="1">
        <f>16665.2+12013.55</f>
        <v>28678.75</v>
      </c>
    </row>
    <row r="78" spans="1:4" x14ac:dyDescent="0.3">
      <c r="A78" s="2">
        <v>44743</v>
      </c>
      <c r="B78" t="s">
        <v>16</v>
      </c>
      <c r="C78" t="s">
        <v>5</v>
      </c>
      <c r="D78" s="1">
        <f>9229.3+33782</f>
        <v>43011.3</v>
      </c>
    </row>
    <row r="79" spans="1:4" x14ac:dyDescent="0.3">
      <c r="A79" s="2">
        <v>44774</v>
      </c>
      <c r="B79" t="s">
        <v>6</v>
      </c>
      <c r="C79" t="s">
        <v>5</v>
      </c>
      <c r="D79" s="1">
        <v>2166.25</v>
      </c>
    </row>
    <row r="80" spans="1:4" x14ac:dyDescent="0.3">
      <c r="A80" s="2">
        <v>44774</v>
      </c>
      <c r="B80" t="s">
        <v>7</v>
      </c>
      <c r="C80" t="s">
        <v>5</v>
      </c>
      <c r="D80" s="1">
        <v>5986.25</v>
      </c>
    </row>
    <row r="81" spans="1:4" x14ac:dyDescent="0.3">
      <c r="A81" s="2">
        <v>44774</v>
      </c>
      <c r="B81" t="s">
        <v>8</v>
      </c>
      <c r="C81" t="s">
        <v>5</v>
      </c>
      <c r="D81" s="1">
        <v>4081.2</v>
      </c>
    </row>
    <row r="82" spans="1:4" x14ac:dyDescent="0.3">
      <c r="A82" s="2">
        <v>44774</v>
      </c>
      <c r="B82" t="s">
        <v>9</v>
      </c>
      <c r="C82" t="s">
        <v>5</v>
      </c>
      <c r="D82" s="1">
        <v>0</v>
      </c>
    </row>
    <row r="83" spans="1:4" x14ac:dyDescent="0.3">
      <c r="A83" s="2">
        <v>44774</v>
      </c>
      <c r="B83" t="s">
        <v>10</v>
      </c>
      <c r="C83" t="s">
        <v>5</v>
      </c>
      <c r="D83" s="1">
        <f>13660.25+500</f>
        <v>14160.25</v>
      </c>
    </row>
    <row r="84" spans="1:4" x14ac:dyDescent="0.3">
      <c r="A84" s="2">
        <v>44774</v>
      </c>
      <c r="B84" t="s">
        <v>11</v>
      </c>
      <c r="C84" t="s">
        <v>5</v>
      </c>
      <c r="D84" s="1">
        <f>21536+5237.15</f>
        <v>26773.15</v>
      </c>
    </row>
    <row r="85" spans="1:4" x14ac:dyDescent="0.3">
      <c r="A85" s="2">
        <v>44774</v>
      </c>
      <c r="B85" t="s">
        <v>12</v>
      </c>
      <c r="C85" t="s">
        <v>5</v>
      </c>
      <c r="D85" s="1">
        <v>50615.7</v>
      </c>
    </row>
    <row r="86" spans="1:4" x14ac:dyDescent="0.3">
      <c r="A86" s="2">
        <v>44774</v>
      </c>
      <c r="B86" t="s">
        <v>13</v>
      </c>
      <c r="C86" t="s">
        <v>5</v>
      </c>
      <c r="D86" s="1">
        <v>0</v>
      </c>
    </row>
    <row r="87" spans="1:4" x14ac:dyDescent="0.3">
      <c r="A87" s="2">
        <v>44774</v>
      </c>
      <c r="B87" t="s">
        <v>14</v>
      </c>
      <c r="C87" t="s">
        <v>5</v>
      </c>
      <c r="D87" s="1">
        <v>8763.5499999999993</v>
      </c>
    </row>
    <row r="88" spans="1:4" x14ac:dyDescent="0.3">
      <c r="A88" s="2">
        <v>44774</v>
      </c>
      <c r="B88" t="s">
        <v>15</v>
      </c>
      <c r="C88" t="s">
        <v>5</v>
      </c>
      <c r="D88" s="1">
        <v>3009.5</v>
      </c>
    </row>
    <row r="89" spans="1:4" x14ac:dyDescent="0.3">
      <c r="A89" s="2">
        <v>44774</v>
      </c>
      <c r="B89" t="s">
        <v>16</v>
      </c>
      <c r="C89" t="s">
        <v>5</v>
      </c>
      <c r="D89" s="1">
        <v>28296.25</v>
      </c>
    </row>
    <row r="90" spans="1:4" x14ac:dyDescent="0.3">
      <c r="A90" s="2">
        <v>44805</v>
      </c>
      <c r="B90" t="s">
        <v>6</v>
      </c>
      <c r="C90" t="s">
        <v>5</v>
      </c>
      <c r="D90" s="1">
        <v>6708.45</v>
      </c>
    </row>
    <row r="91" spans="1:4" x14ac:dyDescent="0.3">
      <c r="A91" s="2">
        <v>44805</v>
      </c>
      <c r="B91" t="s">
        <v>7</v>
      </c>
      <c r="C91" t="s">
        <v>5</v>
      </c>
      <c r="D91" s="1">
        <v>11348.9</v>
      </c>
    </row>
    <row r="92" spans="1:4" x14ac:dyDescent="0.3">
      <c r="A92" s="2">
        <v>44805</v>
      </c>
      <c r="B92" t="s">
        <v>8</v>
      </c>
      <c r="C92" t="s">
        <v>5</v>
      </c>
      <c r="D92" s="1">
        <v>2683.2</v>
      </c>
    </row>
    <row r="93" spans="1:4" x14ac:dyDescent="0.3">
      <c r="A93" s="2">
        <v>44805</v>
      </c>
      <c r="B93" t="s">
        <v>9</v>
      </c>
      <c r="C93" t="s">
        <v>5</v>
      </c>
      <c r="D93" s="1">
        <v>17025.400000000001</v>
      </c>
    </row>
    <row r="94" spans="1:4" x14ac:dyDescent="0.3">
      <c r="A94" s="2">
        <v>44805</v>
      </c>
      <c r="B94" t="s">
        <v>10</v>
      </c>
      <c r="C94" t="s">
        <v>5</v>
      </c>
      <c r="D94" s="1">
        <v>12791.8</v>
      </c>
    </row>
    <row r="95" spans="1:4" x14ac:dyDescent="0.3">
      <c r="A95" s="2">
        <v>44805</v>
      </c>
      <c r="B95" t="s">
        <v>11</v>
      </c>
      <c r="C95" t="s">
        <v>5</v>
      </c>
      <c r="D95" s="1">
        <f>9240.9+25615.85</f>
        <v>34856.75</v>
      </c>
    </row>
    <row r="96" spans="1:4" x14ac:dyDescent="0.3">
      <c r="A96" s="2">
        <v>44805</v>
      </c>
      <c r="B96" t="s">
        <v>12</v>
      </c>
      <c r="C96" t="s">
        <v>5</v>
      </c>
      <c r="D96" s="1">
        <f>48356.3+7045.2</f>
        <v>55401.5</v>
      </c>
    </row>
    <row r="97" spans="1:5" x14ac:dyDescent="0.3">
      <c r="A97" s="2">
        <v>44805</v>
      </c>
      <c r="B97" t="s">
        <v>13</v>
      </c>
      <c r="C97" t="s">
        <v>5</v>
      </c>
      <c r="D97" s="1">
        <v>6230.1</v>
      </c>
    </row>
    <row r="98" spans="1:5" x14ac:dyDescent="0.3">
      <c r="A98" s="2">
        <v>44805</v>
      </c>
      <c r="B98" t="s">
        <v>14</v>
      </c>
      <c r="C98" t="s">
        <v>5</v>
      </c>
      <c r="D98" s="1">
        <v>31076.9</v>
      </c>
      <c r="E98" t="s">
        <v>17</v>
      </c>
    </row>
    <row r="99" spans="1:5" x14ac:dyDescent="0.3">
      <c r="A99" s="2">
        <v>44805</v>
      </c>
      <c r="B99" t="s">
        <v>15</v>
      </c>
      <c r="C99" t="s">
        <v>5</v>
      </c>
      <c r="D99" s="1">
        <f>16824.05+16330.45</f>
        <v>33154.5</v>
      </c>
    </row>
    <row r="100" spans="1:5" x14ac:dyDescent="0.3">
      <c r="A100" s="2">
        <v>44805</v>
      </c>
      <c r="B100" t="s">
        <v>16</v>
      </c>
      <c r="C100" t="s">
        <v>5</v>
      </c>
      <c r="D100" s="1">
        <f>22767.9+27475.6</f>
        <v>50243.5</v>
      </c>
    </row>
    <row r="101" spans="1:5" x14ac:dyDescent="0.3">
      <c r="A101" s="2">
        <v>44835</v>
      </c>
      <c r="B101" t="s">
        <v>6</v>
      </c>
      <c r="C101" t="s">
        <v>5</v>
      </c>
      <c r="D101" s="1">
        <v>5757.6</v>
      </c>
    </row>
    <row r="102" spans="1:5" x14ac:dyDescent="0.3">
      <c r="A102" s="2">
        <v>44835</v>
      </c>
      <c r="B102" t="s">
        <v>7</v>
      </c>
      <c r="C102" t="s">
        <v>5</v>
      </c>
      <c r="D102" s="1">
        <v>10237.950000000001</v>
      </c>
    </row>
    <row r="103" spans="1:5" x14ac:dyDescent="0.3">
      <c r="A103" s="2">
        <v>44835</v>
      </c>
      <c r="B103" t="s">
        <v>8</v>
      </c>
      <c r="C103" t="s">
        <v>5</v>
      </c>
      <c r="D103" s="1">
        <v>4701.8</v>
      </c>
    </row>
    <row r="104" spans="1:5" x14ac:dyDescent="0.3">
      <c r="A104" s="2">
        <v>44835</v>
      </c>
      <c r="B104" t="s">
        <v>9</v>
      </c>
      <c r="C104" t="s">
        <v>5</v>
      </c>
      <c r="D104" s="1">
        <v>34535.800000000003</v>
      </c>
    </row>
    <row r="105" spans="1:5" x14ac:dyDescent="0.3">
      <c r="A105" s="2">
        <v>44835</v>
      </c>
      <c r="B105" t="s">
        <v>10</v>
      </c>
      <c r="C105" t="s">
        <v>5</v>
      </c>
      <c r="D105" s="1">
        <v>17512.05</v>
      </c>
    </row>
    <row r="106" spans="1:5" x14ac:dyDescent="0.3">
      <c r="A106" s="2">
        <v>44835</v>
      </c>
      <c r="B106" t="s">
        <v>11</v>
      </c>
      <c r="C106" t="s">
        <v>5</v>
      </c>
      <c r="D106" s="1">
        <f>19352.45+28648.2</f>
        <v>48000.65</v>
      </c>
    </row>
    <row r="107" spans="1:5" x14ac:dyDescent="0.3">
      <c r="A107" s="2">
        <v>44835</v>
      </c>
      <c r="B107" t="s">
        <v>12</v>
      </c>
      <c r="C107" t="s">
        <v>5</v>
      </c>
      <c r="D107" s="1">
        <f>43245.7+44011.35</f>
        <v>87257.049999999988</v>
      </c>
    </row>
    <row r="108" spans="1:5" x14ac:dyDescent="0.3">
      <c r="A108" s="2">
        <v>44835</v>
      </c>
      <c r="B108" t="s">
        <v>13</v>
      </c>
      <c r="C108" t="s">
        <v>5</v>
      </c>
      <c r="D108" s="1">
        <v>8478.1</v>
      </c>
    </row>
    <row r="109" spans="1:5" x14ac:dyDescent="0.3">
      <c r="A109" s="2">
        <v>44835</v>
      </c>
      <c r="B109" t="s">
        <v>14</v>
      </c>
      <c r="C109" t="s">
        <v>5</v>
      </c>
      <c r="D109" s="1">
        <v>31511.15</v>
      </c>
    </row>
    <row r="110" spans="1:5" x14ac:dyDescent="0.3">
      <c r="A110" s="2">
        <v>44835</v>
      </c>
      <c r="B110" t="s">
        <v>15</v>
      </c>
      <c r="C110" t="s">
        <v>5</v>
      </c>
      <c r="D110" s="1">
        <f>16414+18736.85</f>
        <v>35150.85</v>
      </c>
    </row>
    <row r="111" spans="1:5" x14ac:dyDescent="0.3">
      <c r="A111" s="2">
        <v>44835</v>
      </c>
      <c r="B111" t="s">
        <v>16</v>
      </c>
      <c r="C111" t="s">
        <v>5</v>
      </c>
      <c r="D111" s="1">
        <f>31198.85+30381.9</f>
        <v>61580.75</v>
      </c>
    </row>
    <row r="112" spans="1:5" x14ac:dyDescent="0.3">
      <c r="A112" s="2">
        <v>44562</v>
      </c>
      <c r="B112" t="s">
        <v>6</v>
      </c>
      <c r="C112" t="s">
        <v>18</v>
      </c>
      <c r="D112" s="1">
        <v>1935.68</v>
      </c>
    </row>
    <row r="113" spans="1:5" x14ac:dyDescent="0.3">
      <c r="A113" s="2">
        <v>44562</v>
      </c>
      <c r="B113" t="s">
        <v>7</v>
      </c>
      <c r="C113" t="s">
        <v>18</v>
      </c>
      <c r="D113" s="1">
        <v>2889.78</v>
      </c>
    </row>
    <row r="114" spans="1:5" x14ac:dyDescent="0.3">
      <c r="A114" s="2">
        <v>44562</v>
      </c>
      <c r="B114" t="s">
        <v>8</v>
      </c>
      <c r="C114" t="s">
        <v>18</v>
      </c>
      <c r="D114" s="1">
        <v>2600.46</v>
      </c>
    </row>
    <row r="115" spans="1:5" x14ac:dyDescent="0.3">
      <c r="A115" s="2">
        <v>44562</v>
      </c>
      <c r="B115" t="s">
        <v>9</v>
      </c>
      <c r="C115" t="s">
        <v>18</v>
      </c>
      <c r="D115" s="1">
        <v>7037.46</v>
      </c>
    </row>
    <row r="116" spans="1:5" x14ac:dyDescent="0.3">
      <c r="A116" s="2">
        <v>44562</v>
      </c>
      <c r="B116" t="s">
        <v>10</v>
      </c>
      <c r="C116" t="s">
        <v>18</v>
      </c>
      <c r="D116" s="1">
        <v>3963.64</v>
      </c>
      <c r="E116" t="s">
        <v>24</v>
      </c>
    </row>
    <row r="117" spans="1:5" x14ac:dyDescent="0.3">
      <c r="A117" s="2">
        <v>44562</v>
      </c>
      <c r="B117" t="s">
        <v>11</v>
      </c>
      <c r="C117" t="s">
        <v>18</v>
      </c>
      <c r="D117" s="1">
        <v>20711.189999999999</v>
      </c>
    </row>
    <row r="118" spans="1:5" x14ac:dyDescent="0.3">
      <c r="A118" s="2">
        <v>44562</v>
      </c>
      <c r="B118" t="s">
        <v>12</v>
      </c>
      <c r="C118" t="s">
        <v>18</v>
      </c>
      <c r="D118" s="1">
        <v>51446.239999999998</v>
      </c>
    </row>
    <row r="119" spans="1:5" x14ac:dyDescent="0.3">
      <c r="A119" s="2">
        <v>44562</v>
      </c>
      <c r="B119" t="s">
        <v>13</v>
      </c>
      <c r="C119" t="s">
        <v>18</v>
      </c>
      <c r="D119" s="1">
        <v>1304.3399999999999</v>
      </c>
    </row>
    <row r="120" spans="1:5" x14ac:dyDescent="0.3">
      <c r="A120" s="2">
        <v>44562</v>
      </c>
      <c r="B120" t="s">
        <v>14</v>
      </c>
      <c r="C120" t="s">
        <v>18</v>
      </c>
      <c r="D120" s="1">
        <v>2490.41</v>
      </c>
    </row>
    <row r="121" spans="1:5" x14ac:dyDescent="0.3">
      <c r="A121" s="2">
        <v>44562</v>
      </c>
      <c r="B121" t="s">
        <v>15</v>
      </c>
      <c r="C121" t="s">
        <v>18</v>
      </c>
      <c r="D121" s="1">
        <v>16339.55</v>
      </c>
    </row>
    <row r="122" spans="1:5" x14ac:dyDescent="0.3">
      <c r="A122" s="2">
        <v>44562</v>
      </c>
      <c r="B122" t="s">
        <v>16</v>
      </c>
      <c r="C122" t="s">
        <v>18</v>
      </c>
      <c r="D122" s="1">
        <v>20495.259999999998</v>
      </c>
    </row>
    <row r="123" spans="1:5" x14ac:dyDescent="0.3">
      <c r="A123" s="2">
        <v>44593</v>
      </c>
      <c r="B123" t="s">
        <v>6</v>
      </c>
      <c r="C123" t="s">
        <v>18</v>
      </c>
      <c r="D123" s="1">
        <v>3965.63</v>
      </c>
    </row>
    <row r="124" spans="1:5" x14ac:dyDescent="0.3">
      <c r="A124" s="2">
        <v>44593</v>
      </c>
      <c r="B124" t="s">
        <v>7</v>
      </c>
      <c r="C124" t="s">
        <v>18</v>
      </c>
      <c r="D124" s="1">
        <v>2825.3</v>
      </c>
    </row>
    <row r="125" spans="1:5" x14ac:dyDescent="0.3">
      <c r="A125" s="2">
        <v>44593</v>
      </c>
      <c r="B125" t="s">
        <v>8</v>
      </c>
      <c r="C125" t="s">
        <v>18</v>
      </c>
      <c r="D125" s="1">
        <v>1735.14</v>
      </c>
    </row>
    <row r="126" spans="1:5" x14ac:dyDescent="0.3">
      <c r="A126" s="2">
        <v>44593</v>
      </c>
      <c r="B126" t="s">
        <v>9</v>
      </c>
      <c r="C126" t="s">
        <v>18</v>
      </c>
      <c r="D126" s="1">
        <v>1144.8800000000001</v>
      </c>
    </row>
    <row r="127" spans="1:5" x14ac:dyDescent="0.3">
      <c r="A127" s="2">
        <v>44593</v>
      </c>
      <c r="B127" t="s">
        <v>10</v>
      </c>
      <c r="C127" t="s">
        <v>18</v>
      </c>
      <c r="D127" s="1">
        <v>6464.43</v>
      </c>
      <c r="E127" t="s">
        <v>25</v>
      </c>
    </row>
    <row r="128" spans="1:5" x14ac:dyDescent="0.3">
      <c r="A128" s="2">
        <v>44593</v>
      </c>
      <c r="B128" t="s">
        <v>11</v>
      </c>
      <c r="C128" t="s">
        <v>18</v>
      </c>
      <c r="D128" s="1">
        <v>18720.37</v>
      </c>
    </row>
    <row r="129" spans="1:5" x14ac:dyDescent="0.3">
      <c r="A129" s="2">
        <v>44593</v>
      </c>
      <c r="B129" t="s">
        <v>12</v>
      </c>
      <c r="C129" t="s">
        <v>18</v>
      </c>
      <c r="D129" s="1">
        <v>23179.79</v>
      </c>
    </row>
    <row r="130" spans="1:5" x14ac:dyDescent="0.3">
      <c r="A130" s="2">
        <v>44593</v>
      </c>
      <c r="B130" t="s">
        <v>13</v>
      </c>
      <c r="C130" t="s">
        <v>18</v>
      </c>
      <c r="D130" s="1">
        <v>1091.1400000000001</v>
      </c>
    </row>
    <row r="131" spans="1:5" x14ac:dyDescent="0.3">
      <c r="A131" s="2">
        <v>44593</v>
      </c>
      <c r="B131" t="s">
        <v>14</v>
      </c>
      <c r="C131" t="s">
        <v>18</v>
      </c>
      <c r="D131" s="1">
        <v>3803.51</v>
      </c>
    </row>
    <row r="132" spans="1:5" x14ac:dyDescent="0.3">
      <c r="A132" s="2">
        <v>44593</v>
      </c>
      <c r="B132" t="s">
        <v>15</v>
      </c>
      <c r="C132" t="s">
        <v>18</v>
      </c>
      <c r="D132" s="1">
        <v>10556.88</v>
      </c>
    </row>
    <row r="133" spans="1:5" x14ac:dyDescent="0.3">
      <c r="A133" s="2">
        <v>44593</v>
      </c>
      <c r="B133" t="s">
        <v>16</v>
      </c>
      <c r="C133" t="s">
        <v>18</v>
      </c>
      <c r="D133" s="1">
        <v>17597.759999999998</v>
      </c>
    </row>
    <row r="134" spans="1:5" x14ac:dyDescent="0.3">
      <c r="A134" s="2">
        <v>44621</v>
      </c>
      <c r="B134" t="s">
        <v>6</v>
      </c>
      <c r="C134" t="s">
        <v>18</v>
      </c>
      <c r="D134" s="1">
        <v>4325.03</v>
      </c>
    </row>
    <row r="135" spans="1:5" x14ac:dyDescent="0.3">
      <c r="A135" s="2">
        <v>44621</v>
      </c>
      <c r="B135" t="s">
        <v>7</v>
      </c>
      <c r="C135" t="s">
        <v>18</v>
      </c>
      <c r="D135" s="1">
        <v>1318.78</v>
      </c>
    </row>
    <row r="136" spans="1:5" x14ac:dyDescent="0.3">
      <c r="A136" s="2">
        <v>44621</v>
      </c>
      <c r="B136" t="s">
        <v>8</v>
      </c>
      <c r="C136" t="s">
        <v>18</v>
      </c>
      <c r="D136" s="1">
        <v>1567.46</v>
      </c>
    </row>
    <row r="137" spans="1:5" x14ac:dyDescent="0.3">
      <c r="A137" s="2">
        <v>44621</v>
      </c>
      <c r="B137" t="s">
        <v>9</v>
      </c>
      <c r="C137" t="s">
        <v>18</v>
      </c>
      <c r="D137" s="1">
        <v>123.93</v>
      </c>
    </row>
    <row r="138" spans="1:5" x14ac:dyDescent="0.3">
      <c r="A138" s="2">
        <v>44621</v>
      </c>
      <c r="B138" t="s">
        <v>10</v>
      </c>
      <c r="C138" t="s">
        <v>18</v>
      </c>
      <c r="D138" s="1">
        <v>7456.45</v>
      </c>
      <c r="E138" t="s">
        <v>28</v>
      </c>
    </row>
    <row r="139" spans="1:5" x14ac:dyDescent="0.3">
      <c r="A139" s="2">
        <v>44621</v>
      </c>
      <c r="B139" t="s">
        <v>11</v>
      </c>
      <c r="C139" t="s">
        <v>18</v>
      </c>
      <c r="D139" s="1">
        <v>25440.26</v>
      </c>
    </row>
    <row r="140" spans="1:5" x14ac:dyDescent="0.3">
      <c r="A140" s="2">
        <v>44621</v>
      </c>
      <c r="B140" t="s">
        <v>12</v>
      </c>
      <c r="C140" t="s">
        <v>18</v>
      </c>
      <c r="D140" s="1">
        <v>29675.19</v>
      </c>
    </row>
    <row r="141" spans="1:5" x14ac:dyDescent="0.3">
      <c r="A141" s="2">
        <v>44621</v>
      </c>
      <c r="B141" t="s">
        <v>13</v>
      </c>
      <c r="C141" t="s">
        <v>18</v>
      </c>
      <c r="D141" s="1">
        <v>1281.25</v>
      </c>
    </row>
    <row r="142" spans="1:5" x14ac:dyDescent="0.3">
      <c r="A142" s="2">
        <v>44621</v>
      </c>
      <c r="B142" t="s">
        <v>14</v>
      </c>
      <c r="C142" t="s">
        <v>18</v>
      </c>
      <c r="D142" s="1">
        <v>5130.53</v>
      </c>
    </row>
    <row r="143" spans="1:5" x14ac:dyDescent="0.3">
      <c r="A143" s="2">
        <v>44621</v>
      </c>
      <c r="B143" t="s">
        <v>15</v>
      </c>
      <c r="C143" t="s">
        <v>18</v>
      </c>
      <c r="D143" s="1">
        <v>20488.352500000001</v>
      </c>
    </row>
    <row r="144" spans="1:5" x14ac:dyDescent="0.3">
      <c r="A144" s="2">
        <v>44621</v>
      </c>
      <c r="B144" t="s">
        <v>16</v>
      </c>
      <c r="C144" t="s">
        <v>18</v>
      </c>
      <c r="D144" s="1">
        <v>24390.77</v>
      </c>
    </row>
    <row r="145" spans="1:5" x14ac:dyDescent="0.3">
      <c r="A145" s="2">
        <v>44652</v>
      </c>
      <c r="B145" t="s">
        <v>6</v>
      </c>
      <c r="C145" t="s">
        <v>18</v>
      </c>
      <c r="D145" s="1">
        <v>4758.38</v>
      </c>
    </row>
    <row r="146" spans="1:5" x14ac:dyDescent="0.3">
      <c r="A146" s="2">
        <v>44652</v>
      </c>
      <c r="B146" t="s">
        <v>7</v>
      </c>
      <c r="C146" t="s">
        <v>18</v>
      </c>
      <c r="D146" s="1">
        <v>2809.23</v>
      </c>
    </row>
    <row r="147" spans="1:5" x14ac:dyDescent="0.3">
      <c r="A147" s="2">
        <v>44652</v>
      </c>
      <c r="B147" t="s">
        <v>8</v>
      </c>
      <c r="C147" t="s">
        <v>18</v>
      </c>
      <c r="D147" s="1">
        <v>4239.07</v>
      </c>
    </row>
    <row r="148" spans="1:5" x14ac:dyDescent="0.3">
      <c r="A148" s="2">
        <v>44652</v>
      </c>
      <c r="B148" t="s">
        <v>9</v>
      </c>
      <c r="C148" t="s">
        <v>18</v>
      </c>
      <c r="D148" s="1">
        <v>0</v>
      </c>
    </row>
    <row r="149" spans="1:5" x14ac:dyDescent="0.3">
      <c r="A149" s="2">
        <v>44652</v>
      </c>
      <c r="B149" t="s">
        <v>10</v>
      </c>
      <c r="C149" t="s">
        <v>18</v>
      </c>
      <c r="D149" s="1">
        <v>8327.51</v>
      </c>
      <c r="E149" t="s">
        <v>27</v>
      </c>
    </row>
    <row r="150" spans="1:5" x14ac:dyDescent="0.3">
      <c r="A150" s="2">
        <v>44652</v>
      </c>
      <c r="B150" t="s">
        <v>11</v>
      </c>
      <c r="C150" t="s">
        <v>18</v>
      </c>
      <c r="D150" s="1">
        <v>25056.62</v>
      </c>
    </row>
    <row r="151" spans="1:5" x14ac:dyDescent="0.3">
      <c r="A151" s="2">
        <v>44652</v>
      </c>
      <c r="B151" t="s">
        <v>12</v>
      </c>
      <c r="C151" t="s">
        <v>18</v>
      </c>
      <c r="D151" s="1">
        <v>54165.71</v>
      </c>
    </row>
    <row r="152" spans="1:5" x14ac:dyDescent="0.3">
      <c r="A152" s="2">
        <v>44652</v>
      </c>
      <c r="B152" t="s">
        <v>13</v>
      </c>
      <c r="C152" t="s">
        <v>18</v>
      </c>
      <c r="D152" s="1">
        <v>1818.9</v>
      </c>
    </row>
    <row r="153" spans="1:5" x14ac:dyDescent="0.3">
      <c r="A153" s="2">
        <v>44652</v>
      </c>
      <c r="B153" t="s">
        <v>14</v>
      </c>
      <c r="C153" t="s">
        <v>18</v>
      </c>
      <c r="D153" s="1">
        <v>8692.34</v>
      </c>
    </row>
    <row r="154" spans="1:5" x14ac:dyDescent="0.3">
      <c r="A154" s="2">
        <v>44652</v>
      </c>
      <c r="B154" t="s">
        <v>15</v>
      </c>
      <c r="C154" t="s">
        <v>18</v>
      </c>
      <c r="D154" s="1">
        <v>17479.2</v>
      </c>
    </row>
    <row r="155" spans="1:5" x14ac:dyDescent="0.3">
      <c r="A155" s="2">
        <v>44652</v>
      </c>
      <c r="B155" t="s">
        <v>16</v>
      </c>
      <c r="C155" t="s">
        <v>18</v>
      </c>
      <c r="D155" s="1">
        <v>43514.11</v>
      </c>
    </row>
    <row r="156" spans="1:5" x14ac:dyDescent="0.3">
      <c r="A156" s="2">
        <v>44682</v>
      </c>
      <c r="B156" t="s">
        <v>6</v>
      </c>
      <c r="C156" t="s">
        <v>18</v>
      </c>
      <c r="D156" s="1">
        <v>3230.88</v>
      </c>
    </row>
    <row r="157" spans="1:5" x14ac:dyDescent="0.3">
      <c r="A157" s="2">
        <v>44682</v>
      </c>
      <c r="B157" t="s">
        <v>7</v>
      </c>
      <c r="C157" t="s">
        <v>18</v>
      </c>
      <c r="D157" s="1">
        <v>3425.06</v>
      </c>
    </row>
    <row r="158" spans="1:5" x14ac:dyDescent="0.3">
      <c r="A158" s="2">
        <v>44682</v>
      </c>
      <c r="B158" t="s">
        <v>8</v>
      </c>
      <c r="C158" t="s">
        <v>18</v>
      </c>
      <c r="D158" s="1">
        <v>1720.29</v>
      </c>
    </row>
    <row r="159" spans="1:5" x14ac:dyDescent="0.3">
      <c r="A159" s="2">
        <v>44682</v>
      </c>
      <c r="B159" t="s">
        <v>9</v>
      </c>
      <c r="C159" t="s">
        <v>18</v>
      </c>
      <c r="D159" s="1">
        <v>6855.39</v>
      </c>
    </row>
    <row r="160" spans="1:5" x14ac:dyDescent="0.3">
      <c r="A160" s="2">
        <v>44682</v>
      </c>
      <c r="B160" t="s">
        <v>10</v>
      </c>
      <c r="C160" t="s">
        <v>18</v>
      </c>
      <c r="D160" s="1">
        <v>6105.91</v>
      </c>
      <c r="E160" t="s">
        <v>26</v>
      </c>
    </row>
    <row r="161" spans="1:5" x14ac:dyDescent="0.3">
      <c r="A161" s="2">
        <v>44682</v>
      </c>
      <c r="B161" t="s">
        <v>11</v>
      </c>
      <c r="C161" t="s">
        <v>18</v>
      </c>
      <c r="D161" s="1">
        <v>30241.84</v>
      </c>
    </row>
    <row r="162" spans="1:5" x14ac:dyDescent="0.3">
      <c r="A162" s="2">
        <v>44682</v>
      </c>
      <c r="B162" t="s">
        <v>12</v>
      </c>
      <c r="C162" t="s">
        <v>18</v>
      </c>
      <c r="D162" s="1">
        <v>59894.64</v>
      </c>
    </row>
    <row r="163" spans="1:5" x14ac:dyDescent="0.3">
      <c r="A163" s="2">
        <v>44682</v>
      </c>
      <c r="B163" t="s">
        <v>13</v>
      </c>
      <c r="C163" t="s">
        <v>18</v>
      </c>
      <c r="D163" s="1">
        <v>1559.95</v>
      </c>
    </row>
    <row r="164" spans="1:5" x14ac:dyDescent="0.3">
      <c r="A164" s="2">
        <v>44682</v>
      </c>
      <c r="B164" t="s">
        <v>14</v>
      </c>
      <c r="C164" t="s">
        <v>18</v>
      </c>
      <c r="D164" s="1">
        <v>9247.2800000000007</v>
      </c>
    </row>
    <row r="165" spans="1:5" x14ac:dyDescent="0.3">
      <c r="A165" s="2">
        <v>44682</v>
      </c>
      <c r="B165" t="s">
        <v>15</v>
      </c>
      <c r="C165" t="s">
        <v>18</v>
      </c>
      <c r="D165" s="1">
        <v>13401.04</v>
      </c>
    </row>
    <row r="166" spans="1:5" x14ac:dyDescent="0.3">
      <c r="A166" s="2">
        <v>44682</v>
      </c>
      <c r="B166" t="s">
        <v>16</v>
      </c>
      <c r="C166" t="s">
        <v>18</v>
      </c>
      <c r="D166" s="1">
        <v>27290.51</v>
      </c>
    </row>
    <row r="167" spans="1:5" x14ac:dyDescent="0.3">
      <c r="A167" s="2">
        <v>44713</v>
      </c>
      <c r="B167" t="s">
        <v>6</v>
      </c>
      <c r="C167" t="s">
        <v>18</v>
      </c>
      <c r="D167" s="1">
        <v>3548.19</v>
      </c>
    </row>
    <row r="168" spans="1:5" x14ac:dyDescent="0.3">
      <c r="A168" s="2">
        <v>44713</v>
      </c>
      <c r="B168" t="s">
        <v>7</v>
      </c>
      <c r="C168" t="s">
        <v>18</v>
      </c>
      <c r="D168" s="1">
        <v>4576.41</v>
      </c>
    </row>
    <row r="169" spans="1:5" x14ac:dyDescent="0.3">
      <c r="A169" s="2">
        <v>44713</v>
      </c>
      <c r="B169" t="s">
        <v>8</v>
      </c>
      <c r="C169" t="s">
        <v>18</v>
      </c>
      <c r="D169" s="1">
        <v>2572.87</v>
      </c>
    </row>
    <row r="170" spans="1:5" x14ac:dyDescent="0.3">
      <c r="A170" s="2">
        <v>44713</v>
      </c>
      <c r="B170" t="s">
        <v>9</v>
      </c>
      <c r="C170" t="s">
        <v>18</v>
      </c>
      <c r="D170" s="1">
        <v>5816.12</v>
      </c>
    </row>
    <row r="171" spans="1:5" x14ac:dyDescent="0.3">
      <c r="A171" s="2">
        <v>44713</v>
      </c>
      <c r="B171" t="s">
        <v>10</v>
      </c>
      <c r="C171" t="s">
        <v>18</v>
      </c>
      <c r="D171" s="1">
        <v>9970.99</v>
      </c>
      <c r="E171" t="s">
        <v>23</v>
      </c>
    </row>
    <row r="172" spans="1:5" x14ac:dyDescent="0.3">
      <c r="A172" s="2">
        <v>44713</v>
      </c>
      <c r="B172" t="s">
        <v>11</v>
      </c>
      <c r="C172" t="s">
        <v>18</v>
      </c>
      <c r="D172" s="1">
        <v>27847.43</v>
      </c>
    </row>
    <row r="173" spans="1:5" x14ac:dyDescent="0.3">
      <c r="A173" s="2">
        <v>44713</v>
      </c>
      <c r="B173" t="s">
        <v>12</v>
      </c>
      <c r="C173" t="s">
        <v>18</v>
      </c>
      <c r="D173" s="1">
        <v>46651.23</v>
      </c>
    </row>
    <row r="174" spans="1:5" x14ac:dyDescent="0.3">
      <c r="A174" s="2">
        <v>44713</v>
      </c>
      <c r="B174" t="s">
        <v>13</v>
      </c>
      <c r="C174" t="s">
        <v>18</v>
      </c>
      <c r="D174" s="1">
        <v>2816.26</v>
      </c>
    </row>
    <row r="175" spans="1:5" x14ac:dyDescent="0.3">
      <c r="A175" s="2">
        <v>44713</v>
      </c>
      <c r="B175" t="s">
        <v>14</v>
      </c>
      <c r="C175" t="s">
        <v>18</v>
      </c>
      <c r="D175" s="1">
        <v>18046.09</v>
      </c>
    </row>
    <row r="176" spans="1:5" x14ac:dyDescent="0.3">
      <c r="A176" s="2">
        <v>44713</v>
      </c>
      <c r="B176" t="s">
        <v>15</v>
      </c>
      <c r="C176" t="s">
        <v>18</v>
      </c>
      <c r="D176" s="1">
        <v>23012.12</v>
      </c>
    </row>
    <row r="177" spans="1:5" x14ac:dyDescent="0.3">
      <c r="A177" s="2">
        <v>44713</v>
      </c>
      <c r="B177" t="s">
        <v>16</v>
      </c>
      <c r="C177" t="s">
        <v>18</v>
      </c>
      <c r="D177" s="1">
        <v>33671.019999999997</v>
      </c>
    </row>
    <row r="178" spans="1:5" x14ac:dyDescent="0.3">
      <c r="A178" s="2">
        <v>44743</v>
      </c>
      <c r="B178" t="s">
        <v>6</v>
      </c>
      <c r="C178" t="s">
        <v>18</v>
      </c>
      <c r="D178" s="1">
        <v>2798.69</v>
      </c>
    </row>
    <row r="179" spans="1:5" x14ac:dyDescent="0.3">
      <c r="A179" s="2">
        <v>44743</v>
      </c>
      <c r="B179" t="s">
        <v>7</v>
      </c>
      <c r="C179" t="s">
        <v>18</v>
      </c>
      <c r="D179" s="1">
        <v>3378.4249999999997</v>
      </c>
    </row>
    <row r="180" spans="1:5" x14ac:dyDescent="0.3">
      <c r="A180" s="2">
        <v>44743</v>
      </c>
      <c r="B180" t="s">
        <v>8</v>
      </c>
      <c r="C180" t="s">
        <v>18</v>
      </c>
      <c r="D180" s="1">
        <v>2372.7799999999997</v>
      </c>
    </row>
    <row r="181" spans="1:5" x14ac:dyDescent="0.3">
      <c r="A181" s="2">
        <v>44743</v>
      </c>
      <c r="B181" t="s">
        <v>9</v>
      </c>
      <c r="C181" t="s">
        <v>18</v>
      </c>
      <c r="D181" s="1">
        <v>144.655</v>
      </c>
    </row>
    <row r="182" spans="1:5" x14ac:dyDescent="0.3">
      <c r="A182" s="2">
        <v>44743</v>
      </c>
      <c r="B182" t="s">
        <v>10</v>
      </c>
      <c r="C182" t="s">
        <v>18</v>
      </c>
      <c r="D182" s="1">
        <v>5834.045000000001</v>
      </c>
      <c r="E182" t="s">
        <v>22</v>
      </c>
    </row>
    <row r="183" spans="1:5" x14ac:dyDescent="0.3">
      <c r="A183" s="2">
        <v>44743</v>
      </c>
      <c r="B183" t="s">
        <v>11</v>
      </c>
      <c r="C183" t="s">
        <v>18</v>
      </c>
      <c r="D183" s="1">
        <v>30569.4385</v>
      </c>
    </row>
    <row r="184" spans="1:5" x14ac:dyDescent="0.3">
      <c r="A184" s="2">
        <v>44743</v>
      </c>
      <c r="B184" t="s">
        <v>12</v>
      </c>
      <c r="C184" t="s">
        <v>18</v>
      </c>
      <c r="D184" s="1">
        <v>58985.051599999992</v>
      </c>
    </row>
    <row r="185" spans="1:5" x14ac:dyDescent="0.3">
      <c r="A185" s="2">
        <v>44743</v>
      </c>
      <c r="B185" t="s">
        <v>13</v>
      </c>
      <c r="C185" t="s">
        <v>18</v>
      </c>
      <c r="D185" s="1">
        <v>1861.575</v>
      </c>
    </row>
    <row r="186" spans="1:5" x14ac:dyDescent="0.3">
      <c r="A186" s="2">
        <v>44743</v>
      </c>
      <c r="B186" t="s">
        <v>14</v>
      </c>
      <c r="C186" t="s">
        <v>18</v>
      </c>
      <c r="D186" s="1">
        <v>10304.200000000001</v>
      </c>
    </row>
    <row r="187" spans="1:5" x14ac:dyDescent="0.3">
      <c r="A187" s="2">
        <v>44743</v>
      </c>
      <c r="B187" t="s">
        <v>15</v>
      </c>
      <c r="C187" t="s">
        <v>18</v>
      </c>
      <c r="D187" s="1">
        <v>17389.087999999996</v>
      </c>
    </row>
    <row r="188" spans="1:5" x14ac:dyDescent="0.3">
      <c r="A188" s="2">
        <v>44743</v>
      </c>
      <c r="B188" t="s">
        <v>16</v>
      </c>
      <c r="C188" t="s">
        <v>18</v>
      </c>
      <c r="D188" s="1">
        <v>28420.873999999996</v>
      </c>
    </row>
    <row r="189" spans="1:5" x14ac:dyDescent="0.3">
      <c r="A189" s="2">
        <v>44774</v>
      </c>
      <c r="B189" t="s">
        <v>6</v>
      </c>
      <c r="C189" t="s">
        <v>18</v>
      </c>
      <c r="D189" s="1">
        <v>1626.98</v>
      </c>
    </row>
    <row r="190" spans="1:5" x14ac:dyDescent="0.3">
      <c r="A190" s="2">
        <v>44774</v>
      </c>
      <c r="B190" t="s">
        <v>7</v>
      </c>
      <c r="C190" t="s">
        <v>18</v>
      </c>
      <c r="D190" s="1">
        <v>759.57500000000005</v>
      </c>
    </row>
    <row r="191" spans="1:5" x14ac:dyDescent="0.3">
      <c r="A191" s="2">
        <v>44774</v>
      </c>
      <c r="B191" t="s">
        <v>8</v>
      </c>
      <c r="C191" t="s">
        <v>18</v>
      </c>
      <c r="D191" s="1">
        <v>926.73</v>
      </c>
    </row>
    <row r="192" spans="1:5" x14ac:dyDescent="0.3">
      <c r="A192" s="2">
        <v>44774</v>
      </c>
      <c r="B192" t="s">
        <v>9</v>
      </c>
      <c r="C192" t="s">
        <v>18</v>
      </c>
      <c r="D192" s="1">
        <v>8351.244999999999</v>
      </c>
    </row>
    <row r="193" spans="1:5" x14ac:dyDescent="0.3">
      <c r="A193" s="2">
        <v>44774</v>
      </c>
      <c r="B193" t="s">
        <v>10</v>
      </c>
      <c r="C193" t="s">
        <v>18</v>
      </c>
      <c r="D193" s="1">
        <v>4081.91</v>
      </c>
      <c r="E193" t="s">
        <v>21</v>
      </c>
    </row>
    <row r="194" spans="1:5" x14ac:dyDescent="0.3">
      <c r="A194" s="2">
        <v>44774</v>
      </c>
      <c r="B194" t="s">
        <v>11</v>
      </c>
      <c r="C194" t="s">
        <v>18</v>
      </c>
      <c r="D194" s="1">
        <v>20292.094000000001</v>
      </c>
    </row>
    <row r="195" spans="1:5" x14ac:dyDescent="0.3">
      <c r="A195" s="2">
        <v>44774</v>
      </c>
      <c r="B195" t="s">
        <v>12</v>
      </c>
      <c r="C195" t="s">
        <v>18</v>
      </c>
      <c r="D195" s="1">
        <v>28102.859199999999</v>
      </c>
    </row>
    <row r="196" spans="1:5" x14ac:dyDescent="0.3">
      <c r="A196" s="2">
        <v>44774</v>
      </c>
      <c r="B196" t="s">
        <v>13</v>
      </c>
      <c r="C196" t="s">
        <v>18</v>
      </c>
      <c r="D196" s="1">
        <v>939.25</v>
      </c>
    </row>
    <row r="197" spans="1:5" x14ac:dyDescent="0.3">
      <c r="A197" s="2">
        <v>44774</v>
      </c>
      <c r="B197" t="s">
        <v>14</v>
      </c>
      <c r="C197" t="s">
        <v>18</v>
      </c>
      <c r="D197" s="1">
        <v>8725.26</v>
      </c>
    </row>
    <row r="198" spans="1:5" x14ac:dyDescent="0.3">
      <c r="A198" s="2">
        <v>44774</v>
      </c>
      <c r="B198" t="s">
        <v>15</v>
      </c>
      <c r="C198" t="s">
        <v>18</v>
      </c>
      <c r="D198" s="1">
        <v>10247.732999999998</v>
      </c>
    </row>
    <row r="199" spans="1:5" x14ac:dyDescent="0.3">
      <c r="A199" s="2">
        <v>44774</v>
      </c>
      <c r="B199" t="s">
        <v>16</v>
      </c>
      <c r="C199" t="s">
        <v>18</v>
      </c>
      <c r="D199" s="1">
        <v>24841.265499999998</v>
      </c>
    </row>
    <row r="200" spans="1:5" x14ac:dyDescent="0.3">
      <c r="A200" s="2">
        <v>44805</v>
      </c>
      <c r="B200" t="s">
        <v>6</v>
      </c>
      <c r="C200" t="s">
        <v>18</v>
      </c>
      <c r="D200" s="1">
        <v>1780.38</v>
      </c>
    </row>
    <row r="201" spans="1:5" x14ac:dyDescent="0.3">
      <c r="A201" s="2">
        <v>44805</v>
      </c>
      <c r="B201" t="s">
        <v>7</v>
      </c>
      <c r="C201" t="s">
        <v>18</v>
      </c>
      <c r="D201" s="1">
        <v>4204.6099999999997</v>
      </c>
    </row>
    <row r="202" spans="1:5" x14ac:dyDescent="0.3">
      <c r="A202" s="2">
        <v>44805</v>
      </c>
      <c r="B202" t="s">
        <v>8</v>
      </c>
      <c r="C202" t="s">
        <v>18</v>
      </c>
      <c r="D202" s="1">
        <v>1784.3099999999997</v>
      </c>
    </row>
    <row r="203" spans="1:5" x14ac:dyDescent="0.3">
      <c r="A203" s="2">
        <v>44805</v>
      </c>
      <c r="B203" t="s">
        <v>9</v>
      </c>
      <c r="C203" t="s">
        <v>18</v>
      </c>
      <c r="D203" s="1">
        <v>252.65500000000003</v>
      </c>
    </row>
    <row r="204" spans="1:5" x14ac:dyDescent="0.3">
      <c r="A204" s="2">
        <v>44805</v>
      </c>
      <c r="B204" t="s">
        <v>10</v>
      </c>
      <c r="C204" t="s">
        <v>18</v>
      </c>
      <c r="D204" s="1">
        <v>7159.08</v>
      </c>
      <c r="E204" t="s">
        <v>20</v>
      </c>
    </row>
    <row r="205" spans="1:5" x14ac:dyDescent="0.3">
      <c r="A205" s="2">
        <v>44805</v>
      </c>
      <c r="B205" t="s">
        <v>11</v>
      </c>
      <c r="C205" t="s">
        <v>18</v>
      </c>
      <c r="D205" s="1">
        <v>15893.009999999998</v>
      </c>
    </row>
    <row r="206" spans="1:5" x14ac:dyDescent="0.3">
      <c r="A206" s="2">
        <v>44805</v>
      </c>
      <c r="B206" t="s">
        <v>12</v>
      </c>
      <c r="C206" t="s">
        <v>18</v>
      </c>
      <c r="D206" s="1">
        <v>61395.275200000004</v>
      </c>
    </row>
    <row r="207" spans="1:5" x14ac:dyDescent="0.3">
      <c r="A207" s="2">
        <v>44805</v>
      </c>
      <c r="B207" t="s">
        <v>13</v>
      </c>
      <c r="C207" t="s">
        <v>18</v>
      </c>
      <c r="D207" s="1">
        <v>947.67500000000007</v>
      </c>
    </row>
    <row r="208" spans="1:5" x14ac:dyDescent="0.3">
      <c r="A208" s="2">
        <v>44805</v>
      </c>
      <c r="B208" t="s">
        <v>14</v>
      </c>
      <c r="C208" t="s">
        <v>18</v>
      </c>
      <c r="D208" s="1">
        <v>5082.76</v>
      </c>
    </row>
    <row r="209" spans="1:5" x14ac:dyDescent="0.3">
      <c r="A209" s="2">
        <v>44805</v>
      </c>
      <c r="B209" t="s">
        <v>15</v>
      </c>
      <c r="C209" t="s">
        <v>18</v>
      </c>
      <c r="D209" s="1">
        <v>12362.128999999999</v>
      </c>
    </row>
    <row r="210" spans="1:5" x14ac:dyDescent="0.3">
      <c r="A210" s="2">
        <v>44805</v>
      </c>
      <c r="B210" t="s">
        <v>16</v>
      </c>
      <c r="C210" t="s">
        <v>18</v>
      </c>
      <c r="D210" s="1">
        <v>20702.120999999999</v>
      </c>
    </row>
    <row r="211" spans="1:5" x14ac:dyDescent="0.3">
      <c r="A211" s="2">
        <v>44835</v>
      </c>
      <c r="B211" t="s">
        <v>6</v>
      </c>
      <c r="C211" t="s">
        <v>18</v>
      </c>
      <c r="D211" s="1">
        <v>1555.36</v>
      </c>
    </row>
    <row r="212" spans="1:5" x14ac:dyDescent="0.3">
      <c r="A212" s="2">
        <v>44835</v>
      </c>
      <c r="B212" t="s">
        <v>7</v>
      </c>
      <c r="C212" t="s">
        <v>18</v>
      </c>
      <c r="D212" s="1">
        <v>2310.31</v>
      </c>
    </row>
    <row r="213" spans="1:5" x14ac:dyDescent="0.3">
      <c r="A213" s="2">
        <v>44835</v>
      </c>
      <c r="B213" t="s">
        <v>8</v>
      </c>
      <c r="C213" t="s">
        <v>18</v>
      </c>
      <c r="D213" s="1">
        <v>561.17999999999995</v>
      </c>
    </row>
    <row r="214" spans="1:5" x14ac:dyDescent="0.3">
      <c r="A214" s="2">
        <v>44835</v>
      </c>
      <c r="B214" t="s">
        <v>9</v>
      </c>
      <c r="C214" t="s">
        <v>18</v>
      </c>
      <c r="D214" s="1">
        <v>5107.28</v>
      </c>
    </row>
    <row r="215" spans="1:5" x14ac:dyDescent="0.3">
      <c r="A215" s="2">
        <v>44835</v>
      </c>
      <c r="B215" t="s">
        <v>10</v>
      </c>
      <c r="C215" t="s">
        <v>18</v>
      </c>
      <c r="D215" s="1">
        <v>3704.96</v>
      </c>
      <c r="E215" t="s">
        <v>19</v>
      </c>
    </row>
    <row r="216" spans="1:5" x14ac:dyDescent="0.3">
      <c r="A216" s="2">
        <v>44835</v>
      </c>
      <c r="B216" t="s">
        <v>11</v>
      </c>
      <c r="C216" t="s">
        <v>18</v>
      </c>
      <c r="D216" s="1">
        <v>22919.41</v>
      </c>
    </row>
    <row r="217" spans="1:5" x14ac:dyDescent="0.3">
      <c r="A217" s="2">
        <v>44835</v>
      </c>
      <c r="B217" t="s">
        <v>12</v>
      </c>
      <c r="C217" t="s">
        <v>18</v>
      </c>
      <c r="D217" s="1">
        <v>28189.71</v>
      </c>
    </row>
    <row r="218" spans="1:5" x14ac:dyDescent="0.3">
      <c r="A218" s="2">
        <v>44835</v>
      </c>
      <c r="B218" t="s">
        <v>13</v>
      </c>
      <c r="C218" t="s">
        <v>18</v>
      </c>
      <c r="D218" s="1">
        <v>2078.85</v>
      </c>
    </row>
    <row r="219" spans="1:5" x14ac:dyDescent="0.3">
      <c r="A219" s="2">
        <v>44835</v>
      </c>
      <c r="B219" t="s">
        <v>14</v>
      </c>
      <c r="C219" t="s">
        <v>18</v>
      </c>
      <c r="D219" s="1">
        <v>13240.01</v>
      </c>
    </row>
    <row r="220" spans="1:5" x14ac:dyDescent="0.3">
      <c r="A220" s="2">
        <v>44835</v>
      </c>
      <c r="B220" t="s">
        <v>15</v>
      </c>
      <c r="C220" t="s">
        <v>18</v>
      </c>
      <c r="D220" s="1">
        <v>13852.49</v>
      </c>
    </row>
    <row r="221" spans="1:5" x14ac:dyDescent="0.3">
      <c r="A221" s="2">
        <v>44835</v>
      </c>
      <c r="B221" t="s">
        <v>16</v>
      </c>
      <c r="C221" t="s">
        <v>18</v>
      </c>
      <c r="D221" s="1">
        <v>32751.57</v>
      </c>
    </row>
    <row r="222" spans="1:5" x14ac:dyDescent="0.3">
      <c r="A222" s="2">
        <v>44562</v>
      </c>
      <c r="B222" t="s">
        <v>29</v>
      </c>
      <c r="C222" t="s">
        <v>30</v>
      </c>
      <c r="D222" s="1">
        <v>10842.3</v>
      </c>
    </row>
    <row r="223" spans="1:5" x14ac:dyDescent="0.3">
      <c r="A223" s="2">
        <v>44593</v>
      </c>
      <c r="B223" t="s">
        <v>29</v>
      </c>
      <c r="C223" t="s">
        <v>30</v>
      </c>
      <c r="D223" s="1">
        <v>12125.65</v>
      </c>
    </row>
    <row r="224" spans="1:5" x14ac:dyDescent="0.3">
      <c r="A224" s="2">
        <v>44621</v>
      </c>
      <c r="B224" t="s">
        <v>29</v>
      </c>
      <c r="C224" t="s">
        <v>30</v>
      </c>
      <c r="D224" s="1">
        <v>21217.5</v>
      </c>
    </row>
    <row r="225" spans="1:4" x14ac:dyDescent="0.3">
      <c r="A225" s="2">
        <v>44652</v>
      </c>
      <c r="B225" t="s">
        <v>29</v>
      </c>
      <c r="C225" t="s">
        <v>30</v>
      </c>
      <c r="D225" s="1">
        <v>14858.75</v>
      </c>
    </row>
    <row r="226" spans="1:4" x14ac:dyDescent="0.3">
      <c r="A226" s="2">
        <v>44682</v>
      </c>
      <c r="B226" t="s">
        <v>29</v>
      </c>
      <c r="C226" t="s">
        <v>30</v>
      </c>
      <c r="D226" s="1">
        <v>25571</v>
      </c>
    </row>
    <row r="227" spans="1:4" x14ac:dyDescent="0.3">
      <c r="A227" s="2">
        <v>44713</v>
      </c>
      <c r="B227" t="s">
        <v>29</v>
      </c>
      <c r="C227" t="s">
        <v>30</v>
      </c>
      <c r="D227" s="1">
        <v>29678.6</v>
      </c>
    </row>
    <row r="228" spans="1:4" x14ac:dyDescent="0.3">
      <c r="A228" s="2">
        <v>44743</v>
      </c>
      <c r="B228" t="s">
        <v>29</v>
      </c>
      <c r="C228" t="s">
        <v>30</v>
      </c>
      <c r="D228" s="1">
        <v>7917.95</v>
      </c>
    </row>
    <row r="229" spans="1:4" x14ac:dyDescent="0.3">
      <c r="A229" s="2">
        <v>44774</v>
      </c>
      <c r="B229" t="s">
        <v>29</v>
      </c>
      <c r="C229" t="s">
        <v>30</v>
      </c>
      <c r="D229" s="1">
        <v>17713.150000000001</v>
      </c>
    </row>
    <row r="230" spans="1:4" x14ac:dyDescent="0.3">
      <c r="A230" s="2">
        <v>44805</v>
      </c>
      <c r="B230" t="s">
        <v>29</v>
      </c>
      <c r="C230" t="s">
        <v>30</v>
      </c>
      <c r="D230" s="1">
        <v>19432.2</v>
      </c>
    </row>
    <row r="231" spans="1:4" x14ac:dyDescent="0.3">
      <c r="A231" s="2">
        <v>44835</v>
      </c>
      <c r="B231" t="s">
        <v>29</v>
      </c>
      <c r="C231" t="s">
        <v>30</v>
      </c>
      <c r="D231" s="1">
        <v>13930.6</v>
      </c>
    </row>
    <row r="232" spans="1:4" x14ac:dyDescent="0.3">
      <c r="A232" s="2">
        <v>44562</v>
      </c>
      <c r="B232" t="s">
        <v>31</v>
      </c>
      <c r="C232" t="s">
        <v>32</v>
      </c>
      <c r="D232" s="1">
        <v>1135.2</v>
      </c>
    </row>
    <row r="233" spans="1:4" x14ac:dyDescent="0.3">
      <c r="A233" s="2">
        <v>44593</v>
      </c>
      <c r="B233" t="s">
        <v>31</v>
      </c>
      <c r="C233" t="s">
        <v>32</v>
      </c>
      <c r="D233" s="1">
        <v>1175.1500000000001</v>
      </c>
    </row>
    <row r="234" spans="1:4" x14ac:dyDescent="0.3">
      <c r="A234" s="2">
        <v>44621</v>
      </c>
      <c r="B234" t="s">
        <v>31</v>
      </c>
      <c r="C234" t="s">
        <v>32</v>
      </c>
      <c r="D234" s="1">
        <f>'[1]Récapitulatif 2022'!$C$7</f>
        <v>3515.15</v>
      </c>
    </row>
    <row r="235" spans="1:4" x14ac:dyDescent="0.3">
      <c r="A235" s="2">
        <v>44652</v>
      </c>
      <c r="B235" t="s">
        <v>31</v>
      </c>
      <c r="C235" t="s">
        <v>32</v>
      </c>
      <c r="D235" s="1">
        <v>3359.8</v>
      </c>
    </row>
    <row r="236" spans="1:4" x14ac:dyDescent="0.3">
      <c r="A236" s="2">
        <v>44682</v>
      </c>
      <c r="B236" t="s">
        <v>31</v>
      </c>
      <c r="C236" t="s">
        <v>32</v>
      </c>
      <c r="D236" s="1">
        <v>5078.8</v>
      </c>
    </row>
    <row r="237" spans="1:4" x14ac:dyDescent="0.3">
      <c r="A237" s="2">
        <v>44713</v>
      </c>
      <c r="B237" t="s">
        <v>31</v>
      </c>
      <c r="C237" t="s">
        <v>32</v>
      </c>
      <c r="D237" s="1">
        <v>5396.25</v>
      </c>
    </row>
    <row r="238" spans="1:4" x14ac:dyDescent="0.3">
      <c r="A238" s="2">
        <v>44743</v>
      </c>
      <c r="B238" t="s">
        <v>31</v>
      </c>
      <c r="C238" t="s">
        <v>32</v>
      </c>
      <c r="D238" s="1">
        <v>6564.1</v>
      </c>
    </row>
    <row r="239" spans="1:4" x14ac:dyDescent="0.3">
      <c r="A239" s="2">
        <v>44774</v>
      </c>
      <c r="B239" t="s">
        <v>31</v>
      </c>
      <c r="C239" t="s">
        <v>32</v>
      </c>
      <c r="D239" s="1">
        <v>9268.85</v>
      </c>
    </row>
    <row r="240" spans="1:4" x14ac:dyDescent="0.3">
      <c r="A240" s="2">
        <v>44805</v>
      </c>
      <c r="B240" t="s">
        <v>31</v>
      </c>
      <c r="C240" t="s">
        <v>32</v>
      </c>
      <c r="D240" s="1">
        <v>7873.2</v>
      </c>
    </row>
    <row r="241" spans="1:5" x14ac:dyDescent="0.3">
      <c r="A241" s="2">
        <v>44835</v>
      </c>
      <c r="B241" t="s">
        <v>31</v>
      </c>
      <c r="C241" t="s">
        <v>32</v>
      </c>
      <c r="D241" s="1">
        <v>9509.0499999999993</v>
      </c>
    </row>
    <row r="242" spans="1:5" x14ac:dyDescent="0.3">
      <c r="A242" s="2">
        <v>44562</v>
      </c>
      <c r="B242" t="s">
        <v>29</v>
      </c>
      <c r="C242" t="s">
        <v>33</v>
      </c>
      <c r="D242" s="1">
        <v>4981.3500000000004</v>
      </c>
    </row>
    <row r="243" spans="1:5" x14ac:dyDescent="0.3">
      <c r="A243" s="2">
        <v>44593</v>
      </c>
      <c r="B243" t="s">
        <v>29</v>
      </c>
      <c r="C243" t="s">
        <v>33</v>
      </c>
      <c r="D243" s="1">
        <v>1858.43</v>
      </c>
      <c r="E243" t="s">
        <v>35</v>
      </c>
    </row>
    <row r="244" spans="1:5" x14ac:dyDescent="0.3">
      <c r="A244" s="2">
        <v>44621</v>
      </c>
      <c r="B244" t="s">
        <v>29</v>
      </c>
      <c r="C244" t="s">
        <v>33</v>
      </c>
      <c r="D244" s="1">
        <v>4863.05</v>
      </c>
      <c r="E244" t="s">
        <v>36</v>
      </c>
    </row>
    <row r="245" spans="1:5" x14ac:dyDescent="0.3">
      <c r="A245" s="2">
        <v>44652</v>
      </c>
      <c r="B245" t="s">
        <v>29</v>
      </c>
      <c r="C245" t="s">
        <v>33</v>
      </c>
      <c r="D245" s="1">
        <v>7383.47</v>
      </c>
      <c r="E245" t="s">
        <v>37</v>
      </c>
    </row>
    <row r="246" spans="1:5" x14ac:dyDescent="0.3">
      <c r="A246" s="2">
        <v>44682</v>
      </c>
      <c r="B246" t="s">
        <v>29</v>
      </c>
      <c r="C246" t="s">
        <v>33</v>
      </c>
      <c r="D246" s="1">
        <v>8396.73</v>
      </c>
    </row>
    <row r="247" spans="1:5" x14ac:dyDescent="0.3">
      <c r="A247" s="2">
        <v>44713</v>
      </c>
      <c r="B247" t="s">
        <v>29</v>
      </c>
      <c r="C247" t="s">
        <v>33</v>
      </c>
      <c r="D247" s="1">
        <v>12554.35</v>
      </c>
    </row>
    <row r="248" spans="1:5" x14ac:dyDescent="0.3">
      <c r="A248" s="2">
        <v>44743</v>
      </c>
      <c r="B248" t="s">
        <v>29</v>
      </c>
      <c r="C248" t="s">
        <v>33</v>
      </c>
      <c r="D248" s="1">
        <v>3859.65</v>
      </c>
      <c r="E248" t="s">
        <v>38</v>
      </c>
    </row>
    <row r="249" spans="1:5" x14ac:dyDescent="0.3">
      <c r="A249" s="2">
        <v>44774</v>
      </c>
      <c r="B249" t="s">
        <v>29</v>
      </c>
      <c r="C249" t="s">
        <v>33</v>
      </c>
      <c r="D249" s="1">
        <v>4743</v>
      </c>
    </row>
    <row r="250" spans="1:5" x14ac:dyDescent="0.3">
      <c r="A250" s="2">
        <v>44805</v>
      </c>
      <c r="B250" t="s">
        <v>29</v>
      </c>
      <c r="C250" t="s">
        <v>33</v>
      </c>
      <c r="D250" s="1">
        <v>11772.39</v>
      </c>
      <c r="E250" t="s">
        <v>39</v>
      </c>
    </row>
    <row r="251" spans="1:5" x14ac:dyDescent="0.3">
      <c r="A251" s="2">
        <v>44835</v>
      </c>
      <c r="B251" t="s">
        <v>29</v>
      </c>
      <c r="C251" t="s">
        <v>33</v>
      </c>
      <c r="D251" s="1">
        <v>5852.08</v>
      </c>
    </row>
    <row r="252" spans="1:5" x14ac:dyDescent="0.3">
      <c r="A252" s="2">
        <v>44562</v>
      </c>
      <c r="B252" t="s">
        <v>31</v>
      </c>
      <c r="C252" t="s">
        <v>34</v>
      </c>
      <c r="D252" s="1">
        <v>0</v>
      </c>
    </row>
    <row r="253" spans="1:5" x14ac:dyDescent="0.3">
      <c r="A253" s="2">
        <v>44593</v>
      </c>
      <c r="B253" t="s">
        <v>31</v>
      </c>
      <c r="C253" t="s">
        <v>34</v>
      </c>
      <c r="D253" s="1">
        <v>919.68</v>
      </c>
    </row>
    <row r="254" spans="1:5" x14ac:dyDescent="0.3">
      <c r="A254" s="2">
        <v>44621</v>
      </c>
      <c r="B254" t="s">
        <v>31</v>
      </c>
      <c r="C254" t="s">
        <v>34</v>
      </c>
      <c r="D254" s="1">
        <v>1595.28</v>
      </c>
    </row>
    <row r="255" spans="1:5" x14ac:dyDescent="0.3">
      <c r="A255" s="2">
        <v>44652</v>
      </c>
      <c r="B255" t="s">
        <v>31</v>
      </c>
      <c r="C255" t="s">
        <v>34</v>
      </c>
      <c r="D255" s="1">
        <v>1127.8399999999999</v>
      </c>
      <c r="E255" t="s">
        <v>40</v>
      </c>
    </row>
    <row r="256" spans="1:5" x14ac:dyDescent="0.3">
      <c r="A256" s="2">
        <v>44682</v>
      </c>
      <c r="B256" t="s">
        <v>31</v>
      </c>
      <c r="C256" t="s">
        <v>34</v>
      </c>
      <c r="D256" s="1">
        <v>2928.13</v>
      </c>
    </row>
    <row r="257" spans="1:5" x14ac:dyDescent="0.3">
      <c r="A257" s="2">
        <v>44713</v>
      </c>
      <c r="B257" t="s">
        <v>31</v>
      </c>
      <c r="C257" t="s">
        <v>34</v>
      </c>
      <c r="D257" s="1">
        <v>1844.23</v>
      </c>
    </row>
    <row r="258" spans="1:5" x14ac:dyDescent="0.3">
      <c r="A258" s="2">
        <v>44743</v>
      </c>
      <c r="B258" t="s">
        <v>31</v>
      </c>
      <c r="C258" t="s">
        <v>34</v>
      </c>
      <c r="D258" s="1">
        <v>1848.15</v>
      </c>
    </row>
    <row r="259" spans="1:5" x14ac:dyDescent="0.3">
      <c r="A259" s="2">
        <v>44774</v>
      </c>
      <c r="B259" t="s">
        <v>31</v>
      </c>
      <c r="C259" t="s">
        <v>34</v>
      </c>
      <c r="D259" s="1">
        <v>2296</v>
      </c>
    </row>
    <row r="260" spans="1:5" x14ac:dyDescent="0.3">
      <c r="A260" s="2">
        <v>44805</v>
      </c>
      <c r="B260" t="s">
        <v>31</v>
      </c>
      <c r="C260" t="s">
        <v>34</v>
      </c>
      <c r="D260" s="1">
        <v>6088.5</v>
      </c>
      <c r="E260" t="s">
        <v>41</v>
      </c>
    </row>
    <row r="261" spans="1:5" x14ac:dyDescent="0.3">
      <c r="A261" s="2">
        <v>44835</v>
      </c>
      <c r="B261" t="s">
        <v>31</v>
      </c>
      <c r="C261" t="s">
        <v>34</v>
      </c>
      <c r="D261" s="1">
        <v>4245.4799999999996</v>
      </c>
    </row>
    <row r="262" spans="1:5" x14ac:dyDescent="0.3">
      <c r="A262" s="2">
        <v>44562</v>
      </c>
      <c r="B262" t="s">
        <v>43</v>
      </c>
      <c r="C262" t="s">
        <v>42</v>
      </c>
      <c r="D262" s="1">
        <v>18012.75</v>
      </c>
    </row>
    <row r="263" spans="1:5" x14ac:dyDescent="0.3">
      <c r="A263" s="2">
        <v>44593</v>
      </c>
      <c r="B263" t="s">
        <v>43</v>
      </c>
      <c r="C263" t="s">
        <v>42</v>
      </c>
      <c r="D263" s="1">
        <v>11650.85</v>
      </c>
    </row>
    <row r="264" spans="1:5" x14ac:dyDescent="0.3">
      <c r="A264" s="2">
        <v>44621</v>
      </c>
      <c r="B264" t="s">
        <v>43</v>
      </c>
      <c r="C264" t="s">
        <v>42</v>
      </c>
      <c r="D264" s="1">
        <f>2423.75+774.85+3815.35+3938.7</f>
        <v>10952.65</v>
      </c>
    </row>
    <row r="265" spans="1:5" x14ac:dyDescent="0.3">
      <c r="A265" s="2">
        <v>44652</v>
      </c>
      <c r="B265" t="s">
        <v>43</v>
      </c>
      <c r="C265" t="s">
        <v>42</v>
      </c>
      <c r="D265" s="1">
        <f>1744.15+2554.9+2683.75</f>
        <v>6982.8</v>
      </c>
    </row>
    <row r="266" spans="1:5" x14ac:dyDescent="0.3">
      <c r="A266" s="2">
        <v>44682</v>
      </c>
      <c r="B266" t="s">
        <v>43</v>
      </c>
      <c r="C266" t="s">
        <v>42</v>
      </c>
      <c r="D266" s="1">
        <f>3651.8+1827.35</f>
        <v>5479.15</v>
      </c>
    </row>
    <row r="267" spans="1:5" x14ac:dyDescent="0.3">
      <c r="A267" s="2">
        <v>44713</v>
      </c>
      <c r="B267" t="s">
        <v>43</v>
      </c>
      <c r="C267" t="s">
        <v>42</v>
      </c>
      <c r="D267" s="1">
        <f>1516.5+1788.1</f>
        <v>3304.6</v>
      </c>
    </row>
    <row r="268" spans="1:5" x14ac:dyDescent="0.3">
      <c r="A268" s="2">
        <v>44743</v>
      </c>
      <c r="B268" t="s">
        <v>43</v>
      </c>
      <c r="C268" t="s">
        <v>42</v>
      </c>
      <c r="D268" s="1">
        <f>3474.8+4171.9</f>
        <v>7646.7</v>
      </c>
    </row>
    <row r="269" spans="1:5" x14ac:dyDescent="0.3">
      <c r="A269" s="2">
        <v>44774</v>
      </c>
      <c r="B269" t="s">
        <v>43</v>
      </c>
      <c r="C269" t="s">
        <v>42</v>
      </c>
      <c r="D269" s="1">
        <f>3997.55+2768.25</f>
        <v>6765.8</v>
      </c>
    </row>
    <row r="270" spans="1:5" x14ac:dyDescent="0.3">
      <c r="A270" s="2">
        <v>44805</v>
      </c>
      <c r="B270" t="s">
        <v>43</v>
      </c>
      <c r="C270" t="s">
        <v>42</v>
      </c>
      <c r="D270" s="1">
        <f>2585.7</f>
        <v>2585.6999999999998</v>
      </c>
    </row>
    <row r="271" spans="1:5" x14ac:dyDescent="0.3">
      <c r="A271" s="2">
        <v>44835</v>
      </c>
      <c r="B271" t="s">
        <v>43</v>
      </c>
      <c r="C271" t="s">
        <v>42</v>
      </c>
      <c r="D271" s="1">
        <f>1961.1+1352.8</f>
        <v>3313.8999999999996</v>
      </c>
    </row>
    <row r="272" spans="1:5" x14ac:dyDescent="0.3">
      <c r="A272" s="2">
        <v>44562</v>
      </c>
      <c r="B272" t="s">
        <v>44</v>
      </c>
      <c r="C272" t="s">
        <v>42</v>
      </c>
      <c r="D272" s="1">
        <f>2000+8068.5</f>
        <v>10068.5</v>
      </c>
    </row>
    <row r="273" spans="1:5" x14ac:dyDescent="0.3">
      <c r="A273" s="2">
        <v>44593</v>
      </c>
      <c r="B273" t="s">
        <v>44</v>
      </c>
      <c r="C273" t="s">
        <v>42</v>
      </c>
      <c r="D273" s="1">
        <f>750+4986</f>
        <v>5736</v>
      </c>
    </row>
    <row r="274" spans="1:5" x14ac:dyDescent="0.3">
      <c r="A274" s="2">
        <v>44621</v>
      </c>
      <c r="B274" t="s">
        <v>44</v>
      </c>
      <c r="C274" t="s">
        <v>42</v>
      </c>
      <c r="D274" s="1">
        <f>300+2550</f>
        <v>2850</v>
      </c>
    </row>
    <row r="275" spans="1:5" x14ac:dyDescent="0.3">
      <c r="A275" s="2">
        <v>44652</v>
      </c>
      <c r="B275" t="s">
        <v>44</v>
      </c>
      <c r="C275" t="s">
        <v>42</v>
      </c>
      <c r="D275" s="1">
        <v>8900</v>
      </c>
    </row>
    <row r="276" spans="1:5" x14ac:dyDescent="0.3">
      <c r="A276" s="2">
        <v>44682</v>
      </c>
      <c r="B276" t="s">
        <v>44</v>
      </c>
      <c r="C276" t="s">
        <v>42</v>
      </c>
      <c r="D276" s="1">
        <f>2400+150</f>
        <v>2550</v>
      </c>
    </row>
    <row r="277" spans="1:5" x14ac:dyDescent="0.3">
      <c r="A277" s="2">
        <v>44713</v>
      </c>
      <c r="B277" t="s">
        <v>44</v>
      </c>
      <c r="C277" t="s">
        <v>42</v>
      </c>
      <c r="D277" s="1">
        <v>1700</v>
      </c>
    </row>
    <row r="278" spans="1:5" x14ac:dyDescent="0.3">
      <c r="A278" s="2">
        <v>44743</v>
      </c>
      <c r="B278" t="s">
        <v>44</v>
      </c>
      <c r="C278" t="s">
        <v>42</v>
      </c>
      <c r="D278" s="1">
        <f>800+600</f>
        <v>1400</v>
      </c>
    </row>
    <row r="279" spans="1:5" x14ac:dyDescent="0.3">
      <c r="A279" s="2">
        <v>44774</v>
      </c>
      <c r="B279" t="s">
        <v>44</v>
      </c>
      <c r="C279" t="s">
        <v>42</v>
      </c>
      <c r="D279" s="1">
        <v>1200</v>
      </c>
    </row>
    <row r="280" spans="1:5" x14ac:dyDescent="0.3">
      <c r="A280" s="2">
        <v>44805</v>
      </c>
      <c r="B280" t="s">
        <v>44</v>
      </c>
      <c r="C280" t="s">
        <v>42</v>
      </c>
      <c r="D280" s="1">
        <v>450</v>
      </c>
    </row>
    <row r="281" spans="1:5" x14ac:dyDescent="0.3">
      <c r="A281" s="2">
        <v>44835</v>
      </c>
      <c r="B281" t="s">
        <v>44</v>
      </c>
      <c r="C281" t="s">
        <v>42</v>
      </c>
      <c r="D281" s="1">
        <v>600</v>
      </c>
    </row>
    <row r="282" spans="1:5" x14ac:dyDescent="0.3">
      <c r="A282" s="2">
        <v>44562</v>
      </c>
      <c r="B282" t="s">
        <v>46</v>
      </c>
      <c r="C282" t="s">
        <v>45</v>
      </c>
      <c r="D282" s="1">
        <v>3478</v>
      </c>
      <c r="E282" t="s">
        <v>47</v>
      </c>
    </row>
    <row r="283" spans="1:5" x14ac:dyDescent="0.3">
      <c r="A283" s="2">
        <v>44593</v>
      </c>
      <c r="B283" t="s">
        <v>46</v>
      </c>
      <c r="C283" t="s">
        <v>45</v>
      </c>
      <c r="D283" s="1">
        <f>5642+3850</f>
        <v>9492</v>
      </c>
      <c r="E283" t="s">
        <v>48</v>
      </c>
    </row>
    <row r="284" spans="1:5" x14ac:dyDescent="0.3">
      <c r="A284" s="2">
        <v>44621</v>
      </c>
      <c r="B284" t="s">
        <v>46</v>
      </c>
      <c r="C284" t="s">
        <v>45</v>
      </c>
      <c r="D284" s="1">
        <v>2112</v>
      </c>
      <c r="E284" t="s">
        <v>49</v>
      </c>
    </row>
    <row r="285" spans="1:5" x14ac:dyDescent="0.3">
      <c r="A285" s="2">
        <v>44652</v>
      </c>
      <c r="B285" t="s">
        <v>46</v>
      </c>
      <c r="C285" t="s">
        <v>45</v>
      </c>
      <c r="D285" s="1">
        <v>1152</v>
      </c>
      <c r="E285" t="s">
        <v>50</v>
      </c>
    </row>
    <row r="286" spans="1:5" x14ac:dyDescent="0.3">
      <c r="A286" s="2">
        <v>44682</v>
      </c>
      <c r="B286" t="s">
        <v>46</v>
      </c>
      <c r="C286" t="s">
        <v>45</v>
      </c>
      <c r="D286" s="1">
        <v>2572</v>
      </c>
      <c r="E286" t="s">
        <v>51</v>
      </c>
    </row>
    <row r="287" spans="1:5" x14ac:dyDescent="0.3">
      <c r="A287" s="2">
        <v>44713</v>
      </c>
      <c r="B287" t="s">
        <v>46</v>
      </c>
      <c r="C287" t="s">
        <v>45</v>
      </c>
      <c r="D287" s="1">
        <v>1300</v>
      </c>
      <c r="E287" t="s">
        <v>52</v>
      </c>
    </row>
    <row r="288" spans="1:5" x14ac:dyDescent="0.3">
      <c r="A288" s="2">
        <v>44743</v>
      </c>
      <c r="B288" t="s">
        <v>46</v>
      </c>
      <c r="C288" t="s">
        <v>45</v>
      </c>
      <c r="D288" s="1">
        <v>492</v>
      </c>
      <c r="E288" t="s">
        <v>53</v>
      </c>
    </row>
    <row r="289" spans="1:5" x14ac:dyDescent="0.3">
      <c r="A289" s="2">
        <v>44774</v>
      </c>
      <c r="B289" t="s">
        <v>46</v>
      </c>
      <c r="C289" t="s">
        <v>45</v>
      </c>
      <c r="D289" s="1">
        <v>0</v>
      </c>
    </row>
    <row r="290" spans="1:5" x14ac:dyDescent="0.3">
      <c r="A290" s="2">
        <v>44805</v>
      </c>
      <c r="B290" t="s">
        <v>46</v>
      </c>
      <c r="C290" t="s">
        <v>45</v>
      </c>
      <c r="D290" s="1">
        <f>1230+492</f>
        <v>1722</v>
      </c>
      <c r="E290" t="s">
        <v>54</v>
      </c>
    </row>
    <row r="291" spans="1:5" x14ac:dyDescent="0.3">
      <c r="A291" s="2">
        <v>44835</v>
      </c>
      <c r="B291" t="s">
        <v>46</v>
      </c>
      <c r="C291" t="s">
        <v>45</v>
      </c>
      <c r="D291" s="1">
        <v>0</v>
      </c>
    </row>
    <row r="292" spans="1:5" x14ac:dyDescent="0.3">
      <c r="A292" s="2">
        <v>44562</v>
      </c>
      <c r="B292" t="s">
        <v>56</v>
      </c>
      <c r="C292" t="s">
        <v>55</v>
      </c>
      <c r="D292" s="1">
        <v>3061</v>
      </c>
    </row>
    <row r="293" spans="1:5" x14ac:dyDescent="0.3">
      <c r="A293" s="2">
        <v>44593</v>
      </c>
      <c r="B293" t="s">
        <v>56</v>
      </c>
      <c r="C293" t="s">
        <v>55</v>
      </c>
      <c r="D293" s="1">
        <v>3061</v>
      </c>
    </row>
    <row r="294" spans="1:5" x14ac:dyDescent="0.3">
      <c r="A294" s="2">
        <v>44621</v>
      </c>
      <c r="B294" t="s">
        <v>56</v>
      </c>
      <c r="C294" t="s">
        <v>55</v>
      </c>
      <c r="D294" s="1">
        <v>3061</v>
      </c>
    </row>
    <row r="295" spans="1:5" x14ac:dyDescent="0.3">
      <c r="A295" s="2">
        <v>44652</v>
      </c>
      <c r="B295" t="s">
        <v>56</v>
      </c>
      <c r="C295" t="s">
        <v>55</v>
      </c>
      <c r="D295" s="1">
        <v>3061</v>
      </c>
    </row>
    <row r="296" spans="1:5" x14ac:dyDescent="0.3">
      <c r="A296" s="2">
        <v>44682</v>
      </c>
      <c r="B296" t="s">
        <v>56</v>
      </c>
      <c r="C296" t="s">
        <v>55</v>
      </c>
      <c r="D296" s="1">
        <v>3061</v>
      </c>
    </row>
    <row r="297" spans="1:5" x14ac:dyDescent="0.3">
      <c r="A297" s="2">
        <v>44713</v>
      </c>
      <c r="B297" t="s">
        <v>56</v>
      </c>
      <c r="C297" t="s">
        <v>55</v>
      </c>
      <c r="D297" s="1">
        <v>3061</v>
      </c>
    </row>
    <row r="298" spans="1:5" x14ac:dyDescent="0.3">
      <c r="A298" s="2">
        <v>44743</v>
      </c>
      <c r="B298" t="s">
        <v>56</v>
      </c>
      <c r="C298" t="s">
        <v>55</v>
      </c>
      <c r="D298" s="1">
        <v>3061</v>
      </c>
    </row>
    <row r="299" spans="1:5" x14ac:dyDescent="0.3">
      <c r="A299" s="2">
        <v>44774</v>
      </c>
      <c r="B299" t="s">
        <v>56</v>
      </c>
      <c r="C299" t="s">
        <v>55</v>
      </c>
      <c r="D299" s="1">
        <v>3061</v>
      </c>
    </row>
    <row r="300" spans="1:5" x14ac:dyDescent="0.3">
      <c r="A300" s="2">
        <v>44805</v>
      </c>
      <c r="B300" t="s">
        <v>56</v>
      </c>
      <c r="C300" t="s">
        <v>55</v>
      </c>
      <c r="D300" s="1">
        <v>3061</v>
      </c>
    </row>
    <row r="301" spans="1:5" x14ac:dyDescent="0.3">
      <c r="A301" s="2">
        <v>44835</v>
      </c>
      <c r="B301" t="s">
        <v>56</v>
      </c>
      <c r="C301" t="s">
        <v>55</v>
      </c>
      <c r="D301" s="1">
        <v>3061</v>
      </c>
    </row>
    <row r="302" spans="1:5" x14ac:dyDescent="0.3">
      <c r="A302" s="2">
        <v>44682</v>
      </c>
      <c r="B302" t="s">
        <v>57</v>
      </c>
      <c r="C302" t="s">
        <v>55</v>
      </c>
      <c r="D302" s="1">
        <v>1600</v>
      </c>
    </row>
    <row r="303" spans="1:5" x14ac:dyDescent="0.3">
      <c r="A303" s="2">
        <v>44713</v>
      </c>
      <c r="B303" t="s">
        <v>57</v>
      </c>
      <c r="C303" t="s">
        <v>55</v>
      </c>
      <c r="D303" s="1">
        <v>1600</v>
      </c>
    </row>
    <row r="304" spans="1:5" x14ac:dyDescent="0.3">
      <c r="A304" s="2">
        <v>44743</v>
      </c>
      <c r="B304" t="s">
        <v>57</v>
      </c>
      <c r="C304" t="s">
        <v>55</v>
      </c>
      <c r="D304" s="1">
        <v>1600</v>
      </c>
    </row>
    <row r="305" spans="1:4" x14ac:dyDescent="0.3">
      <c r="A305" s="2">
        <v>44774</v>
      </c>
      <c r="B305" t="s">
        <v>57</v>
      </c>
      <c r="C305" t="s">
        <v>55</v>
      </c>
      <c r="D305" s="1">
        <v>1600</v>
      </c>
    </row>
    <row r="306" spans="1:4" x14ac:dyDescent="0.3">
      <c r="A306" s="2">
        <v>44805</v>
      </c>
      <c r="B306" t="s">
        <v>57</v>
      </c>
      <c r="C306" t="s">
        <v>55</v>
      </c>
      <c r="D306" s="1">
        <v>1600</v>
      </c>
    </row>
    <row r="307" spans="1:4" x14ac:dyDescent="0.3">
      <c r="A307" s="2">
        <v>44835</v>
      </c>
      <c r="B307" t="s">
        <v>57</v>
      </c>
      <c r="C307" t="s">
        <v>55</v>
      </c>
      <c r="D307" s="1">
        <v>1600</v>
      </c>
    </row>
    <row r="308" spans="1:4" x14ac:dyDescent="0.3">
      <c r="A308" s="2">
        <v>44774</v>
      </c>
      <c r="B308" t="s">
        <v>58</v>
      </c>
      <c r="C308" t="s">
        <v>59</v>
      </c>
      <c r="D308" s="1">
        <v>250</v>
      </c>
    </row>
    <row r="309" spans="1:4" x14ac:dyDescent="0.3">
      <c r="A309" s="2">
        <v>44805</v>
      </c>
      <c r="B309" t="s">
        <v>58</v>
      </c>
      <c r="C309" t="s">
        <v>59</v>
      </c>
      <c r="D309" s="1">
        <v>250</v>
      </c>
    </row>
    <row r="310" spans="1:4" x14ac:dyDescent="0.3">
      <c r="A310" s="2">
        <v>44835</v>
      </c>
      <c r="B310" t="s">
        <v>58</v>
      </c>
      <c r="C310" t="s">
        <v>59</v>
      </c>
      <c r="D310" s="1">
        <v>250</v>
      </c>
    </row>
    <row r="311" spans="1:4" x14ac:dyDescent="0.3">
      <c r="A311" s="2">
        <v>44682</v>
      </c>
      <c r="B311" t="s">
        <v>61</v>
      </c>
      <c r="C311" t="s">
        <v>60</v>
      </c>
      <c r="D311" s="1">
        <v>750</v>
      </c>
    </row>
    <row r="312" spans="1:4" x14ac:dyDescent="0.3">
      <c r="A312" s="2">
        <v>44713</v>
      </c>
      <c r="B312" t="s">
        <v>61</v>
      </c>
      <c r="C312" t="s">
        <v>60</v>
      </c>
      <c r="D312" s="1">
        <v>750</v>
      </c>
    </row>
    <row r="313" spans="1:4" x14ac:dyDescent="0.3">
      <c r="A313" s="2">
        <v>44743</v>
      </c>
      <c r="B313" t="s">
        <v>61</v>
      </c>
      <c r="C313" t="s">
        <v>60</v>
      </c>
      <c r="D313" s="1">
        <v>750</v>
      </c>
    </row>
    <row r="314" spans="1:4" x14ac:dyDescent="0.3">
      <c r="A314" s="2">
        <v>44774</v>
      </c>
      <c r="B314" t="s">
        <v>61</v>
      </c>
      <c r="C314" t="s">
        <v>60</v>
      </c>
      <c r="D314" s="1">
        <v>750</v>
      </c>
    </row>
    <row r="315" spans="1:4" x14ac:dyDescent="0.3">
      <c r="A315" s="2">
        <v>44805</v>
      </c>
      <c r="B315" t="s">
        <v>61</v>
      </c>
      <c r="C315" t="s">
        <v>60</v>
      </c>
      <c r="D315" s="1">
        <v>750</v>
      </c>
    </row>
    <row r="316" spans="1:4" x14ac:dyDescent="0.3">
      <c r="A316" s="2">
        <v>44835</v>
      </c>
      <c r="B316" t="s">
        <v>61</v>
      </c>
      <c r="C316" t="s">
        <v>60</v>
      </c>
      <c r="D316" s="1">
        <v>750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Eurisko</dc:creator>
  <cp:lastModifiedBy>Eurisko</cp:lastModifiedBy>
  <dcterms:created xsi:type="dcterms:W3CDTF">2022-11-10T12:33:15Z</dcterms:created>
  <dcterms:modified xsi:type="dcterms:W3CDTF">2022-11-30T19:16:10Z</dcterms:modified>
</cp:coreProperties>
</file>