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ciseis/Desktop/"/>
    </mc:Choice>
  </mc:AlternateContent>
  <xr:revisionPtr revIDLastSave="0" documentId="13_ncr:1_{A696D61D-B431-3646-B046-BFB8D5E60F79}" xr6:coauthVersionLast="47" xr6:coauthVersionMax="47" xr10:uidLastSave="{00000000-0000-0000-0000-000000000000}"/>
  <bookViews>
    <workbookView xWindow="780" yWindow="500" windowWidth="27640" windowHeight="16940" activeTab="2" xr2:uid="{05572E65-BDBA-1B42-AD1A-42AB6C48BA5F}"/>
  </bookViews>
  <sheets>
    <sheet name="Top Audience KPIs" sheetId="3" r:id="rId1"/>
    <sheet name="aud seg 4-28 DATA " sheetId="2" r:id="rId2"/>
    <sheet name="Top Performers Pivot" sheetId="1" r:id="rId3"/>
  </sheets>
  <definedNames>
    <definedName name="ExternalData_1" localSheetId="0" hidden="1">'Top Audience KPIs'!$A$1:$L$22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3" l="1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R18" i="3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R12" i="3"/>
  <c r="Q12" i="3"/>
  <c r="P12" i="3"/>
  <c r="O12" i="3"/>
  <c r="N12" i="3"/>
  <c r="M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R7" i="3"/>
  <c r="Q7" i="3"/>
  <c r="P7" i="3"/>
  <c r="O7" i="3"/>
  <c r="N7" i="3"/>
  <c r="M7" i="3"/>
  <c r="R6" i="3"/>
  <c r="Q6" i="3"/>
  <c r="P6" i="3"/>
  <c r="O6" i="3"/>
  <c r="N6" i="3"/>
  <c r="M6" i="3"/>
  <c r="R5" i="3"/>
  <c r="Q5" i="3"/>
  <c r="P5" i="3"/>
  <c r="O5" i="3"/>
  <c r="N5" i="3"/>
  <c r="M5" i="3"/>
  <c r="T4" i="3"/>
  <c r="R4" i="3"/>
  <c r="Q4" i="3"/>
  <c r="P4" i="3"/>
  <c r="O4" i="3"/>
  <c r="N4" i="3"/>
  <c r="M4" i="3"/>
  <c r="R3" i="3"/>
  <c r="Q3" i="3"/>
  <c r="P3" i="3"/>
  <c r="O3" i="3"/>
  <c r="N3" i="3"/>
  <c r="M3" i="3"/>
  <c r="R2" i="3"/>
  <c r="Q2" i="3"/>
  <c r="P2" i="3"/>
  <c r="O2" i="3"/>
  <c r="N2" i="3"/>
  <c r="T12" i="3" s="1"/>
  <c r="M2" i="3"/>
  <c r="U4" i="3" s="1"/>
  <c r="Z728" i="2" l="1"/>
  <c r="Y728" i="2"/>
  <c r="X728" i="2"/>
  <c r="W728" i="2"/>
  <c r="V728" i="2"/>
  <c r="U728" i="2"/>
  <c r="Z727" i="2"/>
  <c r="Y727" i="2"/>
  <c r="X727" i="2"/>
  <c r="W727" i="2"/>
  <c r="V727" i="2"/>
  <c r="U727" i="2"/>
  <c r="Z726" i="2"/>
  <c r="Y726" i="2"/>
  <c r="X726" i="2"/>
  <c r="W726" i="2"/>
  <c r="V726" i="2"/>
  <c r="U726" i="2"/>
  <c r="Z725" i="2"/>
  <c r="Y725" i="2"/>
  <c r="X725" i="2"/>
  <c r="W725" i="2"/>
  <c r="V725" i="2"/>
  <c r="U725" i="2"/>
  <c r="Z724" i="2"/>
  <c r="Y724" i="2"/>
  <c r="X724" i="2"/>
  <c r="W724" i="2"/>
  <c r="V724" i="2"/>
  <c r="U724" i="2"/>
  <c r="Z723" i="2"/>
  <c r="Y723" i="2"/>
  <c r="X723" i="2"/>
  <c r="W723" i="2"/>
  <c r="V723" i="2"/>
  <c r="U723" i="2"/>
  <c r="Z722" i="2"/>
  <c r="Y722" i="2"/>
  <c r="X722" i="2"/>
  <c r="W722" i="2"/>
  <c r="V722" i="2"/>
  <c r="U722" i="2"/>
  <c r="Z721" i="2"/>
  <c r="Y721" i="2"/>
  <c r="X721" i="2"/>
  <c r="W721" i="2"/>
  <c r="V721" i="2"/>
  <c r="U721" i="2"/>
  <c r="Z720" i="2"/>
  <c r="Y720" i="2"/>
  <c r="X720" i="2"/>
  <c r="W720" i="2"/>
  <c r="V720" i="2"/>
  <c r="U720" i="2"/>
  <c r="Z719" i="2"/>
  <c r="Y719" i="2"/>
  <c r="X719" i="2"/>
  <c r="W719" i="2"/>
  <c r="V719" i="2"/>
  <c r="U719" i="2"/>
  <c r="Z718" i="2"/>
  <c r="Y718" i="2"/>
  <c r="X718" i="2"/>
  <c r="W718" i="2"/>
  <c r="V718" i="2"/>
  <c r="U718" i="2"/>
  <c r="Z717" i="2"/>
  <c r="Y717" i="2"/>
  <c r="X717" i="2"/>
  <c r="W717" i="2"/>
  <c r="V717" i="2"/>
  <c r="U717" i="2"/>
  <c r="Z716" i="2"/>
  <c r="Y716" i="2"/>
  <c r="X716" i="2"/>
  <c r="W716" i="2"/>
  <c r="V716" i="2"/>
  <c r="U716" i="2"/>
  <c r="Z715" i="2"/>
  <c r="Y715" i="2"/>
  <c r="X715" i="2"/>
  <c r="W715" i="2"/>
  <c r="V715" i="2"/>
  <c r="U715" i="2"/>
  <c r="Z714" i="2"/>
  <c r="Y714" i="2"/>
  <c r="X714" i="2"/>
  <c r="W714" i="2"/>
  <c r="V714" i="2"/>
  <c r="U714" i="2"/>
  <c r="Z713" i="2"/>
  <c r="Y713" i="2"/>
  <c r="X713" i="2"/>
  <c r="W713" i="2"/>
  <c r="V713" i="2"/>
  <c r="U713" i="2"/>
  <c r="Z712" i="2"/>
  <c r="Y712" i="2"/>
  <c r="X712" i="2"/>
  <c r="W712" i="2"/>
  <c r="V712" i="2"/>
  <c r="U712" i="2"/>
  <c r="Z711" i="2"/>
  <c r="Y711" i="2"/>
  <c r="X711" i="2"/>
  <c r="W711" i="2"/>
  <c r="V711" i="2"/>
  <c r="U711" i="2"/>
  <c r="Z710" i="2"/>
  <c r="Y710" i="2"/>
  <c r="X710" i="2"/>
  <c r="W710" i="2"/>
  <c r="V710" i="2"/>
  <c r="U710" i="2"/>
  <c r="Z709" i="2"/>
  <c r="Y709" i="2"/>
  <c r="X709" i="2"/>
  <c r="W709" i="2"/>
  <c r="V709" i="2"/>
  <c r="U709" i="2"/>
  <c r="Z708" i="2"/>
  <c r="Y708" i="2"/>
  <c r="X708" i="2"/>
  <c r="W708" i="2"/>
  <c r="V708" i="2"/>
  <c r="U708" i="2"/>
  <c r="Z707" i="2"/>
  <c r="Y707" i="2"/>
  <c r="X707" i="2"/>
  <c r="W707" i="2"/>
  <c r="V707" i="2"/>
  <c r="U707" i="2"/>
  <c r="Z706" i="2"/>
  <c r="Y706" i="2"/>
  <c r="X706" i="2"/>
  <c r="W706" i="2"/>
  <c r="V706" i="2"/>
  <c r="U706" i="2"/>
  <c r="Z705" i="2"/>
  <c r="Y705" i="2"/>
  <c r="X705" i="2"/>
  <c r="W705" i="2"/>
  <c r="V705" i="2"/>
  <c r="U705" i="2"/>
  <c r="Z704" i="2"/>
  <c r="Y704" i="2"/>
  <c r="X704" i="2"/>
  <c r="W704" i="2"/>
  <c r="V704" i="2"/>
  <c r="U704" i="2"/>
  <c r="Z703" i="2"/>
  <c r="Y703" i="2"/>
  <c r="X703" i="2"/>
  <c r="W703" i="2"/>
  <c r="V703" i="2"/>
  <c r="U703" i="2"/>
  <c r="Z702" i="2"/>
  <c r="Y702" i="2"/>
  <c r="X702" i="2"/>
  <c r="W702" i="2"/>
  <c r="V702" i="2"/>
  <c r="U702" i="2"/>
  <c r="Z701" i="2"/>
  <c r="Y701" i="2"/>
  <c r="X701" i="2"/>
  <c r="W701" i="2"/>
  <c r="V701" i="2"/>
  <c r="U701" i="2"/>
  <c r="Z700" i="2"/>
  <c r="Y700" i="2"/>
  <c r="X700" i="2"/>
  <c r="W700" i="2"/>
  <c r="V700" i="2"/>
  <c r="U700" i="2"/>
  <c r="Z699" i="2"/>
  <c r="Y699" i="2"/>
  <c r="X699" i="2"/>
  <c r="W699" i="2"/>
  <c r="V699" i="2"/>
  <c r="U699" i="2"/>
  <c r="Z698" i="2"/>
  <c r="Y698" i="2"/>
  <c r="X698" i="2"/>
  <c r="W698" i="2"/>
  <c r="V698" i="2"/>
  <c r="U698" i="2"/>
  <c r="Z697" i="2"/>
  <c r="Y697" i="2"/>
  <c r="X697" i="2"/>
  <c r="W697" i="2"/>
  <c r="V697" i="2"/>
  <c r="U697" i="2"/>
  <c r="Z696" i="2"/>
  <c r="Y696" i="2"/>
  <c r="X696" i="2"/>
  <c r="W696" i="2"/>
  <c r="V696" i="2"/>
  <c r="U696" i="2"/>
  <c r="Z695" i="2"/>
  <c r="Y695" i="2"/>
  <c r="X695" i="2"/>
  <c r="W695" i="2"/>
  <c r="V695" i="2"/>
  <c r="U695" i="2"/>
  <c r="Z694" i="2"/>
  <c r="Y694" i="2"/>
  <c r="X694" i="2"/>
  <c r="W694" i="2"/>
  <c r="V694" i="2"/>
  <c r="U694" i="2"/>
  <c r="Z693" i="2"/>
  <c r="Y693" i="2"/>
  <c r="X693" i="2"/>
  <c r="W693" i="2"/>
  <c r="V693" i="2"/>
  <c r="U693" i="2"/>
  <c r="Z692" i="2"/>
  <c r="Y692" i="2"/>
  <c r="X692" i="2"/>
  <c r="W692" i="2"/>
  <c r="V692" i="2"/>
  <c r="U692" i="2"/>
  <c r="Z691" i="2"/>
  <c r="Y691" i="2"/>
  <c r="X691" i="2"/>
  <c r="W691" i="2"/>
  <c r="V691" i="2"/>
  <c r="U691" i="2"/>
  <c r="Z690" i="2"/>
  <c r="Y690" i="2"/>
  <c r="X690" i="2"/>
  <c r="W690" i="2"/>
  <c r="V690" i="2"/>
  <c r="U690" i="2"/>
  <c r="Z689" i="2"/>
  <c r="Y689" i="2"/>
  <c r="X689" i="2"/>
  <c r="W689" i="2"/>
  <c r="V689" i="2"/>
  <c r="U689" i="2"/>
  <c r="Z688" i="2"/>
  <c r="Y688" i="2"/>
  <c r="X688" i="2"/>
  <c r="W688" i="2"/>
  <c r="V688" i="2"/>
  <c r="U688" i="2"/>
  <c r="Z687" i="2"/>
  <c r="Y687" i="2"/>
  <c r="X687" i="2"/>
  <c r="W687" i="2"/>
  <c r="V687" i="2"/>
  <c r="U687" i="2"/>
  <c r="Z686" i="2"/>
  <c r="Y686" i="2"/>
  <c r="X686" i="2"/>
  <c r="W686" i="2"/>
  <c r="V686" i="2"/>
  <c r="U686" i="2"/>
  <c r="Z685" i="2"/>
  <c r="Y685" i="2"/>
  <c r="X685" i="2"/>
  <c r="W685" i="2"/>
  <c r="V685" i="2"/>
  <c r="U685" i="2"/>
  <c r="Z684" i="2"/>
  <c r="Y684" i="2"/>
  <c r="X684" i="2"/>
  <c r="W684" i="2"/>
  <c r="V684" i="2"/>
  <c r="U684" i="2"/>
  <c r="Z683" i="2"/>
  <c r="Y683" i="2"/>
  <c r="X683" i="2"/>
  <c r="W683" i="2"/>
  <c r="V683" i="2"/>
  <c r="U683" i="2"/>
  <c r="Z682" i="2"/>
  <c r="Y682" i="2"/>
  <c r="X682" i="2"/>
  <c r="W682" i="2"/>
  <c r="V682" i="2"/>
  <c r="U682" i="2"/>
  <c r="Z681" i="2"/>
  <c r="Y681" i="2"/>
  <c r="X681" i="2"/>
  <c r="W681" i="2"/>
  <c r="V681" i="2"/>
  <c r="U681" i="2"/>
  <c r="Z680" i="2"/>
  <c r="Y680" i="2"/>
  <c r="X680" i="2"/>
  <c r="W680" i="2"/>
  <c r="V680" i="2"/>
  <c r="U680" i="2"/>
  <c r="Z679" i="2"/>
  <c r="Y679" i="2"/>
  <c r="X679" i="2"/>
  <c r="W679" i="2"/>
  <c r="V679" i="2"/>
  <c r="U679" i="2"/>
  <c r="Z678" i="2"/>
  <c r="Y678" i="2"/>
  <c r="X678" i="2"/>
  <c r="W678" i="2"/>
  <c r="V678" i="2"/>
  <c r="U678" i="2"/>
  <c r="Z677" i="2"/>
  <c r="Y677" i="2"/>
  <c r="X677" i="2"/>
  <c r="W677" i="2"/>
  <c r="V677" i="2"/>
  <c r="U677" i="2"/>
  <c r="Z676" i="2"/>
  <c r="Y676" i="2"/>
  <c r="X676" i="2"/>
  <c r="W676" i="2"/>
  <c r="V676" i="2"/>
  <c r="U676" i="2"/>
  <c r="Z675" i="2"/>
  <c r="Y675" i="2"/>
  <c r="X675" i="2"/>
  <c r="W675" i="2"/>
  <c r="V675" i="2"/>
  <c r="U675" i="2"/>
  <c r="Z674" i="2"/>
  <c r="Y674" i="2"/>
  <c r="X674" i="2"/>
  <c r="W674" i="2"/>
  <c r="V674" i="2"/>
  <c r="U674" i="2"/>
  <c r="Z673" i="2"/>
  <c r="Y673" i="2"/>
  <c r="X673" i="2"/>
  <c r="W673" i="2"/>
  <c r="V673" i="2"/>
  <c r="U673" i="2"/>
  <c r="Z672" i="2"/>
  <c r="Y672" i="2"/>
  <c r="X672" i="2"/>
  <c r="W672" i="2"/>
  <c r="V672" i="2"/>
  <c r="U672" i="2"/>
  <c r="Z671" i="2"/>
  <c r="Y671" i="2"/>
  <c r="X671" i="2"/>
  <c r="W671" i="2"/>
  <c r="V671" i="2"/>
  <c r="U671" i="2"/>
  <c r="Z670" i="2"/>
  <c r="Y670" i="2"/>
  <c r="X670" i="2"/>
  <c r="W670" i="2"/>
  <c r="V670" i="2"/>
  <c r="U670" i="2"/>
  <c r="Z669" i="2"/>
  <c r="Y669" i="2"/>
  <c r="X669" i="2"/>
  <c r="W669" i="2"/>
  <c r="V669" i="2"/>
  <c r="U669" i="2"/>
  <c r="Z668" i="2"/>
  <c r="Y668" i="2"/>
  <c r="X668" i="2"/>
  <c r="W668" i="2"/>
  <c r="V668" i="2"/>
  <c r="U668" i="2"/>
  <c r="Z667" i="2"/>
  <c r="Y667" i="2"/>
  <c r="X667" i="2"/>
  <c r="W667" i="2"/>
  <c r="V667" i="2"/>
  <c r="U667" i="2"/>
  <c r="Z666" i="2"/>
  <c r="Y666" i="2"/>
  <c r="X666" i="2"/>
  <c r="W666" i="2"/>
  <c r="V666" i="2"/>
  <c r="U666" i="2"/>
  <c r="Z665" i="2"/>
  <c r="Y665" i="2"/>
  <c r="X665" i="2"/>
  <c r="W665" i="2"/>
  <c r="V665" i="2"/>
  <c r="U665" i="2"/>
  <c r="Z664" i="2"/>
  <c r="Y664" i="2"/>
  <c r="X664" i="2"/>
  <c r="W664" i="2"/>
  <c r="V664" i="2"/>
  <c r="U664" i="2"/>
  <c r="Z663" i="2"/>
  <c r="Y663" i="2"/>
  <c r="X663" i="2"/>
  <c r="W663" i="2"/>
  <c r="V663" i="2"/>
  <c r="U663" i="2"/>
  <c r="Z662" i="2"/>
  <c r="Y662" i="2"/>
  <c r="X662" i="2"/>
  <c r="W662" i="2"/>
  <c r="V662" i="2"/>
  <c r="U662" i="2"/>
  <c r="Z661" i="2"/>
  <c r="Y661" i="2"/>
  <c r="X661" i="2"/>
  <c r="W661" i="2"/>
  <c r="V661" i="2"/>
  <c r="U661" i="2"/>
  <c r="Z660" i="2"/>
  <c r="Y660" i="2"/>
  <c r="X660" i="2"/>
  <c r="W660" i="2"/>
  <c r="V660" i="2"/>
  <c r="U660" i="2"/>
  <c r="Z659" i="2"/>
  <c r="Y659" i="2"/>
  <c r="X659" i="2"/>
  <c r="W659" i="2"/>
  <c r="V659" i="2"/>
  <c r="U659" i="2"/>
  <c r="Z658" i="2"/>
  <c r="Y658" i="2"/>
  <c r="X658" i="2"/>
  <c r="W658" i="2"/>
  <c r="V658" i="2"/>
  <c r="U658" i="2"/>
  <c r="Z657" i="2"/>
  <c r="Y657" i="2"/>
  <c r="X657" i="2"/>
  <c r="W657" i="2"/>
  <c r="V657" i="2"/>
  <c r="U657" i="2"/>
  <c r="Z656" i="2"/>
  <c r="Y656" i="2"/>
  <c r="X656" i="2"/>
  <c r="W656" i="2"/>
  <c r="V656" i="2"/>
  <c r="U656" i="2"/>
  <c r="Z655" i="2"/>
  <c r="Y655" i="2"/>
  <c r="X655" i="2"/>
  <c r="W655" i="2"/>
  <c r="V655" i="2"/>
  <c r="U655" i="2"/>
  <c r="Z654" i="2"/>
  <c r="Y654" i="2"/>
  <c r="X654" i="2"/>
  <c r="W654" i="2"/>
  <c r="V654" i="2"/>
  <c r="U654" i="2"/>
  <c r="Z653" i="2"/>
  <c r="Y653" i="2"/>
  <c r="X653" i="2"/>
  <c r="W653" i="2"/>
  <c r="V653" i="2"/>
  <c r="U653" i="2"/>
  <c r="Z652" i="2"/>
  <c r="Y652" i="2"/>
  <c r="X652" i="2"/>
  <c r="W652" i="2"/>
  <c r="V652" i="2"/>
  <c r="U652" i="2"/>
  <c r="Z651" i="2"/>
  <c r="Y651" i="2"/>
  <c r="X651" i="2"/>
  <c r="W651" i="2"/>
  <c r="V651" i="2"/>
  <c r="U651" i="2"/>
  <c r="Z650" i="2"/>
  <c r="Y650" i="2"/>
  <c r="X650" i="2"/>
  <c r="W650" i="2"/>
  <c r="V650" i="2"/>
  <c r="U650" i="2"/>
  <c r="Z649" i="2"/>
  <c r="Y649" i="2"/>
  <c r="X649" i="2"/>
  <c r="W649" i="2"/>
  <c r="V649" i="2"/>
  <c r="U649" i="2"/>
  <c r="Z648" i="2"/>
  <c r="Y648" i="2"/>
  <c r="X648" i="2"/>
  <c r="W648" i="2"/>
  <c r="V648" i="2"/>
  <c r="U648" i="2"/>
  <c r="Z647" i="2"/>
  <c r="Y647" i="2"/>
  <c r="X647" i="2"/>
  <c r="W647" i="2"/>
  <c r="V647" i="2"/>
  <c r="U647" i="2"/>
  <c r="Z646" i="2"/>
  <c r="Y646" i="2"/>
  <c r="X646" i="2"/>
  <c r="W646" i="2"/>
  <c r="V646" i="2"/>
  <c r="U646" i="2"/>
  <c r="Z645" i="2"/>
  <c r="Y645" i="2"/>
  <c r="X645" i="2"/>
  <c r="W645" i="2"/>
  <c r="V645" i="2"/>
  <c r="U645" i="2"/>
  <c r="Z644" i="2"/>
  <c r="Y644" i="2"/>
  <c r="X644" i="2"/>
  <c r="W644" i="2"/>
  <c r="V644" i="2"/>
  <c r="U644" i="2"/>
  <c r="Z643" i="2"/>
  <c r="Y643" i="2"/>
  <c r="X643" i="2"/>
  <c r="W643" i="2"/>
  <c r="V643" i="2"/>
  <c r="U643" i="2"/>
  <c r="Z642" i="2"/>
  <c r="Y642" i="2"/>
  <c r="X642" i="2"/>
  <c r="W642" i="2"/>
  <c r="V642" i="2"/>
  <c r="U642" i="2"/>
  <c r="Z641" i="2"/>
  <c r="Y641" i="2"/>
  <c r="X641" i="2"/>
  <c r="W641" i="2"/>
  <c r="V641" i="2"/>
  <c r="U641" i="2"/>
  <c r="Z640" i="2"/>
  <c r="Y640" i="2"/>
  <c r="X640" i="2"/>
  <c r="W640" i="2"/>
  <c r="V640" i="2"/>
  <c r="U640" i="2"/>
  <c r="Z639" i="2"/>
  <c r="Y639" i="2"/>
  <c r="X639" i="2"/>
  <c r="W639" i="2"/>
  <c r="V639" i="2"/>
  <c r="U639" i="2"/>
  <c r="Z638" i="2"/>
  <c r="Y638" i="2"/>
  <c r="X638" i="2"/>
  <c r="W638" i="2"/>
  <c r="V638" i="2"/>
  <c r="U638" i="2"/>
  <c r="Z637" i="2"/>
  <c r="Y637" i="2"/>
  <c r="X637" i="2"/>
  <c r="W637" i="2"/>
  <c r="V637" i="2"/>
  <c r="U637" i="2"/>
  <c r="Z636" i="2"/>
  <c r="Y636" i="2"/>
  <c r="X636" i="2"/>
  <c r="W636" i="2"/>
  <c r="V636" i="2"/>
  <c r="U636" i="2"/>
  <c r="Z635" i="2"/>
  <c r="Y635" i="2"/>
  <c r="X635" i="2"/>
  <c r="W635" i="2"/>
  <c r="V635" i="2"/>
  <c r="U635" i="2"/>
  <c r="Z634" i="2"/>
  <c r="Y634" i="2"/>
  <c r="X634" i="2"/>
  <c r="W634" i="2"/>
  <c r="V634" i="2"/>
  <c r="U634" i="2"/>
  <c r="Z633" i="2"/>
  <c r="Y633" i="2"/>
  <c r="X633" i="2"/>
  <c r="W633" i="2"/>
  <c r="V633" i="2"/>
  <c r="U633" i="2"/>
  <c r="Z632" i="2"/>
  <c r="Y632" i="2"/>
  <c r="X632" i="2"/>
  <c r="W632" i="2"/>
  <c r="V632" i="2"/>
  <c r="U632" i="2"/>
  <c r="Z631" i="2"/>
  <c r="Y631" i="2"/>
  <c r="X631" i="2"/>
  <c r="W631" i="2"/>
  <c r="V631" i="2"/>
  <c r="U631" i="2"/>
  <c r="Z630" i="2"/>
  <c r="Y630" i="2"/>
  <c r="X630" i="2"/>
  <c r="W630" i="2"/>
  <c r="V630" i="2"/>
  <c r="U630" i="2"/>
  <c r="Z629" i="2"/>
  <c r="Y629" i="2"/>
  <c r="X629" i="2"/>
  <c r="W629" i="2"/>
  <c r="V629" i="2"/>
  <c r="U629" i="2"/>
  <c r="Z628" i="2"/>
  <c r="Y628" i="2"/>
  <c r="X628" i="2"/>
  <c r="W628" i="2"/>
  <c r="V628" i="2"/>
  <c r="U628" i="2"/>
  <c r="Z627" i="2"/>
  <c r="Y627" i="2"/>
  <c r="X627" i="2"/>
  <c r="W627" i="2"/>
  <c r="V627" i="2"/>
  <c r="U627" i="2"/>
  <c r="Z626" i="2"/>
  <c r="Y626" i="2"/>
  <c r="X626" i="2"/>
  <c r="W626" i="2"/>
  <c r="V626" i="2"/>
  <c r="U626" i="2"/>
  <c r="Z625" i="2"/>
  <c r="Y625" i="2"/>
  <c r="X625" i="2"/>
  <c r="W625" i="2"/>
  <c r="V625" i="2"/>
  <c r="U625" i="2"/>
  <c r="Z624" i="2"/>
  <c r="Y624" i="2"/>
  <c r="X624" i="2"/>
  <c r="W624" i="2"/>
  <c r="V624" i="2"/>
  <c r="U624" i="2"/>
  <c r="Z623" i="2"/>
  <c r="Y623" i="2"/>
  <c r="X623" i="2"/>
  <c r="W623" i="2"/>
  <c r="V623" i="2"/>
  <c r="U623" i="2"/>
  <c r="Z622" i="2"/>
  <c r="Y622" i="2"/>
  <c r="X622" i="2"/>
  <c r="W622" i="2"/>
  <c r="V622" i="2"/>
  <c r="U622" i="2"/>
  <c r="Z621" i="2"/>
  <c r="Y621" i="2"/>
  <c r="X621" i="2"/>
  <c r="W621" i="2"/>
  <c r="V621" i="2"/>
  <c r="U621" i="2"/>
  <c r="Z620" i="2"/>
  <c r="Y620" i="2"/>
  <c r="X620" i="2"/>
  <c r="W620" i="2"/>
  <c r="V620" i="2"/>
  <c r="U620" i="2"/>
  <c r="Z619" i="2"/>
  <c r="Y619" i="2"/>
  <c r="X619" i="2"/>
  <c r="W619" i="2"/>
  <c r="V619" i="2"/>
  <c r="U619" i="2"/>
  <c r="Z618" i="2"/>
  <c r="Y618" i="2"/>
  <c r="X618" i="2"/>
  <c r="W618" i="2"/>
  <c r="V618" i="2"/>
  <c r="U618" i="2"/>
  <c r="Z617" i="2"/>
  <c r="Y617" i="2"/>
  <c r="X617" i="2"/>
  <c r="W617" i="2"/>
  <c r="V617" i="2"/>
  <c r="U617" i="2"/>
  <c r="Z616" i="2"/>
  <c r="Y616" i="2"/>
  <c r="X616" i="2"/>
  <c r="W616" i="2"/>
  <c r="V616" i="2"/>
  <c r="U616" i="2"/>
  <c r="Z615" i="2"/>
  <c r="Y615" i="2"/>
  <c r="X615" i="2"/>
  <c r="W615" i="2"/>
  <c r="V615" i="2"/>
  <c r="U615" i="2"/>
  <c r="Z614" i="2"/>
  <c r="Y614" i="2"/>
  <c r="X614" i="2"/>
  <c r="W614" i="2"/>
  <c r="V614" i="2"/>
  <c r="U614" i="2"/>
  <c r="Z613" i="2"/>
  <c r="Y613" i="2"/>
  <c r="X613" i="2"/>
  <c r="W613" i="2"/>
  <c r="V613" i="2"/>
  <c r="U613" i="2"/>
  <c r="Z612" i="2"/>
  <c r="Y612" i="2"/>
  <c r="X612" i="2"/>
  <c r="W612" i="2"/>
  <c r="V612" i="2"/>
  <c r="U612" i="2"/>
  <c r="Z611" i="2"/>
  <c r="Y611" i="2"/>
  <c r="X611" i="2"/>
  <c r="W611" i="2"/>
  <c r="V611" i="2"/>
  <c r="U611" i="2"/>
  <c r="Z610" i="2"/>
  <c r="Y610" i="2"/>
  <c r="X610" i="2"/>
  <c r="W610" i="2"/>
  <c r="V610" i="2"/>
  <c r="U610" i="2"/>
  <c r="Z609" i="2"/>
  <c r="Y609" i="2"/>
  <c r="X609" i="2"/>
  <c r="W609" i="2"/>
  <c r="V609" i="2"/>
  <c r="U609" i="2"/>
  <c r="Z608" i="2"/>
  <c r="Y608" i="2"/>
  <c r="X608" i="2"/>
  <c r="W608" i="2"/>
  <c r="V608" i="2"/>
  <c r="U608" i="2"/>
  <c r="Z607" i="2"/>
  <c r="Y607" i="2"/>
  <c r="X607" i="2"/>
  <c r="W607" i="2"/>
  <c r="V607" i="2"/>
  <c r="U607" i="2"/>
  <c r="Z606" i="2"/>
  <c r="Y606" i="2"/>
  <c r="X606" i="2"/>
  <c r="W606" i="2"/>
  <c r="V606" i="2"/>
  <c r="U606" i="2"/>
  <c r="Z605" i="2"/>
  <c r="Y605" i="2"/>
  <c r="X605" i="2"/>
  <c r="W605" i="2"/>
  <c r="V605" i="2"/>
  <c r="U605" i="2"/>
  <c r="Z604" i="2"/>
  <c r="Y604" i="2"/>
  <c r="X604" i="2"/>
  <c r="W604" i="2"/>
  <c r="V604" i="2"/>
  <c r="U604" i="2"/>
  <c r="Z603" i="2"/>
  <c r="Y603" i="2"/>
  <c r="X603" i="2"/>
  <c r="W603" i="2"/>
  <c r="V603" i="2"/>
  <c r="U603" i="2"/>
  <c r="Z602" i="2"/>
  <c r="Y602" i="2"/>
  <c r="X602" i="2"/>
  <c r="W602" i="2"/>
  <c r="V602" i="2"/>
  <c r="U602" i="2"/>
  <c r="Z601" i="2"/>
  <c r="Y601" i="2"/>
  <c r="X601" i="2"/>
  <c r="W601" i="2"/>
  <c r="V601" i="2"/>
  <c r="U601" i="2"/>
  <c r="Z600" i="2"/>
  <c r="Y600" i="2"/>
  <c r="X600" i="2"/>
  <c r="W600" i="2"/>
  <c r="V600" i="2"/>
  <c r="U600" i="2"/>
  <c r="Z599" i="2"/>
  <c r="Y599" i="2"/>
  <c r="X599" i="2"/>
  <c r="W599" i="2"/>
  <c r="V599" i="2"/>
  <c r="U599" i="2"/>
  <c r="Z598" i="2"/>
  <c r="Y598" i="2"/>
  <c r="X598" i="2"/>
  <c r="W598" i="2"/>
  <c r="V598" i="2"/>
  <c r="U598" i="2"/>
  <c r="Z597" i="2"/>
  <c r="Y597" i="2"/>
  <c r="X597" i="2"/>
  <c r="W597" i="2"/>
  <c r="V597" i="2"/>
  <c r="U597" i="2"/>
  <c r="Z596" i="2"/>
  <c r="Y596" i="2"/>
  <c r="X596" i="2"/>
  <c r="W596" i="2"/>
  <c r="V596" i="2"/>
  <c r="U596" i="2"/>
  <c r="Z595" i="2"/>
  <c r="Y595" i="2"/>
  <c r="X595" i="2"/>
  <c r="W595" i="2"/>
  <c r="V595" i="2"/>
  <c r="U595" i="2"/>
  <c r="Z594" i="2"/>
  <c r="Y594" i="2"/>
  <c r="X594" i="2"/>
  <c r="W594" i="2"/>
  <c r="V594" i="2"/>
  <c r="U594" i="2"/>
  <c r="Z593" i="2"/>
  <c r="Y593" i="2"/>
  <c r="X593" i="2"/>
  <c r="W593" i="2"/>
  <c r="V593" i="2"/>
  <c r="U593" i="2"/>
  <c r="Z592" i="2"/>
  <c r="Y592" i="2"/>
  <c r="X592" i="2"/>
  <c r="W592" i="2"/>
  <c r="V592" i="2"/>
  <c r="U592" i="2"/>
  <c r="Z591" i="2"/>
  <c r="Y591" i="2"/>
  <c r="X591" i="2"/>
  <c r="W591" i="2"/>
  <c r="V591" i="2"/>
  <c r="U591" i="2"/>
  <c r="Z590" i="2"/>
  <c r="Y590" i="2"/>
  <c r="X590" i="2"/>
  <c r="W590" i="2"/>
  <c r="V590" i="2"/>
  <c r="U590" i="2"/>
  <c r="Z589" i="2"/>
  <c r="Y589" i="2"/>
  <c r="X589" i="2"/>
  <c r="W589" i="2"/>
  <c r="V589" i="2"/>
  <c r="U589" i="2"/>
  <c r="Z588" i="2"/>
  <c r="Y588" i="2"/>
  <c r="X588" i="2"/>
  <c r="W588" i="2"/>
  <c r="V588" i="2"/>
  <c r="U588" i="2"/>
  <c r="Z587" i="2"/>
  <c r="Y587" i="2"/>
  <c r="X587" i="2"/>
  <c r="W587" i="2"/>
  <c r="V587" i="2"/>
  <c r="U587" i="2"/>
  <c r="Z586" i="2"/>
  <c r="Y586" i="2"/>
  <c r="X586" i="2"/>
  <c r="W586" i="2"/>
  <c r="V586" i="2"/>
  <c r="U586" i="2"/>
  <c r="Z585" i="2"/>
  <c r="Y585" i="2"/>
  <c r="X585" i="2"/>
  <c r="W585" i="2"/>
  <c r="V585" i="2"/>
  <c r="U585" i="2"/>
  <c r="Z584" i="2"/>
  <c r="Y584" i="2"/>
  <c r="X584" i="2"/>
  <c r="W584" i="2"/>
  <c r="V584" i="2"/>
  <c r="U584" i="2"/>
  <c r="Z583" i="2"/>
  <c r="Y583" i="2"/>
  <c r="X583" i="2"/>
  <c r="W583" i="2"/>
  <c r="V583" i="2"/>
  <c r="U583" i="2"/>
  <c r="Z582" i="2"/>
  <c r="Y582" i="2"/>
  <c r="X582" i="2"/>
  <c r="W582" i="2"/>
  <c r="V582" i="2"/>
  <c r="U582" i="2"/>
  <c r="Z581" i="2"/>
  <c r="Y581" i="2"/>
  <c r="X581" i="2"/>
  <c r="W581" i="2"/>
  <c r="V581" i="2"/>
  <c r="U581" i="2"/>
  <c r="Z580" i="2"/>
  <c r="Y580" i="2"/>
  <c r="X580" i="2"/>
  <c r="W580" i="2"/>
  <c r="V580" i="2"/>
  <c r="U580" i="2"/>
  <c r="Z579" i="2"/>
  <c r="Y579" i="2"/>
  <c r="X579" i="2"/>
  <c r="W579" i="2"/>
  <c r="V579" i="2"/>
  <c r="U579" i="2"/>
  <c r="Z578" i="2"/>
  <c r="Y578" i="2"/>
  <c r="X578" i="2"/>
  <c r="W578" i="2"/>
  <c r="V578" i="2"/>
  <c r="U578" i="2"/>
  <c r="Z577" i="2"/>
  <c r="Y577" i="2"/>
  <c r="X577" i="2"/>
  <c r="W577" i="2"/>
  <c r="V577" i="2"/>
  <c r="U577" i="2"/>
  <c r="Z576" i="2"/>
  <c r="Y576" i="2"/>
  <c r="X576" i="2"/>
  <c r="W576" i="2"/>
  <c r="V576" i="2"/>
  <c r="U576" i="2"/>
  <c r="Z575" i="2"/>
  <c r="Y575" i="2"/>
  <c r="X575" i="2"/>
  <c r="W575" i="2"/>
  <c r="V575" i="2"/>
  <c r="U575" i="2"/>
  <c r="Z574" i="2"/>
  <c r="Y574" i="2"/>
  <c r="X574" i="2"/>
  <c r="W574" i="2"/>
  <c r="V574" i="2"/>
  <c r="U574" i="2"/>
  <c r="Z573" i="2"/>
  <c r="Y573" i="2"/>
  <c r="X573" i="2"/>
  <c r="W573" i="2"/>
  <c r="V573" i="2"/>
  <c r="U573" i="2"/>
  <c r="Z572" i="2"/>
  <c r="Y572" i="2"/>
  <c r="X572" i="2"/>
  <c r="W572" i="2"/>
  <c r="V572" i="2"/>
  <c r="U572" i="2"/>
  <c r="Z571" i="2"/>
  <c r="Y571" i="2"/>
  <c r="X571" i="2"/>
  <c r="W571" i="2"/>
  <c r="V571" i="2"/>
  <c r="U571" i="2"/>
  <c r="Z570" i="2"/>
  <c r="Y570" i="2"/>
  <c r="X570" i="2"/>
  <c r="W570" i="2"/>
  <c r="V570" i="2"/>
  <c r="U570" i="2"/>
  <c r="Z569" i="2"/>
  <c r="Y569" i="2"/>
  <c r="X569" i="2"/>
  <c r="W569" i="2"/>
  <c r="V569" i="2"/>
  <c r="U569" i="2"/>
  <c r="Z568" i="2"/>
  <c r="Y568" i="2"/>
  <c r="X568" i="2"/>
  <c r="W568" i="2"/>
  <c r="V568" i="2"/>
  <c r="U568" i="2"/>
  <c r="Z567" i="2"/>
  <c r="Y567" i="2"/>
  <c r="X567" i="2"/>
  <c r="W567" i="2"/>
  <c r="V567" i="2"/>
  <c r="U567" i="2"/>
  <c r="Z566" i="2"/>
  <c r="Y566" i="2"/>
  <c r="X566" i="2"/>
  <c r="W566" i="2"/>
  <c r="V566" i="2"/>
  <c r="U566" i="2"/>
  <c r="Z565" i="2"/>
  <c r="Y565" i="2"/>
  <c r="X565" i="2"/>
  <c r="W565" i="2"/>
  <c r="V565" i="2"/>
  <c r="U565" i="2"/>
  <c r="Z564" i="2"/>
  <c r="Y564" i="2"/>
  <c r="X564" i="2"/>
  <c r="W564" i="2"/>
  <c r="V564" i="2"/>
  <c r="U564" i="2"/>
  <c r="Z563" i="2"/>
  <c r="Y563" i="2"/>
  <c r="X563" i="2"/>
  <c r="W563" i="2"/>
  <c r="V563" i="2"/>
  <c r="U563" i="2"/>
  <c r="Z562" i="2"/>
  <c r="Y562" i="2"/>
  <c r="X562" i="2"/>
  <c r="W562" i="2"/>
  <c r="V562" i="2"/>
  <c r="U562" i="2"/>
  <c r="Z561" i="2"/>
  <c r="Y561" i="2"/>
  <c r="X561" i="2"/>
  <c r="W561" i="2"/>
  <c r="V561" i="2"/>
  <c r="U561" i="2"/>
  <c r="Z560" i="2"/>
  <c r="Y560" i="2"/>
  <c r="X560" i="2"/>
  <c r="W560" i="2"/>
  <c r="V560" i="2"/>
  <c r="U560" i="2"/>
  <c r="Z559" i="2"/>
  <c r="Y559" i="2"/>
  <c r="X559" i="2"/>
  <c r="W559" i="2"/>
  <c r="V559" i="2"/>
  <c r="U559" i="2"/>
  <c r="Z558" i="2"/>
  <c r="Y558" i="2"/>
  <c r="X558" i="2"/>
  <c r="W558" i="2"/>
  <c r="V558" i="2"/>
  <c r="U558" i="2"/>
  <c r="Z557" i="2"/>
  <c r="Y557" i="2"/>
  <c r="X557" i="2"/>
  <c r="W557" i="2"/>
  <c r="V557" i="2"/>
  <c r="U557" i="2"/>
  <c r="Z556" i="2"/>
  <c r="Y556" i="2"/>
  <c r="X556" i="2"/>
  <c r="W556" i="2"/>
  <c r="V556" i="2"/>
  <c r="U556" i="2"/>
  <c r="Z555" i="2"/>
  <c r="Y555" i="2"/>
  <c r="X555" i="2"/>
  <c r="W555" i="2"/>
  <c r="V555" i="2"/>
  <c r="U555" i="2"/>
  <c r="Z554" i="2"/>
  <c r="Y554" i="2"/>
  <c r="X554" i="2"/>
  <c r="W554" i="2"/>
  <c r="V554" i="2"/>
  <c r="U554" i="2"/>
  <c r="Z553" i="2"/>
  <c r="Y553" i="2"/>
  <c r="X553" i="2"/>
  <c r="W553" i="2"/>
  <c r="V553" i="2"/>
  <c r="U553" i="2"/>
  <c r="Z552" i="2"/>
  <c r="Y552" i="2"/>
  <c r="X552" i="2"/>
  <c r="W552" i="2"/>
  <c r="V552" i="2"/>
  <c r="U552" i="2"/>
  <c r="Z551" i="2"/>
  <c r="Y551" i="2"/>
  <c r="X551" i="2"/>
  <c r="W551" i="2"/>
  <c r="V551" i="2"/>
  <c r="U551" i="2"/>
  <c r="Z550" i="2"/>
  <c r="Y550" i="2"/>
  <c r="X550" i="2"/>
  <c r="W550" i="2"/>
  <c r="V550" i="2"/>
  <c r="U550" i="2"/>
  <c r="Z549" i="2"/>
  <c r="Y549" i="2"/>
  <c r="X549" i="2"/>
  <c r="W549" i="2"/>
  <c r="V549" i="2"/>
  <c r="U549" i="2"/>
  <c r="Z548" i="2"/>
  <c r="Y548" i="2"/>
  <c r="X548" i="2"/>
  <c r="W548" i="2"/>
  <c r="V548" i="2"/>
  <c r="U548" i="2"/>
  <c r="Z547" i="2"/>
  <c r="Y547" i="2"/>
  <c r="X547" i="2"/>
  <c r="W547" i="2"/>
  <c r="V547" i="2"/>
  <c r="U547" i="2"/>
  <c r="Z546" i="2"/>
  <c r="Y546" i="2"/>
  <c r="X546" i="2"/>
  <c r="W546" i="2"/>
  <c r="V546" i="2"/>
  <c r="U546" i="2"/>
  <c r="Z545" i="2"/>
  <c r="Y545" i="2"/>
  <c r="X545" i="2"/>
  <c r="W545" i="2"/>
  <c r="V545" i="2"/>
  <c r="U545" i="2"/>
  <c r="Z544" i="2"/>
  <c r="Y544" i="2"/>
  <c r="X544" i="2"/>
  <c r="W544" i="2"/>
  <c r="V544" i="2"/>
  <c r="U544" i="2"/>
  <c r="Z543" i="2"/>
  <c r="Y543" i="2"/>
  <c r="X543" i="2"/>
  <c r="W543" i="2"/>
  <c r="V543" i="2"/>
  <c r="U543" i="2"/>
  <c r="Z542" i="2"/>
  <c r="Y542" i="2"/>
  <c r="X542" i="2"/>
  <c r="W542" i="2"/>
  <c r="V542" i="2"/>
  <c r="U542" i="2"/>
  <c r="Z541" i="2"/>
  <c r="Y541" i="2"/>
  <c r="X541" i="2"/>
  <c r="W541" i="2"/>
  <c r="V541" i="2"/>
  <c r="U541" i="2"/>
  <c r="Z540" i="2"/>
  <c r="Y540" i="2"/>
  <c r="X540" i="2"/>
  <c r="W540" i="2"/>
  <c r="V540" i="2"/>
  <c r="U540" i="2"/>
  <c r="Z539" i="2"/>
  <c r="Y539" i="2"/>
  <c r="X539" i="2"/>
  <c r="W539" i="2"/>
  <c r="V539" i="2"/>
  <c r="U539" i="2"/>
  <c r="Z538" i="2"/>
  <c r="Y538" i="2"/>
  <c r="X538" i="2"/>
  <c r="W538" i="2"/>
  <c r="V538" i="2"/>
  <c r="U538" i="2"/>
  <c r="Z537" i="2"/>
  <c r="Y537" i="2"/>
  <c r="X537" i="2"/>
  <c r="W537" i="2"/>
  <c r="V537" i="2"/>
  <c r="U537" i="2"/>
  <c r="Z536" i="2"/>
  <c r="Y536" i="2"/>
  <c r="X536" i="2"/>
  <c r="W536" i="2"/>
  <c r="V536" i="2"/>
  <c r="U536" i="2"/>
  <c r="Z535" i="2"/>
  <c r="Y535" i="2"/>
  <c r="X535" i="2"/>
  <c r="W535" i="2"/>
  <c r="V535" i="2"/>
  <c r="U535" i="2"/>
  <c r="Z534" i="2"/>
  <c r="Y534" i="2"/>
  <c r="X534" i="2"/>
  <c r="W534" i="2"/>
  <c r="V534" i="2"/>
  <c r="U534" i="2"/>
  <c r="Z533" i="2"/>
  <c r="Y533" i="2"/>
  <c r="X533" i="2"/>
  <c r="W533" i="2"/>
  <c r="V533" i="2"/>
  <c r="U533" i="2"/>
  <c r="Z532" i="2"/>
  <c r="Y532" i="2"/>
  <c r="X532" i="2"/>
  <c r="W532" i="2"/>
  <c r="V532" i="2"/>
  <c r="U532" i="2"/>
  <c r="Z531" i="2"/>
  <c r="Y531" i="2"/>
  <c r="X531" i="2"/>
  <c r="W531" i="2"/>
  <c r="V531" i="2"/>
  <c r="U531" i="2"/>
  <c r="Z530" i="2"/>
  <c r="Y530" i="2"/>
  <c r="X530" i="2"/>
  <c r="W530" i="2"/>
  <c r="V530" i="2"/>
  <c r="U530" i="2"/>
  <c r="Z529" i="2"/>
  <c r="Y529" i="2"/>
  <c r="X529" i="2"/>
  <c r="W529" i="2"/>
  <c r="V529" i="2"/>
  <c r="U529" i="2"/>
  <c r="Z528" i="2"/>
  <c r="Y528" i="2"/>
  <c r="X528" i="2"/>
  <c r="W528" i="2"/>
  <c r="V528" i="2"/>
  <c r="U528" i="2"/>
  <c r="Z527" i="2"/>
  <c r="Y527" i="2"/>
  <c r="X527" i="2"/>
  <c r="W527" i="2"/>
  <c r="V527" i="2"/>
  <c r="U527" i="2"/>
  <c r="Z526" i="2"/>
  <c r="Y526" i="2"/>
  <c r="X526" i="2"/>
  <c r="W526" i="2"/>
  <c r="V526" i="2"/>
  <c r="U526" i="2"/>
  <c r="Z525" i="2"/>
  <c r="Y525" i="2"/>
  <c r="X525" i="2"/>
  <c r="W525" i="2"/>
  <c r="V525" i="2"/>
  <c r="U525" i="2"/>
  <c r="Z524" i="2"/>
  <c r="Y524" i="2"/>
  <c r="X524" i="2"/>
  <c r="W524" i="2"/>
  <c r="V524" i="2"/>
  <c r="U524" i="2"/>
  <c r="Z523" i="2"/>
  <c r="Y523" i="2"/>
  <c r="X523" i="2"/>
  <c r="W523" i="2"/>
  <c r="V523" i="2"/>
  <c r="U523" i="2"/>
  <c r="Z522" i="2"/>
  <c r="Y522" i="2"/>
  <c r="X522" i="2"/>
  <c r="W522" i="2"/>
  <c r="V522" i="2"/>
  <c r="U522" i="2"/>
  <c r="Z521" i="2"/>
  <c r="Y521" i="2"/>
  <c r="X521" i="2"/>
  <c r="W521" i="2"/>
  <c r="V521" i="2"/>
  <c r="U521" i="2"/>
  <c r="Z520" i="2"/>
  <c r="Y520" i="2"/>
  <c r="X520" i="2"/>
  <c r="W520" i="2"/>
  <c r="V520" i="2"/>
  <c r="U520" i="2"/>
  <c r="Z519" i="2"/>
  <c r="Y519" i="2"/>
  <c r="X519" i="2"/>
  <c r="W519" i="2"/>
  <c r="V519" i="2"/>
  <c r="U519" i="2"/>
  <c r="Z518" i="2"/>
  <c r="Y518" i="2"/>
  <c r="X518" i="2"/>
  <c r="W518" i="2"/>
  <c r="V518" i="2"/>
  <c r="U518" i="2"/>
  <c r="Z517" i="2"/>
  <c r="Y517" i="2"/>
  <c r="X517" i="2"/>
  <c r="W517" i="2"/>
  <c r="V517" i="2"/>
  <c r="U517" i="2"/>
  <c r="Z516" i="2"/>
  <c r="Y516" i="2"/>
  <c r="X516" i="2"/>
  <c r="W516" i="2"/>
  <c r="V516" i="2"/>
  <c r="U516" i="2"/>
  <c r="Z515" i="2"/>
  <c r="Y515" i="2"/>
  <c r="X515" i="2"/>
  <c r="W515" i="2"/>
  <c r="V515" i="2"/>
  <c r="U515" i="2"/>
  <c r="Z514" i="2"/>
  <c r="Y514" i="2"/>
  <c r="X514" i="2"/>
  <c r="W514" i="2"/>
  <c r="V514" i="2"/>
  <c r="U514" i="2"/>
  <c r="Z513" i="2"/>
  <c r="Y513" i="2"/>
  <c r="X513" i="2"/>
  <c r="W513" i="2"/>
  <c r="V513" i="2"/>
  <c r="U513" i="2"/>
  <c r="Z512" i="2"/>
  <c r="Y512" i="2"/>
  <c r="X512" i="2"/>
  <c r="W512" i="2"/>
  <c r="V512" i="2"/>
  <c r="U512" i="2"/>
  <c r="Z511" i="2"/>
  <c r="Y511" i="2"/>
  <c r="X511" i="2"/>
  <c r="W511" i="2"/>
  <c r="V511" i="2"/>
  <c r="U511" i="2"/>
  <c r="Z510" i="2"/>
  <c r="Y510" i="2"/>
  <c r="X510" i="2"/>
  <c r="W510" i="2"/>
  <c r="V510" i="2"/>
  <c r="U510" i="2"/>
  <c r="Z509" i="2"/>
  <c r="Y509" i="2"/>
  <c r="X509" i="2"/>
  <c r="W509" i="2"/>
  <c r="V509" i="2"/>
  <c r="U509" i="2"/>
  <c r="Z508" i="2"/>
  <c r="Y508" i="2"/>
  <c r="X508" i="2"/>
  <c r="W508" i="2"/>
  <c r="V508" i="2"/>
  <c r="U508" i="2"/>
  <c r="Z507" i="2"/>
  <c r="Y507" i="2"/>
  <c r="X507" i="2"/>
  <c r="W507" i="2"/>
  <c r="V507" i="2"/>
  <c r="U507" i="2"/>
  <c r="Z506" i="2"/>
  <c r="Y506" i="2"/>
  <c r="X506" i="2"/>
  <c r="W506" i="2"/>
  <c r="V506" i="2"/>
  <c r="U506" i="2"/>
  <c r="Z505" i="2"/>
  <c r="Y505" i="2"/>
  <c r="X505" i="2"/>
  <c r="W505" i="2"/>
  <c r="V505" i="2"/>
  <c r="U505" i="2"/>
  <c r="Z504" i="2"/>
  <c r="Y504" i="2"/>
  <c r="X504" i="2"/>
  <c r="W504" i="2"/>
  <c r="V504" i="2"/>
  <c r="U504" i="2"/>
  <c r="Z503" i="2"/>
  <c r="Y503" i="2"/>
  <c r="X503" i="2"/>
  <c r="W503" i="2"/>
  <c r="V503" i="2"/>
  <c r="U503" i="2"/>
  <c r="Z502" i="2"/>
  <c r="Y502" i="2"/>
  <c r="X502" i="2"/>
  <c r="W502" i="2"/>
  <c r="V502" i="2"/>
  <c r="U502" i="2"/>
  <c r="Z501" i="2"/>
  <c r="Y501" i="2"/>
  <c r="X501" i="2"/>
  <c r="W501" i="2"/>
  <c r="V501" i="2"/>
  <c r="U501" i="2"/>
  <c r="Z500" i="2"/>
  <c r="Y500" i="2"/>
  <c r="X500" i="2"/>
  <c r="W500" i="2"/>
  <c r="V500" i="2"/>
  <c r="U500" i="2"/>
  <c r="Z499" i="2"/>
  <c r="Y499" i="2"/>
  <c r="X499" i="2"/>
  <c r="W499" i="2"/>
  <c r="V499" i="2"/>
  <c r="U499" i="2"/>
  <c r="Z498" i="2"/>
  <c r="Y498" i="2"/>
  <c r="X498" i="2"/>
  <c r="W498" i="2"/>
  <c r="V498" i="2"/>
  <c r="U498" i="2"/>
  <c r="Z497" i="2"/>
  <c r="Y497" i="2"/>
  <c r="X497" i="2"/>
  <c r="W497" i="2"/>
  <c r="V497" i="2"/>
  <c r="U497" i="2"/>
  <c r="Z496" i="2"/>
  <c r="Y496" i="2"/>
  <c r="X496" i="2"/>
  <c r="W496" i="2"/>
  <c r="V496" i="2"/>
  <c r="U496" i="2"/>
  <c r="Z495" i="2"/>
  <c r="Y495" i="2"/>
  <c r="X495" i="2"/>
  <c r="W495" i="2"/>
  <c r="V495" i="2"/>
  <c r="U495" i="2"/>
  <c r="Z494" i="2"/>
  <c r="Y494" i="2"/>
  <c r="X494" i="2"/>
  <c r="W494" i="2"/>
  <c r="V494" i="2"/>
  <c r="U494" i="2"/>
  <c r="Z493" i="2"/>
  <c r="Y493" i="2"/>
  <c r="X493" i="2"/>
  <c r="W493" i="2"/>
  <c r="V493" i="2"/>
  <c r="U493" i="2"/>
  <c r="Z492" i="2"/>
  <c r="Y492" i="2"/>
  <c r="X492" i="2"/>
  <c r="W492" i="2"/>
  <c r="V492" i="2"/>
  <c r="U492" i="2"/>
  <c r="Z491" i="2"/>
  <c r="Y491" i="2"/>
  <c r="X491" i="2"/>
  <c r="W491" i="2"/>
  <c r="V491" i="2"/>
  <c r="U491" i="2"/>
  <c r="Z490" i="2"/>
  <c r="Y490" i="2"/>
  <c r="X490" i="2"/>
  <c r="W490" i="2"/>
  <c r="V490" i="2"/>
  <c r="U490" i="2"/>
  <c r="Z489" i="2"/>
  <c r="Y489" i="2"/>
  <c r="X489" i="2"/>
  <c r="W489" i="2"/>
  <c r="V489" i="2"/>
  <c r="U489" i="2"/>
  <c r="Z488" i="2"/>
  <c r="Y488" i="2"/>
  <c r="X488" i="2"/>
  <c r="W488" i="2"/>
  <c r="V488" i="2"/>
  <c r="U488" i="2"/>
  <c r="Z487" i="2"/>
  <c r="Y487" i="2"/>
  <c r="X487" i="2"/>
  <c r="W487" i="2"/>
  <c r="V487" i="2"/>
  <c r="U487" i="2"/>
  <c r="Z486" i="2"/>
  <c r="Y486" i="2"/>
  <c r="X486" i="2"/>
  <c r="W486" i="2"/>
  <c r="V486" i="2"/>
  <c r="U486" i="2"/>
  <c r="Z485" i="2"/>
  <c r="Y485" i="2"/>
  <c r="X485" i="2"/>
  <c r="W485" i="2"/>
  <c r="V485" i="2"/>
  <c r="U485" i="2"/>
  <c r="Z484" i="2"/>
  <c r="Y484" i="2"/>
  <c r="X484" i="2"/>
  <c r="W484" i="2"/>
  <c r="V484" i="2"/>
  <c r="U484" i="2"/>
  <c r="Z483" i="2"/>
  <c r="Y483" i="2"/>
  <c r="X483" i="2"/>
  <c r="W483" i="2"/>
  <c r="V483" i="2"/>
  <c r="U483" i="2"/>
  <c r="Z482" i="2"/>
  <c r="Y482" i="2"/>
  <c r="X482" i="2"/>
  <c r="W482" i="2"/>
  <c r="V482" i="2"/>
  <c r="U482" i="2"/>
  <c r="Z481" i="2"/>
  <c r="Y481" i="2"/>
  <c r="X481" i="2"/>
  <c r="W481" i="2"/>
  <c r="V481" i="2"/>
  <c r="U481" i="2"/>
  <c r="Z480" i="2"/>
  <c r="Y480" i="2"/>
  <c r="X480" i="2"/>
  <c r="W480" i="2"/>
  <c r="V480" i="2"/>
  <c r="U480" i="2"/>
  <c r="Z479" i="2"/>
  <c r="Y479" i="2"/>
  <c r="X479" i="2"/>
  <c r="W479" i="2"/>
  <c r="V479" i="2"/>
  <c r="U479" i="2"/>
  <c r="Z478" i="2"/>
  <c r="Y478" i="2"/>
  <c r="X478" i="2"/>
  <c r="W478" i="2"/>
  <c r="V478" i="2"/>
  <c r="U478" i="2"/>
  <c r="Z477" i="2"/>
  <c r="Y477" i="2"/>
  <c r="X477" i="2"/>
  <c r="W477" i="2"/>
  <c r="V477" i="2"/>
  <c r="U477" i="2"/>
  <c r="Z476" i="2"/>
  <c r="Y476" i="2"/>
  <c r="X476" i="2"/>
  <c r="W476" i="2"/>
  <c r="V476" i="2"/>
  <c r="U476" i="2"/>
  <c r="Z475" i="2"/>
  <c r="Y475" i="2"/>
  <c r="X475" i="2"/>
  <c r="W475" i="2"/>
  <c r="V475" i="2"/>
  <c r="U475" i="2"/>
  <c r="Z474" i="2"/>
  <c r="Y474" i="2"/>
  <c r="X474" i="2"/>
  <c r="W474" i="2"/>
  <c r="V474" i="2"/>
  <c r="U474" i="2"/>
  <c r="Z473" i="2"/>
  <c r="Y473" i="2"/>
  <c r="X473" i="2"/>
  <c r="W473" i="2"/>
  <c r="V473" i="2"/>
  <c r="U473" i="2"/>
  <c r="Z472" i="2"/>
  <c r="Y472" i="2"/>
  <c r="X472" i="2"/>
  <c r="W472" i="2"/>
  <c r="V472" i="2"/>
  <c r="U472" i="2"/>
  <c r="Z471" i="2"/>
  <c r="Y471" i="2"/>
  <c r="X471" i="2"/>
  <c r="W471" i="2"/>
  <c r="V471" i="2"/>
  <c r="U471" i="2"/>
  <c r="Z470" i="2"/>
  <c r="Y470" i="2"/>
  <c r="X470" i="2"/>
  <c r="W470" i="2"/>
  <c r="V470" i="2"/>
  <c r="U470" i="2"/>
  <c r="Z469" i="2"/>
  <c r="Y469" i="2"/>
  <c r="X469" i="2"/>
  <c r="W469" i="2"/>
  <c r="V469" i="2"/>
  <c r="U469" i="2"/>
  <c r="Z468" i="2"/>
  <c r="Y468" i="2"/>
  <c r="X468" i="2"/>
  <c r="W468" i="2"/>
  <c r="V468" i="2"/>
  <c r="U468" i="2"/>
  <c r="Z467" i="2"/>
  <c r="Y467" i="2"/>
  <c r="X467" i="2"/>
  <c r="W467" i="2"/>
  <c r="V467" i="2"/>
  <c r="U467" i="2"/>
  <c r="Z466" i="2"/>
  <c r="Y466" i="2"/>
  <c r="X466" i="2"/>
  <c r="W466" i="2"/>
  <c r="V466" i="2"/>
  <c r="U466" i="2"/>
  <c r="Z465" i="2"/>
  <c r="Y465" i="2"/>
  <c r="X465" i="2"/>
  <c r="W465" i="2"/>
  <c r="V465" i="2"/>
  <c r="U465" i="2"/>
  <c r="Z464" i="2"/>
  <c r="Y464" i="2"/>
  <c r="X464" i="2"/>
  <c r="W464" i="2"/>
  <c r="V464" i="2"/>
  <c r="U464" i="2"/>
  <c r="Z463" i="2"/>
  <c r="Y463" i="2"/>
  <c r="X463" i="2"/>
  <c r="W463" i="2"/>
  <c r="V463" i="2"/>
  <c r="U463" i="2"/>
  <c r="Z462" i="2"/>
  <c r="Y462" i="2"/>
  <c r="X462" i="2"/>
  <c r="W462" i="2"/>
  <c r="V462" i="2"/>
  <c r="U462" i="2"/>
  <c r="Z461" i="2"/>
  <c r="Y461" i="2"/>
  <c r="X461" i="2"/>
  <c r="W461" i="2"/>
  <c r="V461" i="2"/>
  <c r="U461" i="2"/>
  <c r="Z460" i="2"/>
  <c r="Y460" i="2"/>
  <c r="X460" i="2"/>
  <c r="W460" i="2"/>
  <c r="V460" i="2"/>
  <c r="U460" i="2"/>
  <c r="Z459" i="2"/>
  <c r="Y459" i="2"/>
  <c r="X459" i="2"/>
  <c r="W459" i="2"/>
  <c r="V459" i="2"/>
  <c r="U459" i="2"/>
  <c r="Z458" i="2"/>
  <c r="Y458" i="2"/>
  <c r="X458" i="2"/>
  <c r="W458" i="2"/>
  <c r="V458" i="2"/>
  <c r="U458" i="2"/>
  <c r="Z457" i="2"/>
  <c r="Y457" i="2"/>
  <c r="X457" i="2"/>
  <c r="W457" i="2"/>
  <c r="V457" i="2"/>
  <c r="U457" i="2"/>
  <c r="Z456" i="2"/>
  <c r="Y456" i="2"/>
  <c r="X456" i="2"/>
  <c r="W456" i="2"/>
  <c r="V456" i="2"/>
  <c r="U456" i="2"/>
  <c r="Z455" i="2"/>
  <c r="Y455" i="2"/>
  <c r="X455" i="2"/>
  <c r="W455" i="2"/>
  <c r="V455" i="2"/>
  <c r="U455" i="2"/>
  <c r="Z454" i="2"/>
  <c r="Y454" i="2"/>
  <c r="X454" i="2"/>
  <c r="W454" i="2"/>
  <c r="V454" i="2"/>
  <c r="U454" i="2"/>
  <c r="Z453" i="2"/>
  <c r="Y453" i="2"/>
  <c r="X453" i="2"/>
  <c r="W453" i="2"/>
  <c r="V453" i="2"/>
  <c r="U453" i="2"/>
  <c r="Z452" i="2"/>
  <c r="Y452" i="2"/>
  <c r="X452" i="2"/>
  <c r="W452" i="2"/>
  <c r="V452" i="2"/>
  <c r="U452" i="2"/>
  <c r="Z451" i="2"/>
  <c r="Y451" i="2"/>
  <c r="X451" i="2"/>
  <c r="W451" i="2"/>
  <c r="V451" i="2"/>
  <c r="U451" i="2"/>
  <c r="Z450" i="2"/>
  <c r="Y450" i="2"/>
  <c r="X450" i="2"/>
  <c r="W450" i="2"/>
  <c r="V450" i="2"/>
  <c r="U450" i="2"/>
  <c r="Z449" i="2"/>
  <c r="Y449" i="2"/>
  <c r="X449" i="2"/>
  <c r="W449" i="2"/>
  <c r="V449" i="2"/>
  <c r="U449" i="2"/>
  <c r="Z448" i="2"/>
  <c r="Y448" i="2"/>
  <c r="X448" i="2"/>
  <c r="W448" i="2"/>
  <c r="V448" i="2"/>
  <c r="U448" i="2"/>
  <c r="Z447" i="2"/>
  <c r="Y447" i="2"/>
  <c r="X447" i="2"/>
  <c r="W447" i="2"/>
  <c r="V447" i="2"/>
  <c r="U447" i="2"/>
  <c r="Z446" i="2"/>
  <c r="Y446" i="2"/>
  <c r="X446" i="2"/>
  <c r="W446" i="2"/>
  <c r="V446" i="2"/>
  <c r="U446" i="2"/>
  <c r="Z445" i="2"/>
  <c r="Y445" i="2"/>
  <c r="X445" i="2"/>
  <c r="W445" i="2"/>
  <c r="V445" i="2"/>
  <c r="U445" i="2"/>
  <c r="Z444" i="2"/>
  <c r="Y444" i="2"/>
  <c r="X444" i="2"/>
  <c r="W444" i="2"/>
  <c r="V444" i="2"/>
  <c r="U444" i="2"/>
  <c r="Z443" i="2"/>
  <c r="Y443" i="2"/>
  <c r="X443" i="2"/>
  <c r="W443" i="2"/>
  <c r="V443" i="2"/>
  <c r="U443" i="2"/>
  <c r="Z442" i="2"/>
  <c r="Y442" i="2"/>
  <c r="X442" i="2"/>
  <c r="W442" i="2"/>
  <c r="V442" i="2"/>
  <c r="U442" i="2"/>
  <c r="Z441" i="2"/>
  <c r="Y441" i="2"/>
  <c r="X441" i="2"/>
  <c r="W441" i="2"/>
  <c r="V441" i="2"/>
  <c r="U441" i="2"/>
  <c r="Z440" i="2"/>
  <c r="Y440" i="2"/>
  <c r="X440" i="2"/>
  <c r="W440" i="2"/>
  <c r="V440" i="2"/>
  <c r="U440" i="2"/>
  <c r="Z439" i="2"/>
  <c r="Y439" i="2"/>
  <c r="X439" i="2"/>
  <c r="W439" i="2"/>
  <c r="V439" i="2"/>
  <c r="U439" i="2"/>
  <c r="Z438" i="2"/>
  <c r="Y438" i="2"/>
  <c r="X438" i="2"/>
  <c r="W438" i="2"/>
  <c r="V438" i="2"/>
  <c r="U438" i="2"/>
  <c r="Z437" i="2"/>
  <c r="Y437" i="2"/>
  <c r="X437" i="2"/>
  <c r="W437" i="2"/>
  <c r="V437" i="2"/>
  <c r="U437" i="2"/>
  <c r="Z436" i="2"/>
  <c r="Y436" i="2"/>
  <c r="X436" i="2"/>
  <c r="W436" i="2"/>
  <c r="V436" i="2"/>
  <c r="U436" i="2"/>
  <c r="Z435" i="2"/>
  <c r="Y435" i="2"/>
  <c r="X435" i="2"/>
  <c r="W435" i="2"/>
  <c r="V435" i="2"/>
  <c r="U435" i="2"/>
  <c r="Z434" i="2"/>
  <c r="Y434" i="2"/>
  <c r="X434" i="2"/>
  <c r="W434" i="2"/>
  <c r="V434" i="2"/>
  <c r="U434" i="2"/>
  <c r="Z433" i="2"/>
  <c r="Y433" i="2"/>
  <c r="X433" i="2"/>
  <c r="W433" i="2"/>
  <c r="V433" i="2"/>
  <c r="U433" i="2"/>
  <c r="Z432" i="2"/>
  <c r="Y432" i="2"/>
  <c r="X432" i="2"/>
  <c r="W432" i="2"/>
  <c r="V432" i="2"/>
  <c r="U432" i="2"/>
  <c r="Z431" i="2"/>
  <c r="Y431" i="2"/>
  <c r="X431" i="2"/>
  <c r="W431" i="2"/>
  <c r="V431" i="2"/>
  <c r="U431" i="2"/>
  <c r="Z430" i="2"/>
  <c r="Y430" i="2"/>
  <c r="X430" i="2"/>
  <c r="W430" i="2"/>
  <c r="V430" i="2"/>
  <c r="U430" i="2"/>
  <c r="Z429" i="2"/>
  <c r="Y429" i="2"/>
  <c r="X429" i="2"/>
  <c r="W429" i="2"/>
  <c r="V429" i="2"/>
  <c r="U429" i="2"/>
  <c r="Z428" i="2"/>
  <c r="Y428" i="2"/>
  <c r="X428" i="2"/>
  <c r="W428" i="2"/>
  <c r="V428" i="2"/>
  <c r="U428" i="2"/>
  <c r="Z427" i="2"/>
  <c r="Y427" i="2"/>
  <c r="X427" i="2"/>
  <c r="W427" i="2"/>
  <c r="V427" i="2"/>
  <c r="U427" i="2"/>
  <c r="Z426" i="2"/>
  <c r="Y426" i="2"/>
  <c r="X426" i="2"/>
  <c r="W426" i="2"/>
  <c r="V426" i="2"/>
  <c r="U426" i="2"/>
  <c r="Z425" i="2"/>
  <c r="Y425" i="2"/>
  <c r="X425" i="2"/>
  <c r="W425" i="2"/>
  <c r="V425" i="2"/>
  <c r="U425" i="2"/>
  <c r="Z424" i="2"/>
  <c r="Y424" i="2"/>
  <c r="X424" i="2"/>
  <c r="W424" i="2"/>
  <c r="V424" i="2"/>
  <c r="U424" i="2"/>
  <c r="Z423" i="2"/>
  <c r="Y423" i="2"/>
  <c r="X423" i="2"/>
  <c r="W423" i="2"/>
  <c r="V423" i="2"/>
  <c r="U423" i="2"/>
  <c r="Z422" i="2"/>
  <c r="Y422" i="2"/>
  <c r="X422" i="2"/>
  <c r="W422" i="2"/>
  <c r="V422" i="2"/>
  <c r="U422" i="2"/>
  <c r="Z421" i="2"/>
  <c r="Y421" i="2"/>
  <c r="X421" i="2"/>
  <c r="W421" i="2"/>
  <c r="V421" i="2"/>
  <c r="U421" i="2"/>
  <c r="Z420" i="2"/>
  <c r="Y420" i="2"/>
  <c r="X420" i="2"/>
  <c r="W420" i="2"/>
  <c r="V420" i="2"/>
  <c r="U420" i="2"/>
  <c r="Z419" i="2"/>
  <c r="Y419" i="2"/>
  <c r="X419" i="2"/>
  <c r="W419" i="2"/>
  <c r="V419" i="2"/>
  <c r="U419" i="2"/>
  <c r="Z418" i="2"/>
  <c r="Y418" i="2"/>
  <c r="X418" i="2"/>
  <c r="W418" i="2"/>
  <c r="V418" i="2"/>
  <c r="U418" i="2"/>
  <c r="Z417" i="2"/>
  <c r="Y417" i="2"/>
  <c r="X417" i="2"/>
  <c r="W417" i="2"/>
  <c r="V417" i="2"/>
  <c r="U417" i="2"/>
  <c r="Z416" i="2"/>
  <c r="Y416" i="2"/>
  <c r="X416" i="2"/>
  <c r="W416" i="2"/>
  <c r="V416" i="2"/>
  <c r="U416" i="2"/>
  <c r="Z415" i="2"/>
  <c r="Y415" i="2"/>
  <c r="X415" i="2"/>
  <c r="W415" i="2"/>
  <c r="V415" i="2"/>
  <c r="U415" i="2"/>
  <c r="Z414" i="2"/>
  <c r="Y414" i="2"/>
  <c r="X414" i="2"/>
  <c r="W414" i="2"/>
  <c r="V414" i="2"/>
  <c r="U414" i="2"/>
  <c r="Z413" i="2"/>
  <c r="Y413" i="2"/>
  <c r="X413" i="2"/>
  <c r="W413" i="2"/>
  <c r="V413" i="2"/>
  <c r="U413" i="2"/>
  <c r="Z412" i="2"/>
  <c r="Y412" i="2"/>
  <c r="X412" i="2"/>
  <c r="W412" i="2"/>
  <c r="V412" i="2"/>
  <c r="U412" i="2"/>
  <c r="Z411" i="2"/>
  <c r="Y411" i="2"/>
  <c r="X411" i="2"/>
  <c r="W411" i="2"/>
  <c r="V411" i="2"/>
  <c r="U411" i="2"/>
  <c r="Z410" i="2"/>
  <c r="Y410" i="2"/>
  <c r="X410" i="2"/>
  <c r="W410" i="2"/>
  <c r="V410" i="2"/>
  <c r="U410" i="2"/>
  <c r="Z409" i="2"/>
  <c r="Y409" i="2"/>
  <c r="X409" i="2"/>
  <c r="W409" i="2"/>
  <c r="V409" i="2"/>
  <c r="U409" i="2"/>
  <c r="Z408" i="2"/>
  <c r="Y408" i="2"/>
  <c r="X408" i="2"/>
  <c r="W408" i="2"/>
  <c r="V408" i="2"/>
  <c r="U408" i="2"/>
  <c r="Z407" i="2"/>
  <c r="Y407" i="2"/>
  <c r="X407" i="2"/>
  <c r="W407" i="2"/>
  <c r="V407" i="2"/>
  <c r="U407" i="2"/>
  <c r="Z406" i="2"/>
  <c r="Y406" i="2"/>
  <c r="X406" i="2"/>
  <c r="W406" i="2"/>
  <c r="V406" i="2"/>
  <c r="U406" i="2"/>
  <c r="Z405" i="2"/>
  <c r="Y405" i="2"/>
  <c r="X405" i="2"/>
  <c r="W405" i="2"/>
  <c r="V405" i="2"/>
  <c r="U405" i="2"/>
  <c r="Z404" i="2"/>
  <c r="Y404" i="2"/>
  <c r="X404" i="2"/>
  <c r="W404" i="2"/>
  <c r="V404" i="2"/>
  <c r="U404" i="2"/>
  <c r="Z403" i="2"/>
  <c r="Y403" i="2"/>
  <c r="X403" i="2"/>
  <c r="W403" i="2"/>
  <c r="V403" i="2"/>
  <c r="U403" i="2"/>
  <c r="Z402" i="2"/>
  <c r="Y402" i="2"/>
  <c r="X402" i="2"/>
  <c r="W402" i="2"/>
  <c r="V402" i="2"/>
  <c r="U402" i="2"/>
  <c r="Z401" i="2"/>
  <c r="Y401" i="2"/>
  <c r="X401" i="2"/>
  <c r="W401" i="2"/>
  <c r="V401" i="2"/>
  <c r="U401" i="2"/>
  <c r="Z400" i="2"/>
  <c r="Y400" i="2"/>
  <c r="X400" i="2"/>
  <c r="W400" i="2"/>
  <c r="V400" i="2"/>
  <c r="U400" i="2"/>
  <c r="Z399" i="2"/>
  <c r="Y399" i="2"/>
  <c r="X399" i="2"/>
  <c r="W399" i="2"/>
  <c r="V399" i="2"/>
  <c r="U399" i="2"/>
  <c r="Z398" i="2"/>
  <c r="Y398" i="2"/>
  <c r="X398" i="2"/>
  <c r="W398" i="2"/>
  <c r="V398" i="2"/>
  <c r="U398" i="2"/>
  <c r="Z397" i="2"/>
  <c r="Y397" i="2"/>
  <c r="X397" i="2"/>
  <c r="W397" i="2"/>
  <c r="V397" i="2"/>
  <c r="U397" i="2"/>
  <c r="Z396" i="2"/>
  <c r="Y396" i="2"/>
  <c r="X396" i="2"/>
  <c r="W396" i="2"/>
  <c r="V396" i="2"/>
  <c r="U396" i="2"/>
  <c r="Z395" i="2"/>
  <c r="Y395" i="2"/>
  <c r="X395" i="2"/>
  <c r="W395" i="2"/>
  <c r="V395" i="2"/>
  <c r="U395" i="2"/>
  <c r="Z394" i="2"/>
  <c r="Y394" i="2"/>
  <c r="X394" i="2"/>
  <c r="W394" i="2"/>
  <c r="V394" i="2"/>
  <c r="U394" i="2"/>
  <c r="Z393" i="2"/>
  <c r="Y393" i="2"/>
  <c r="X393" i="2"/>
  <c r="W393" i="2"/>
  <c r="V393" i="2"/>
  <c r="U393" i="2"/>
  <c r="Z392" i="2"/>
  <c r="Y392" i="2"/>
  <c r="X392" i="2"/>
  <c r="W392" i="2"/>
  <c r="V392" i="2"/>
  <c r="U392" i="2"/>
  <c r="Z391" i="2"/>
  <c r="Y391" i="2"/>
  <c r="X391" i="2"/>
  <c r="W391" i="2"/>
  <c r="V391" i="2"/>
  <c r="U391" i="2"/>
  <c r="Z390" i="2"/>
  <c r="Y390" i="2"/>
  <c r="X390" i="2"/>
  <c r="W390" i="2"/>
  <c r="V390" i="2"/>
  <c r="U390" i="2"/>
  <c r="Z389" i="2"/>
  <c r="Y389" i="2"/>
  <c r="X389" i="2"/>
  <c r="W389" i="2"/>
  <c r="V389" i="2"/>
  <c r="U389" i="2"/>
  <c r="Z388" i="2"/>
  <c r="Y388" i="2"/>
  <c r="X388" i="2"/>
  <c r="W388" i="2"/>
  <c r="V388" i="2"/>
  <c r="U388" i="2"/>
  <c r="Z387" i="2"/>
  <c r="Y387" i="2"/>
  <c r="X387" i="2"/>
  <c r="W387" i="2"/>
  <c r="V387" i="2"/>
  <c r="U387" i="2"/>
  <c r="Z386" i="2"/>
  <c r="Y386" i="2"/>
  <c r="X386" i="2"/>
  <c r="W386" i="2"/>
  <c r="V386" i="2"/>
  <c r="U386" i="2"/>
  <c r="Z385" i="2"/>
  <c r="Y385" i="2"/>
  <c r="X385" i="2"/>
  <c r="W385" i="2"/>
  <c r="V385" i="2"/>
  <c r="U385" i="2"/>
  <c r="Z384" i="2"/>
  <c r="Y384" i="2"/>
  <c r="X384" i="2"/>
  <c r="W384" i="2"/>
  <c r="V384" i="2"/>
  <c r="U384" i="2"/>
  <c r="Z383" i="2"/>
  <c r="Y383" i="2"/>
  <c r="X383" i="2"/>
  <c r="W383" i="2"/>
  <c r="V383" i="2"/>
  <c r="U383" i="2"/>
  <c r="Z382" i="2"/>
  <c r="Y382" i="2"/>
  <c r="X382" i="2"/>
  <c r="W382" i="2"/>
  <c r="V382" i="2"/>
  <c r="U382" i="2"/>
  <c r="Z381" i="2"/>
  <c r="Y381" i="2"/>
  <c r="X381" i="2"/>
  <c r="W381" i="2"/>
  <c r="V381" i="2"/>
  <c r="U381" i="2"/>
  <c r="Z380" i="2"/>
  <c r="Y380" i="2"/>
  <c r="X380" i="2"/>
  <c r="W380" i="2"/>
  <c r="V380" i="2"/>
  <c r="U380" i="2"/>
  <c r="Z379" i="2"/>
  <c r="Y379" i="2"/>
  <c r="X379" i="2"/>
  <c r="W379" i="2"/>
  <c r="V379" i="2"/>
  <c r="U379" i="2"/>
  <c r="Z378" i="2"/>
  <c r="Y378" i="2"/>
  <c r="X378" i="2"/>
  <c r="W378" i="2"/>
  <c r="V378" i="2"/>
  <c r="U378" i="2"/>
  <c r="Z377" i="2"/>
  <c r="Y377" i="2"/>
  <c r="X377" i="2"/>
  <c r="W377" i="2"/>
  <c r="V377" i="2"/>
  <c r="U377" i="2"/>
  <c r="Z376" i="2"/>
  <c r="Y376" i="2"/>
  <c r="X376" i="2"/>
  <c r="W376" i="2"/>
  <c r="V376" i="2"/>
  <c r="U376" i="2"/>
  <c r="Z375" i="2"/>
  <c r="Y375" i="2"/>
  <c r="X375" i="2"/>
  <c r="W375" i="2"/>
  <c r="V375" i="2"/>
  <c r="U375" i="2"/>
  <c r="Z374" i="2"/>
  <c r="Y374" i="2"/>
  <c r="X374" i="2"/>
  <c r="W374" i="2"/>
  <c r="V374" i="2"/>
  <c r="U374" i="2"/>
  <c r="Z373" i="2"/>
  <c r="Y373" i="2"/>
  <c r="X373" i="2"/>
  <c r="W373" i="2"/>
  <c r="V373" i="2"/>
  <c r="U373" i="2"/>
  <c r="Z372" i="2"/>
  <c r="Y372" i="2"/>
  <c r="X372" i="2"/>
  <c r="W372" i="2"/>
  <c r="V372" i="2"/>
  <c r="U372" i="2"/>
  <c r="Z371" i="2"/>
  <c r="Y371" i="2"/>
  <c r="X371" i="2"/>
  <c r="W371" i="2"/>
  <c r="V371" i="2"/>
  <c r="U371" i="2"/>
  <c r="Z370" i="2"/>
  <c r="Y370" i="2"/>
  <c r="X370" i="2"/>
  <c r="W370" i="2"/>
  <c r="V370" i="2"/>
  <c r="U370" i="2"/>
  <c r="Z369" i="2"/>
  <c r="Y369" i="2"/>
  <c r="X369" i="2"/>
  <c r="W369" i="2"/>
  <c r="V369" i="2"/>
  <c r="U369" i="2"/>
  <c r="Z368" i="2"/>
  <c r="Y368" i="2"/>
  <c r="X368" i="2"/>
  <c r="W368" i="2"/>
  <c r="V368" i="2"/>
  <c r="U368" i="2"/>
  <c r="Z367" i="2"/>
  <c r="Y367" i="2"/>
  <c r="X367" i="2"/>
  <c r="W367" i="2"/>
  <c r="V367" i="2"/>
  <c r="U367" i="2"/>
  <c r="Z366" i="2"/>
  <c r="Y366" i="2"/>
  <c r="X366" i="2"/>
  <c r="W366" i="2"/>
  <c r="V366" i="2"/>
  <c r="U366" i="2"/>
  <c r="Z365" i="2"/>
  <c r="Y365" i="2"/>
  <c r="X365" i="2"/>
  <c r="W365" i="2"/>
  <c r="V365" i="2"/>
  <c r="U365" i="2"/>
  <c r="Z364" i="2"/>
  <c r="Y364" i="2"/>
  <c r="X364" i="2"/>
  <c r="W364" i="2"/>
  <c r="V364" i="2"/>
  <c r="U364" i="2"/>
  <c r="Z363" i="2"/>
  <c r="Y363" i="2"/>
  <c r="X363" i="2"/>
  <c r="W363" i="2"/>
  <c r="V363" i="2"/>
  <c r="U363" i="2"/>
  <c r="Z362" i="2"/>
  <c r="Y362" i="2"/>
  <c r="X362" i="2"/>
  <c r="W362" i="2"/>
  <c r="V362" i="2"/>
  <c r="U362" i="2"/>
  <c r="Z361" i="2"/>
  <c r="Y361" i="2"/>
  <c r="X361" i="2"/>
  <c r="W361" i="2"/>
  <c r="V361" i="2"/>
  <c r="U361" i="2"/>
  <c r="Z360" i="2"/>
  <c r="Y360" i="2"/>
  <c r="X360" i="2"/>
  <c r="W360" i="2"/>
  <c r="V360" i="2"/>
  <c r="U360" i="2"/>
  <c r="Z359" i="2"/>
  <c r="Y359" i="2"/>
  <c r="X359" i="2"/>
  <c r="W359" i="2"/>
  <c r="V359" i="2"/>
  <c r="U359" i="2"/>
  <c r="Z358" i="2"/>
  <c r="Y358" i="2"/>
  <c r="X358" i="2"/>
  <c r="W358" i="2"/>
  <c r="V358" i="2"/>
  <c r="U358" i="2"/>
  <c r="Z357" i="2"/>
  <c r="Y357" i="2"/>
  <c r="X357" i="2"/>
  <c r="W357" i="2"/>
  <c r="V357" i="2"/>
  <c r="U357" i="2"/>
  <c r="Z356" i="2"/>
  <c r="Y356" i="2"/>
  <c r="X356" i="2"/>
  <c r="W356" i="2"/>
  <c r="V356" i="2"/>
  <c r="U356" i="2"/>
  <c r="Z355" i="2"/>
  <c r="Y355" i="2"/>
  <c r="X355" i="2"/>
  <c r="W355" i="2"/>
  <c r="V355" i="2"/>
  <c r="U355" i="2"/>
  <c r="Z354" i="2"/>
  <c r="Y354" i="2"/>
  <c r="X354" i="2"/>
  <c r="W354" i="2"/>
  <c r="V354" i="2"/>
  <c r="U354" i="2"/>
  <c r="Z353" i="2"/>
  <c r="Y353" i="2"/>
  <c r="X353" i="2"/>
  <c r="W353" i="2"/>
  <c r="V353" i="2"/>
  <c r="U353" i="2"/>
  <c r="Z352" i="2"/>
  <c r="Y352" i="2"/>
  <c r="X352" i="2"/>
  <c r="W352" i="2"/>
  <c r="V352" i="2"/>
  <c r="U352" i="2"/>
  <c r="Z351" i="2"/>
  <c r="Y351" i="2"/>
  <c r="X351" i="2"/>
  <c r="W351" i="2"/>
  <c r="V351" i="2"/>
  <c r="U351" i="2"/>
  <c r="Z350" i="2"/>
  <c r="Y350" i="2"/>
  <c r="X350" i="2"/>
  <c r="W350" i="2"/>
  <c r="V350" i="2"/>
  <c r="U350" i="2"/>
  <c r="Z349" i="2"/>
  <c r="Y349" i="2"/>
  <c r="X349" i="2"/>
  <c r="W349" i="2"/>
  <c r="V349" i="2"/>
  <c r="U349" i="2"/>
  <c r="Z348" i="2"/>
  <c r="Y348" i="2"/>
  <c r="X348" i="2"/>
  <c r="W348" i="2"/>
  <c r="V348" i="2"/>
  <c r="U348" i="2"/>
  <c r="Z347" i="2"/>
  <c r="Y347" i="2"/>
  <c r="X347" i="2"/>
  <c r="W347" i="2"/>
  <c r="V347" i="2"/>
  <c r="U347" i="2"/>
  <c r="Z346" i="2"/>
  <c r="Y346" i="2"/>
  <c r="X346" i="2"/>
  <c r="W346" i="2"/>
  <c r="V346" i="2"/>
  <c r="U346" i="2"/>
  <c r="Z345" i="2"/>
  <c r="Y345" i="2"/>
  <c r="X345" i="2"/>
  <c r="W345" i="2"/>
  <c r="V345" i="2"/>
  <c r="U345" i="2"/>
  <c r="Z344" i="2"/>
  <c r="Y344" i="2"/>
  <c r="X344" i="2"/>
  <c r="W344" i="2"/>
  <c r="V344" i="2"/>
  <c r="U344" i="2"/>
  <c r="Z343" i="2"/>
  <c r="Y343" i="2"/>
  <c r="X343" i="2"/>
  <c r="W343" i="2"/>
  <c r="V343" i="2"/>
  <c r="U343" i="2"/>
  <c r="Z342" i="2"/>
  <c r="Y342" i="2"/>
  <c r="X342" i="2"/>
  <c r="W342" i="2"/>
  <c r="V342" i="2"/>
  <c r="U342" i="2"/>
  <c r="Z341" i="2"/>
  <c r="Y341" i="2"/>
  <c r="X341" i="2"/>
  <c r="W341" i="2"/>
  <c r="V341" i="2"/>
  <c r="U341" i="2"/>
  <c r="Z340" i="2"/>
  <c r="Y340" i="2"/>
  <c r="X340" i="2"/>
  <c r="W340" i="2"/>
  <c r="V340" i="2"/>
  <c r="U340" i="2"/>
  <c r="Z339" i="2"/>
  <c r="Y339" i="2"/>
  <c r="X339" i="2"/>
  <c r="W339" i="2"/>
  <c r="V339" i="2"/>
  <c r="U339" i="2"/>
  <c r="Z338" i="2"/>
  <c r="Y338" i="2"/>
  <c r="X338" i="2"/>
  <c r="W338" i="2"/>
  <c r="V338" i="2"/>
  <c r="U338" i="2"/>
  <c r="Z337" i="2"/>
  <c r="Y337" i="2"/>
  <c r="X337" i="2"/>
  <c r="W337" i="2"/>
  <c r="V337" i="2"/>
  <c r="U337" i="2"/>
  <c r="Z336" i="2"/>
  <c r="Y336" i="2"/>
  <c r="X336" i="2"/>
  <c r="W336" i="2"/>
  <c r="V336" i="2"/>
  <c r="U336" i="2"/>
  <c r="Z335" i="2"/>
  <c r="Y335" i="2"/>
  <c r="X335" i="2"/>
  <c r="W335" i="2"/>
  <c r="V335" i="2"/>
  <c r="U335" i="2"/>
  <c r="Z334" i="2"/>
  <c r="Y334" i="2"/>
  <c r="X334" i="2"/>
  <c r="W334" i="2"/>
  <c r="V334" i="2"/>
  <c r="U334" i="2"/>
  <c r="Z333" i="2"/>
  <c r="Y333" i="2"/>
  <c r="X333" i="2"/>
  <c r="W333" i="2"/>
  <c r="V333" i="2"/>
  <c r="U333" i="2"/>
  <c r="Z332" i="2"/>
  <c r="Y332" i="2"/>
  <c r="X332" i="2"/>
  <c r="W332" i="2"/>
  <c r="V332" i="2"/>
  <c r="U332" i="2"/>
  <c r="Z331" i="2"/>
  <c r="Y331" i="2"/>
  <c r="X331" i="2"/>
  <c r="W331" i="2"/>
  <c r="V331" i="2"/>
  <c r="U331" i="2"/>
  <c r="Z330" i="2"/>
  <c r="Y330" i="2"/>
  <c r="X330" i="2"/>
  <c r="W330" i="2"/>
  <c r="V330" i="2"/>
  <c r="U330" i="2"/>
  <c r="Z329" i="2"/>
  <c r="Y329" i="2"/>
  <c r="X329" i="2"/>
  <c r="W329" i="2"/>
  <c r="V329" i="2"/>
  <c r="U329" i="2"/>
  <c r="Z328" i="2"/>
  <c r="Y328" i="2"/>
  <c r="X328" i="2"/>
  <c r="W328" i="2"/>
  <c r="V328" i="2"/>
  <c r="U328" i="2"/>
  <c r="Z327" i="2"/>
  <c r="Y327" i="2"/>
  <c r="X327" i="2"/>
  <c r="W327" i="2"/>
  <c r="V327" i="2"/>
  <c r="U327" i="2"/>
  <c r="Z326" i="2"/>
  <c r="Y326" i="2"/>
  <c r="X326" i="2"/>
  <c r="W326" i="2"/>
  <c r="V326" i="2"/>
  <c r="U326" i="2"/>
  <c r="Z325" i="2"/>
  <c r="Y325" i="2"/>
  <c r="X325" i="2"/>
  <c r="W325" i="2"/>
  <c r="V325" i="2"/>
  <c r="U325" i="2"/>
  <c r="Z324" i="2"/>
  <c r="Y324" i="2"/>
  <c r="X324" i="2"/>
  <c r="W324" i="2"/>
  <c r="V324" i="2"/>
  <c r="U324" i="2"/>
  <c r="Z323" i="2"/>
  <c r="Y323" i="2"/>
  <c r="X323" i="2"/>
  <c r="W323" i="2"/>
  <c r="V323" i="2"/>
  <c r="U323" i="2"/>
  <c r="Z322" i="2"/>
  <c r="Y322" i="2"/>
  <c r="X322" i="2"/>
  <c r="W322" i="2"/>
  <c r="V322" i="2"/>
  <c r="U322" i="2"/>
  <c r="Z321" i="2"/>
  <c r="Y321" i="2"/>
  <c r="X321" i="2"/>
  <c r="W321" i="2"/>
  <c r="V321" i="2"/>
  <c r="U321" i="2"/>
  <c r="Z320" i="2"/>
  <c r="Y320" i="2"/>
  <c r="X320" i="2"/>
  <c r="W320" i="2"/>
  <c r="V320" i="2"/>
  <c r="U320" i="2"/>
  <c r="Z319" i="2"/>
  <c r="Y319" i="2"/>
  <c r="X319" i="2"/>
  <c r="W319" i="2"/>
  <c r="V319" i="2"/>
  <c r="U319" i="2"/>
  <c r="Z318" i="2"/>
  <c r="Y318" i="2"/>
  <c r="X318" i="2"/>
  <c r="W318" i="2"/>
  <c r="V318" i="2"/>
  <c r="U318" i="2"/>
  <c r="Z317" i="2"/>
  <c r="Y317" i="2"/>
  <c r="X317" i="2"/>
  <c r="W317" i="2"/>
  <c r="V317" i="2"/>
  <c r="U317" i="2"/>
  <c r="Z316" i="2"/>
  <c r="Y316" i="2"/>
  <c r="X316" i="2"/>
  <c r="W316" i="2"/>
  <c r="V316" i="2"/>
  <c r="U316" i="2"/>
  <c r="Z315" i="2"/>
  <c r="Y315" i="2"/>
  <c r="X315" i="2"/>
  <c r="W315" i="2"/>
  <c r="V315" i="2"/>
  <c r="U315" i="2"/>
  <c r="Z314" i="2"/>
  <c r="Y314" i="2"/>
  <c r="X314" i="2"/>
  <c r="W314" i="2"/>
  <c r="V314" i="2"/>
  <c r="U314" i="2"/>
  <c r="Z313" i="2"/>
  <c r="Y313" i="2"/>
  <c r="X313" i="2"/>
  <c r="W313" i="2"/>
  <c r="V313" i="2"/>
  <c r="U313" i="2"/>
  <c r="Z312" i="2"/>
  <c r="Y312" i="2"/>
  <c r="X312" i="2"/>
  <c r="W312" i="2"/>
  <c r="V312" i="2"/>
  <c r="U312" i="2"/>
  <c r="Z311" i="2"/>
  <c r="Y311" i="2"/>
  <c r="X311" i="2"/>
  <c r="W311" i="2"/>
  <c r="V311" i="2"/>
  <c r="U311" i="2"/>
  <c r="Z310" i="2"/>
  <c r="Y310" i="2"/>
  <c r="X310" i="2"/>
  <c r="W310" i="2"/>
  <c r="V310" i="2"/>
  <c r="U310" i="2"/>
  <c r="Z309" i="2"/>
  <c r="Y309" i="2"/>
  <c r="X309" i="2"/>
  <c r="W309" i="2"/>
  <c r="V309" i="2"/>
  <c r="U309" i="2"/>
  <c r="Z308" i="2"/>
  <c r="Y308" i="2"/>
  <c r="X308" i="2"/>
  <c r="W308" i="2"/>
  <c r="V308" i="2"/>
  <c r="U308" i="2"/>
  <c r="Z307" i="2"/>
  <c r="Y307" i="2"/>
  <c r="X307" i="2"/>
  <c r="W307" i="2"/>
  <c r="V307" i="2"/>
  <c r="U307" i="2"/>
  <c r="Z306" i="2"/>
  <c r="Y306" i="2"/>
  <c r="X306" i="2"/>
  <c r="W306" i="2"/>
  <c r="V306" i="2"/>
  <c r="U306" i="2"/>
  <c r="Z305" i="2"/>
  <c r="Y305" i="2"/>
  <c r="X305" i="2"/>
  <c r="W305" i="2"/>
  <c r="V305" i="2"/>
  <c r="U305" i="2"/>
  <c r="Z304" i="2"/>
  <c r="Y304" i="2"/>
  <c r="X304" i="2"/>
  <c r="W304" i="2"/>
  <c r="V304" i="2"/>
  <c r="U304" i="2"/>
  <c r="Z303" i="2"/>
  <c r="Y303" i="2"/>
  <c r="X303" i="2"/>
  <c r="W303" i="2"/>
  <c r="V303" i="2"/>
  <c r="U303" i="2"/>
  <c r="Z302" i="2"/>
  <c r="Y302" i="2"/>
  <c r="X302" i="2"/>
  <c r="W302" i="2"/>
  <c r="V302" i="2"/>
  <c r="U302" i="2"/>
  <c r="Z301" i="2"/>
  <c r="Y301" i="2"/>
  <c r="X301" i="2"/>
  <c r="W301" i="2"/>
  <c r="V301" i="2"/>
  <c r="U301" i="2"/>
  <c r="Z300" i="2"/>
  <c r="Y300" i="2"/>
  <c r="X300" i="2"/>
  <c r="W300" i="2"/>
  <c r="V300" i="2"/>
  <c r="U300" i="2"/>
  <c r="Z299" i="2"/>
  <c r="Y299" i="2"/>
  <c r="X299" i="2"/>
  <c r="W299" i="2"/>
  <c r="V299" i="2"/>
  <c r="U299" i="2"/>
  <c r="Z298" i="2"/>
  <c r="Y298" i="2"/>
  <c r="X298" i="2"/>
  <c r="W298" i="2"/>
  <c r="V298" i="2"/>
  <c r="U298" i="2"/>
  <c r="Z297" i="2"/>
  <c r="Y297" i="2"/>
  <c r="X297" i="2"/>
  <c r="W297" i="2"/>
  <c r="V297" i="2"/>
  <c r="U297" i="2"/>
  <c r="Z296" i="2"/>
  <c r="Y296" i="2"/>
  <c r="X296" i="2"/>
  <c r="W296" i="2"/>
  <c r="V296" i="2"/>
  <c r="U296" i="2"/>
  <c r="Z295" i="2"/>
  <c r="Y295" i="2"/>
  <c r="X295" i="2"/>
  <c r="W295" i="2"/>
  <c r="V295" i="2"/>
  <c r="U295" i="2"/>
  <c r="Z294" i="2"/>
  <c r="Y294" i="2"/>
  <c r="X294" i="2"/>
  <c r="W294" i="2"/>
  <c r="V294" i="2"/>
  <c r="U294" i="2"/>
  <c r="Z293" i="2"/>
  <c r="Y293" i="2"/>
  <c r="X293" i="2"/>
  <c r="W293" i="2"/>
  <c r="V293" i="2"/>
  <c r="U293" i="2"/>
  <c r="Z292" i="2"/>
  <c r="Y292" i="2"/>
  <c r="X292" i="2"/>
  <c r="W292" i="2"/>
  <c r="V292" i="2"/>
  <c r="U292" i="2"/>
  <c r="Z291" i="2"/>
  <c r="Y291" i="2"/>
  <c r="X291" i="2"/>
  <c r="W291" i="2"/>
  <c r="V291" i="2"/>
  <c r="U291" i="2"/>
  <c r="Z290" i="2"/>
  <c r="Y290" i="2"/>
  <c r="X290" i="2"/>
  <c r="W290" i="2"/>
  <c r="V290" i="2"/>
  <c r="U290" i="2"/>
  <c r="Z289" i="2"/>
  <c r="Y289" i="2"/>
  <c r="X289" i="2"/>
  <c r="W289" i="2"/>
  <c r="V289" i="2"/>
  <c r="U289" i="2"/>
  <c r="Z288" i="2"/>
  <c r="Y288" i="2"/>
  <c r="X288" i="2"/>
  <c r="W288" i="2"/>
  <c r="V288" i="2"/>
  <c r="U288" i="2"/>
  <c r="Z287" i="2"/>
  <c r="Y287" i="2"/>
  <c r="X287" i="2"/>
  <c r="W287" i="2"/>
  <c r="V287" i="2"/>
  <c r="U287" i="2"/>
  <c r="Z286" i="2"/>
  <c r="Y286" i="2"/>
  <c r="X286" i="2"/>
  <c r="W286" i="2"/>
  <c r="V286" i="2"/>
  <c r="U286" i="2"/>
  <c r="Z285" i="2"/>
  <c r="Y285" i="2"/>
  <c r="X285" i="2"/>
  <c r="W285" i="2"/>
  <c r="V285" i="2"/>
  <c r="U285" i="2"/>
  <c r="Z284" i="2"/>
  <c r="Y284" i="2"/>
  <c r="X284" i="2"/>
  <c r="W284" i="2"/>
  <c r="V284" i="2"/>
  <c r="U284" i="2"/>
  <c r="Z283" i="2"/>
  <c r="Y283" i="2"/>
  <c r="X283" i="2"/>
  <c r="W283" i="2"/>
  <c r="V283" i="2"/>
  <c r="U283" i="2"/>
  <c r="Z282" i="2"/>
  <c r="Y282" i="2"/>
  <c r="X282" i="2"/>
  <c r="W282" i="2"/>
  <c r="V282" i="2"/>
  <c r="U282" i="2"/>
  <c r="Z281" i="2"/>
  <c r="Y281" i="2"/>
  <c r="X281" i="2"/>
  <c r="W281" i="2"/>
  <c r="V281" i="2"/>
  <c r="U281" i="2"/>
  <c r="Z280" i="2"/>
  <c r="Y280" i="2"/>
  <c r="X280" i="2"/>
  <c r="W280" i="2"/>
  <c r="V280" i="2"/>
  <c r="U280" i="2"/>
  <c r="Z279" i="2"/>
  <c r="Y279" i="2"/>
  <c r="X279" i="2"/>
  <c r="W279" i="2"/>
  <c r="V279" i="2"/>
  <c r="U279" i="2"/>
  <c r="Z278" i="2"/>
  <c r="Y278" i="2"/>
  <c r="X278" i="2"/>
  <c r="W278" i="2"/>
  <c r="V278" i="2"/>
  <c r="U278" i="2"/>
  <c r="Z277" i="2"/>
  <c r="Y277" i="2"/>
  <c r="X277" i="2"/>
  <c r="W277" i="2"/>
  <c r="V277" i="2"/>
  <c r="U277" i="2"/>
  <c r="Z276" i="2"/>
  <c r="Y276" i="2"/>
  <c r="X276" i="2"/>
  <c r="W276" i="2"/>
  <c r="V276" i="2"/>
  <c r="U276" i="2"/>
  <c r="Z275" i="2"/>
  <c r="Y275" i="2"/>
  <c r="X275" i="2"/>
  <c r="W275" i="2"/>
  <c r="V275" i="2"/>
  <c r="U275" i="2"/>
  <c r="Z274" i="2"/>
  <c r="Y274" i="2"/>
  <c r="X274" i="2"/>
  <c r="W274" i="2"/>
  <c r="V274" i="2"/>
  <c r="U274" i="2"/>
  <c r="Z273" i="2"/>
  <c r="Y273" i="2"/>
  <c r="X273" i="2"/>
  <c r="W273" i="2"/>
  <c r="V273" i="2"/>
  <c r="U273" i="2"/>
  <c r="Z272" i="2"/>
  <c r="Y272" i="2"/>
  <c r="X272" i="2"/>
  <c r="W272" i="2"/>
  <c r="V272" i="2"/>
  <c r="U272" i="2"/>
  <c r="Z271" i="2"/>
  <c r="Y271" i="2"/>
  <c r="X271" i="2"/>
  <c r="W271" i="2"/>
  <c r="V271" i="2"/>
  <c r="U271" i="2"/>
  <c r="Z270" i="2"/>
  <c r="Y270" i="2"/>
  <c r="X270" i="2"/>
  <c r="W270" i="2"/>
  <c r="V270" i="2"/>
  <c r="U270" i="2"/>
  <c r="Z269" i="2"/>
  <c r="Y269" i="2"/>
  <c r="X269" i="2"/>
  <c r="W269" i="2"/>
  <c r="V269" i="2"/>
  <c r="U269" i="2"/>
  <c r="Z268" i="2"/>
  <c r="Y268" i="2"/>
  <c r="X268" i="2"/>
  <c r="W268" i="2"/>
  <c r="V268" i="2"/>
  <c r="U268" i="2"/>
  <c r="Z267" i="2"/>
  <c r="Y267" i="2"/>
  <c r="X267" i="2"/>
  <c r="W267" i="2"/>
  <c r="V267" i="2"/>
  <c r="U267" i="2"/>
  <c r="Z266" i="2"/>
  <c r="Y266" i="2"/>
  <c r="X266" i="2"/>
  <c r="W266" i="2"/>
  <c r="V266" i="2"/>
  <c r="U266" i="2"/>
  <c r="Z265" i="2"/>
  <c r="Y265" i="2"/>
  <c r="X265" i="2"/>
  <c r="W265" i="2"/>
  <c r="V265" i="2"/>
  <c r="U265" i="2"/>
  <c r="Z264" i="2"/>
  <c r="Y264" i="2"/>
  <c r="X264" i="2"/>
  <c r="W264" i="2"/>
  <c r="V264" i="2"/>
  <c r="U264" i="2"/>
  <c r="Z263" i="2"/>
  <c r="Y263" i="2"/>
  <c r="X263" i="2"/>
  <c r="W263" i="2"/>
  <c r="V263" i="2"/>
  <c r="U263" i="2"/>
  <c r="Z262" i="2"/>
  <c r="Y262" i="2"/>
  <c r="X262" i="2"/>
  <c r="W262" i="2"/>
  <c r="V262" i="2"/>
  <c r="U262" i="2"/>
  <c r="Z261" i="2"/>
  <c r="Y261" i="2"/>
  <c r="X261" i="2"/>
  <c r="W261" i="2"/>
  <c r="V261" i="2"/>
  <c r="U261" i="2"/>
  <c r="Z260" i="2"/>
  <c r="Y260" i="2"/>
  <c r="X260" i="2"/>
  <c r="W260" i="2"/>
  <c r="V260" i="2"/>
  <c r="U260" i="2"/>
  <c r="Z259" i="2"/>
  <c r="Y259" i="2"/>
  <c r="X259" i="2"/>
  <c r="W259" i="2"/>
  <c r="V259" i="2"/>
  <c r="U259" i="2"/>
  <c r="Z258" i="2"/>
  <c r="Y258" i="2"/>
  <c r="X258" i="2"/>
  <c r="W258" i="2"/>
  <c r="V258" i="2"/>
  <c r="U258" i="2"/>
  <c r="Z257" i="2"/>
  <c r="Y257" i="2"/>
  <c r="X257" i="2"/>
  <c r="W257" i="2"/>
  <c r="V257" i="2"/>
  <c r="U257" i="2"/>
  <c r="Z256" i="2"/>
  <c r="Y256" i="2"/>
  <c r="X256" i="2"/>
  <c r="W256" i="2"/>
  <c r="V256" i="2"/>
  <c r="U256" i="2"/>
  <c r="Z255" i="2"/>
  <c r="Y255" i="2"/>
  <c r="X255" i="2"/>
  <c r="W255" i="2"/>
  <c r="V255" i="2"/>
  <c r="U255" i="2"/>
  <c r="Z254" i="2"/>
  <c r="Y254" i="2"/>
  <c r="X254" i="2"/>
  <c r="W254" i="2"/>
  <c r="V254" i="2"/>
  <c r="U254" i="2"/>
  <c r="Z253" i="2"/>
  <c r="Y253" i="2"/>
  <c r="X253" i="2"/>
  <c r="W253" i="2"/>
  <c r="V253" i="2"/>
  <c r="U253" i="2"/>
  <c r="Z252" i="2"/>
  <c r="Y252" i="2"/>
  <c r="X252" i="2"/>
  <c r="W252" i="2"/>
  <c r="V252" i="2"/>
  <c r="U252" i="2"/>
  <c r="Z251" i="2"/>
  <c r="Y251" i="2"/>
  <c r="X251" i="2"/>
  <c r="W251" i="2"/>
  <c r="V251" i="2"/>
  <c r="U251" i="2"/>
  <c r="Z250" i="2"/>
  <c r="Y250" i="2"/>
  <c r="X250" i="2"/>
  <c r="W250" i="2"/>
  <c r="V250" i="2"/>
  <c r="U250" i="2"/>
  <c r="Z249" i="2"/>
  <c r="Y249" i="2"/>
  <c r="X249" i="2"/>
  <c r="W249" i="2"/>
  <c r="V249" i="2"/>
  <c r="U249" i="2"/>
  <c r="Z248" i="2"/>
  <c r="Y248" i="2"/>
  <c r="X248" i="2"/>
  <c r="W248" i="2"/>
  <c r="V248" i="2"/>
  <c r="U248" i="2"/>
  <c r="Z247" i="2"/>
  <c r="Y247" i="2"/>
  <c r="X247" i="2"/>
  <c r="W247" i="2"/>
  <c r="V247" i="2"/>
  <c r="U247" i="2"/>
  <c r="Z246" i="2"/>
  <c r="Y246" i="2"/>
  <c r="X246" i="2"/>
  <c r="W246" i="2"/>
  <c r="V246" i="2"/>
  <c r="U246" i="2"/>
  <c r="Z245" i="2"/>
  <c r="Y245" i="2"/>
  <c r="X245" i="2"/>
  <c r="W245" i="2"/>
  <c r="V245" i="2"/>
  <c r="U245" i="2"/>
  <c r="Z244" i="2"/>
  <c r="Y244" i="2"/>
  <c r="X244" i="2"/>
  <c r="W244" i="2"/>
  <c r="V244" i="2"/>
  <c r="U244" i="2"/>
  <c r="Z243" i="2"/>
  <c r="Y243" i="2"/>
  <c r="X243" i="2"/>
  <c r="W243" i="2"/>
  <c r="V243" i="2"/>
  <c r="U243" i="2"/>
  <c r="Z242" i="2"/>
  <c r="Y242" i="2"/>
  <c r="X242" i="2"/>
  <c r="W242" i="2"/>
  <c r="V242" i="2"/>
  <c r="U242" i="2"/>
  <c r="Z241" i="2"/>
  <c r="Y241" i="2"/>
  <c r="X241" i="2"/>
  <c r="W241" i="2"/>
  <c r="V241" i="2"/>
  <c r="U241" i="2"/>
  <c r="Z240" i="2"/>
  <c r="Y240" i="2"/>
  <c r="X240" i="2"/>
  <c r="W240" i="2"/>
  <c r="V240" i="2"/>
  <c r="U240" i="2"/>
  <c r="Z239" i="2"/>
  <c r="Y239" i="2"/>
  <c r="X239" i="2"/>
  <c r="W239" i="2"/>
  <c r="V239" i="2"/>
  <c r="U239" i="2"/>
  <c r="Z238" i="2"/>
  <c r="Y238" i="2"/>
  <c r="X238" i="2"/>
  <c r="W238" i="2"/>
  <c r="V238" i="2"/>
  <c r="U238" i="2"/>
  <c r="Z237" i="2"/>
  <c r="Y237" i="2"/>
  <c r="X237" i="2"/>
  <c r="W237" i="2"/>
  <c r="V237" i="2"/>
  <c r="U237" i="2"/>
  <c r="Z236" i="2"/>
  <c r="Y236" i="2"/>
  <c r="X236" i="2"/>
  <c r="W236" i="2"/>
  <c r="V236" i="2"/>
  <c r="U236" i="2"/>
  <c r="Z235" i="2"/>
  <c r="Y235" i="2"/>
  <c r="X235" i="2"/>
  <c r="W235" i="2"/>
  <c r="V235" i="2"/>
  <c r="U235" i="2"/>
  <c r="Z234" i="2"/>
  <c r="Y234" i="2"/>
  <c r="X234" i="2"/>
  <c r="W234" i="2"/>
  <c r="V234" i="2"/>
  <c r="U234" i="2"/>
  <c r="Z233" i="2"/>
  <c r="Y233" i="2"/>
  <c r="X233" i="2"/>
  <c r="W233" i="2"/>
  <c r="V233" i="2"/>
  <c r="U233" i="2"/>
  <c r="Z232" i="2"/>
  <c r="Y232" i="2"/>
  <c r="X232" i="2"/>
  <c r="W232" i="2"/>
  <c r="V232" i="2"/>
  <c r="U232" i="2"/>
  <c r="Z231" i="2"/>
  <c r="Y231" i="2"/>
  <c r="X231" i="2"/>
  <c r="W231" i="2"/>
  <c r="V231" i="2"/>
  <c r="U231" i="2"/>
  <c r="Z230" i="2"/>
  <c r="Y230" i="2"/>
  <c r="X230" i="2"/>
  <c r="W230" i="2"/>
  <c r="V230" i="2"/>
  <c r="U230" i="2"/>
  <c r="Z229" i="2"/>
  <c r="Y229" i="2"/>
  <c r="X229" i="2"/>
  <c r="W229" i="2"/>
  <c r="V229" i="2"/>
  <c r="U229" i="2"/>
  <c r="Z228" i="2"/>
  <c r="Y228" i="2"/>
  <c r="X228" i="2"/>
  <c r="W228" i="2"/>
  <c r="V228" i="2"/>
  <c r="U228" i="2"/>
  <c r="Z227" i="2"/>
  <c r="Y227" i="2"/>
  <c r="X227" i="2"/>
  <c r="W227" i="2"/>
  <c r="V227" i="2"/>
  <c r="U227" i="2"/>
  <c r="Z226" i="2"/>
  <c r="Y226" i="2"/>
  <c r="X226" i="2"/>
  <c r="W226" i="2"/>
  <c r="V226" i="2"/>
  <c r="U226" i="2"/>
  <c r="Z225" i="2"/>
  <c r="Y225" i="2"/>
  <c r="X225" i="2"/>
  <c r="W225" i="2"/>
  <c r="V225" i="2"/>
  <c r="U225" i="2"/>
  <c r="Z224" i="2"/>
  <c r="Y224" i="2"/>
  <c r="X224" i="2"/>
  <c r="W224" i="2"/>
  <c r="V224" i="2"/>
  <c r="U224" i="2"/>
  <c r="Z223" i="2"/>
  <c r="Y223" i="2"/>
  <c r="X223" i="2"/>
  <c r="W223" i="2"/>
  <c r="V223" i="2"/>
  <c r="U223" i="2"/>
  <c r="Z222" i="2"/>
  <c r="Y222" i="2"/>
  <c r="X222" i="2"/>
  <c r="W222" i="2"/>
  <c r="V222" i="2"/>
  <c r="U222" i="2"/>
  <c r="Z221" i="2"/>
  <c r="Y221" i="2"/>
  <c r="X221" i="2"/>
  <c r="W221" i="2"/>
  <c r="V221" i="2"/>
  <c r="U221" i="2"/>
  <c r="Z220" i="2"/>
  <c r="Y220" i="2"/>
  <c r="X220" i="2"/>
  <c r="W220" i="2"/>
  <c r="V220" i="2"/>
  <c r="U220" i="2"/>
  <c r="Z219" i="2"/>
  <c r="Y219" i="2"/>
  <c r="X219" i="2"/>
  <c r="W219" i="2"/>
  <c r="V219" i="2"/>
  <c r="U219" i="2"/>
  <c r="Z218" i="2"/>
  <c r="Y218" i="2"/>
  <c r="X218" i="2"/>
  <c r="W218" i="2"/>
  <c r="V218" i="2"/>
  <c r="U218" i="2"/>
  <c r="Z217" i="2"/>
  <c r="Y217" i="2"/>
  <c r="X217" i="2"/>
  <c r="W217" i="2"/>
  <c r="V217" i="2"/>
  <c r="U217" i="2"/>
  <c r="Z216" i="2"/>
  <c r="Y216" i="2"/>
  <c r="X216" i="2"/>
  <c r="W216" i="2"/>
  <c r="V216" i="2"/>
  <c r="U216" i="2"/>
  <c r="Z215" i="2"/>
  <c r="Y215" i="2"/>
  <c r="X215" i="2"/>
  <c r="W215" i="2"/>
  <c r="V215" i="2"/>
  <c r="U215" i="2"/>
  <c r="Z214" i="2"/>
  <c r="Y214" i="2"/>
  <c r="X214" i="2"/>
  <c r="W214" i="2"/>
  <c r="V214" i="2"/>
  <c r="U214" i="2"/>
  <c r="Z213" i="2"/>
  <c r="Y213" i="2"/>
  <c r="X213" i="2"/>
  <c r="W213" i="2"/>
  <c r="V213" i="2"/>
  <c r="U213" i="2"/>
  <c r="Z212" i="2"/>
  <c r="Y212" i="2"/>
  <c r="X212" i="2"/>
  <c r="W212" i="2"/>
  <c r="V212" i="2"/>
  <c r="U212" i="2"/>
  <c r="Z211" i="2"/>
  <c r="Y211" i="2"/>
  <c r="X211" i="2"/>
  <c r="W211" i="2"/>
  <c r="V211" i="2"/>
  <c r="U211" i="2"/>
  <c r="Z210" i="2"/>
  <c r="Y210" i="2"/>
  <c r="X210" i="2"/>
  <c r="W210" i="2"/>
  <c r="V210" i="2"/>
  <c r="U210" i="2"/>
  <c r="Z209" i="2"/>
  <c r="Y209" i="2"/>
  <c r="X209" i="2"/>
  <c r="W209" i="2"/>
  <c r="V209" i="2"/>
  <c r="U209" i="2"/>
  <c r="Z208" i="2"/>
  <c r="Y208" i="2"/>
  <c r="X208" i="2"/>
  <c r="W208" i="2"/>
  <c r="V208" i="2"/>
  <c r="U208" i="2"/>
  <c r="Z207" i="2"/>
  <c r="Y207" i="2"/>
  <c r="X207" i="2"/>
  <c r="W207" i="2"/>
  <c r="V207" i="2"/>
  <c r="U207" i="2"/>
  <c r="Z206" i="2"/>
  <c r="Y206" i="2"/>
  <c r="X206" i="2"/>
  <c r="W206" i="2"/>
  <c r="V206" i="2"/>
  <c r="U206" i="2"/>
  <c r="Z205" i="2"/>
  <c r="Y205" i="2"/>
  <c r="X205" i="2"/>
  <c r="W205" i="2"/>
  <c r="V205" i="2"/>
  <c r="U205" i="2"/>
  <c r="Z204" i="2"/>
  <c r="Y204" i="2"/>
  <c r="X204" i="2"/>
  <c r="W204" i="2"/>
  <c r="V204" i="2"/>
  <c r="U204" i="2"/>
  <c r="Z203" i="2"/>
  <c r="Y203" i="2"/>
  <c r="X203" i="2"/>
  <c r="W203" i="2"/>
  <c r="V203" i="2"/>
  <c r="U203" i="2"/>
  <c r="Z202" i="2"/>
  <c r="Y202" i="2"/>
  <c r="X202" i="2"/>
  <c r="W202" i="2"/>
  <c r="V202" i="2"/>
  <c r="U202" i="2"/>
  <c r="Z201" i="2"/>
  <c r="Y201" i="2"/>
  <c r="X201" i="2"/>
  <c r="W201" i="2"/>
  <c r="V201" i="2"/>
  <c r="U201" i="2"/>
  <c r="Z200" i="2"/>
  <c r="Y200" i="2"/>
  <c r="X200" i="2"/>
  <c r="W200" i="2"/>
  <c r="V200" i="2"/>
  <c r="U200" i="2"/>
  <c r="Z199" i="2"/>
  <c r="Y199" i="2"/>
  <c r="X199" i="2"/>
  <c r="W199" i="2"/>
  <c r="V199" i="2"/>
  <c r="U199" i="2"/>
  <c r="Z198" i="2"/>
  <c r="Y198" i="2"/>
  <c r="X198" i="2"/>
  <c r="W198" i="2"/>
  <c r="V198" i="2"/>
  <c r="U198" i="2"/>
  <c r="Z197" i="2"/>
  <c r="Y197" i="2"/>
  <c r="X197" i="2"/>
  <c r="W197" i="2"/>
  <c r="V197" i="2"/>
  <c r="U197" i="2"/>
  <c r="Z196" i="2"/>
  <c r="Y196" i="2"/>
  <c r="X196" i="2"/>
  <c r="W196" i="2"/>
  <c r="V196" i="2"/>
  <c r="U196" i="2"/>
  <c r="Z195" i="2"/>
  <c r="Y195" i="2"/>
  <c r="X195" i="2"/>
  <c r="W195" i="2"/>
  <c r="V195" i="2"/>
  <c r="U195" i="2"/>
  <c r="Z194" i="2"/>
  <c r="Y194" i="2"/>
  <c r="X194" i="2"/>
  <c r="W194" i="2"/>
  <c r="V194" i="2"/>
  <c r="U194" i="2"/>
  <c r="Z193" i="2"/>
  <c r="Y193" i="2"/>
  <c r="X193" i="2"/>
  <c r="W193" i="2"/>
  <c r="V193" i="2"/>
  <c r="U193" i="2"/>
  <c r="Z192" i="2"/>
  <c r="Y192" i="2"/>
  <c r="X192" i="2"/>
  <c r="W192" i="2"/>
  <c r="V192" i="2"/>
  <c r="U192" i="2"/>
  <c r="Z191" i="2"/>
  <c r="Y191" i="2"/>
  <c r="X191" i="2"/>
  <c r="W191" i="2"/>
  <c r="V191" i="2"/>
  <c r="U191" i="2"/>
  <c r="Z190" i="2"/>
  <c r="Y190" i="2"/>
  <c r="X190" i="2"/>
  <c r="W190" i="2"/>
  <c r="V190" i="2"/>
  <c r="U190" i="2"/>
  <c r="Z189" i="2"/>
  <c r="Y189" i="2"/>
  <c r="X189" i="2"/>
  <c r="W189" i="2"/>
  <c r="V189" i="2"/>
  <c r="U189" i="2"/>
  <c r="Z188" i="2"/>
  <c r="Y188" i="2"/>
  <c r="X188" i="2"/>
  <c r="W188" i="2"/>
  <c r="V188" i="2"/>
  <c r="U188" i="2"/>
  <c r="Z187" i="2"/>
  <c r="Y187" i="2"/>
  <c r="X187" i="2"/>
  <c r="W187" i="2"/>
  <c r="V187" i="2"/>
  <c r="U187" i="2"/>
  <c r="Z186" i="2"/>
  <c r="Y186" i="2"/>
  <c r="X186" i="2"/>
  <c r="W186" i="2"/>
  <c r="V186" i="2"/>
  <c r="U186" i="2"/>
  <c r="Z185" i="2"/>
  <c r="Y185" i="2"/>
  <c r="X185" i="2"/>
  <c r="W185" i="2"/>
  <c r="V185" i="2"/>
  <c r="U185" i="2"/>
  <c r="Z184" i="2"/>
  <c r="Y184" i="2"/>
  <c r="X184" i="2"/>
  <c r="W184" i="2"/>
  <c r="V184" i="2"/>
  <c r="U184" i="2"/>
  <c r="Z183" i="2"/>
  <c r="Y183" i="2"/>
  <c r="X183" i="2"/>
  <c r="W183" i="2"/>
  <c r="V183" i="2"/>
  <c r="U183" i="2"/>
  <c r="Z182" i="2"/>
  <c r="Y182" i="2"/>
  <c r="X182" i="2"/>
  <c r="W182" i="2"/>
  <c r="V182" i="2"/>
  <c r="U182" i="2"/>
  <c r="Z181" i="2"/>
  <c r="Y181" i="2"/>
  <c r="X181" i="2"/>
  <c r="W181" i="2"/>
  <c r="V181" i="2"/>
  <c r="U181" i="2"/>
  <c r="Z180" i="2"/>
  <c r="Y180" i="2"/>
  <c r="X180" i="2"/>
  <c r="W180" i="2"/>
  <c r="V180" i="2"/>
  <c r="U180" i="2"/>
  <c r="Z179" i="2"/>
  <c r="Y179" i="2"/>
  <c r="X179" i="2"/>
  <c r="W179" i="2"/>
  <c r="V179" i="2"/>
  <c r="U179" i="2"/>
  <c r="Z178" i="2"/>
  <c r="Y178" i="2"/>
  <c r="X178" i="2"/>
  <c r="W178" i="2"/>
  <c r="V178" i="2"/>
  <c r="U178" i="2"/>
  <c r="Z177" i="2"/>
  <c r="Y177" i="2"/>
  <c r="X177" i="2"/>
  <c r="W177" i="2"/>
  <c r="V177" i="2"/>
  <c r="U177" i="2"/>
  <c r="Z176" i="2"/>
  <c r="Y176" i="2"/>
  <c r="X176" i="2"/>
  <c r="W176" i="2"/>
  <c r="V176" i="2"/>
  <c r="U176" i="2"/>
  <c r="Z175" i="2"/>
  <c r="Y175" i="2"/>
  <c r="X175" i="2"/>
  <c r="W175" i="2"/>
  <c r="V175" i="2"/>
  <c r="U175" i="2"/>
  <c r="Z174" i="2"/>
  <c r="Y174" i="2"/>
  <c r="X174" i="2"/>
  <c r="W174" i="2"/>
  <c r="V174" i="2"/>
  <c r="U174" i="2"/>
  <c r="Z173" i="2"/>
  <c r="Y173" i="2"/>
  <c r="X173" i="2"/>
  <c r="W173" i="2"/>
  <c r="V173" i="2"/>
  <c r="U173" i="2"/>
  <c r="Z172" i="2"/>
  <c r="Y172" i="2"/>
  <c r="X172" i="2"/>
  <c r="W172" i="2"/>
  <c r="V172" i="2"/>
  <c r="U172" i="2"/>
  <c r="Z171" i="2"/>
  <c r="Y171" i="2"/>
  <c r="X171" i="2"/>
  <c r="W171" i="2"/>
  <c r="V171" i="2"/>
  <c r="U171" i="2"/>
  <c r="Z170" i="2"/>
  <c r="Y170" i="2"/>
  <c r="X170" i="2"/>
  <c r="W170" i="2"/>
  <c r="V170" i="2"/>
  <c r="U170" i="2"/>
  <c r="Z169" i="2"/>
  <c r="Y169" i="2"/>
  <c r="X169" i="2"/>
  <c r="W169" i="2"/>
  <c r="V169" i="2"/>
  <c r="U169" i="2"/>
  <c r="Z168" i="2"/>
  <c r="Y168" i="2"/>
  <c r="X168" i="2"/>
  <c r="W168" i="2"/>
  <c r="V168" i="2"/>
  <c r="U168" i="2"/>
  <c r="Z167" i="2"/>
  <c r="Y167" i="2"/>
  <c r="X167" i="2"/>
  <c r="W167" i="2"/>
  <c r="V167" i="2"/>
  <c r="U167" i="2"/>
  <c r="Z166" i="2"/>
  <c r="Y166" i="2"/>
  <c r="X166" i="2"/>
  <c r="W166" i="2"/>
  <c r="V166" i="2"/>
  <c r="U166" i="2"/>
  <c r="Z165" i="2"/>
  <c r="Y165" i="2"/>
  <c r="X165" i="2"/>
  <c r="W165" i="2"/>
  <c r="V165" i="2"/>
  <c r="U165" i="2"/>
  <c r="Z164" i="2"/>
  <c r="Y164" i="2"/>
  <c r="X164" i="2"/>
  <c r="W164" i="2"/>
  <c r="V164" i="2"/>
  <c r="U164" i="2"/>
  <c r="Z163" i="2"/>
  <c r="Y163" i="2"/>
  <c r="X163" i="2"/>
  <c r="W163" i="2"/>
  <c r="V163" i="2"/>
  <c r="U163" i="2"/>
  <c r="Z162" i="2"/>
  <c r="Y162" i="2"/>
  <c r="X162" i="2"/>
  <c r="W162" i="2"/>
  <c r="V162" i="2"/>
  <c r="U162" i="2"/>
  <c r="Z161" i="2"/>
  <c r="Y161" i="2"/>
  <c r="X161" i="2"/>
  <c r="W161" i="2"/>
  <c r="V161" i="2"/>
  <c r="U161" i="2"/>
  <c r="Z160" i="2"/>
  <c r="Y160" i="2"/>
  <c r="X160" i="2"/>
  <c r="W160" i="2"/>
  <c r="V160" i="2"/>
  <c r="U160" i="2"/>
  <c r="Z159" i="2"/>
  <c r="Y159" i="2"/>
  <c r="X159" i="2"/>
  <c r="W159" i="2"/>
  <c r="V159" i="2"/>
  <c r="U159" i="2"/>
  <c r="Z158" i="2"/>
  <c r="Y158" i="2"/>
  <c r="X158" i="2"/>
  <c r="W158" i="2"/>
  <c r="V158" i="2"/>
  <c r="U158" i="2"/>
  <c r="Z157" i="2"/>
  <c r="Y157" i="2"/>
  <c r="X157" i="2"/>
  <c r="W157" i="2"/>
  <c r="V157" i="2"/>
  <c r="U157" i="2"/>
  <c r="Z156" i="2"/>
  <c r="Y156" i="2"/>
  <c r="X156" i="2"/>
  <c r="W156" i="2"/>
  <c r="V156" i="2"/>
  <c r="U156" i="2"/>
  <c r="Z155" i="2"/>
  <c r="Y155" i="2"/>
  <c r="X155" i="2"/>
  <c r="W155" i="2"/>
  <c r="V155" i="2"/>
  <c r="U155" i="2"/>
  <c r="Z154" i="2"/>
  <c r="Y154" i="2"/>
  <c r="X154" i="2"/>
  <c r="W154" i="2"/>
  <c r="V154" i="2"/>
  <c r="U154" i="2"/>
  <c r="Z153" i="2"/>
  <c r="Y153" i="2"/>
  <c r="X153" i="2"/>
  <c r="W153" i="2"/>
  <c r="V153" i="2"/>
  <c r="U153" i="2"/>
  <c r="Z152" i="2"/>
  <c r="Y152" i="2"/>
  <c r="X152" i="2"/>
  <c r="W152" i="2"/>
  <c r="V152" i="2"/>
  <c r="U152" i="2"/>
  <c r="Z151" i="2"/>
  <c r="Y151" i="2"/>
  <c r="X151" i="2"/>
  <c r="W151" i="2"/>
  <c r="V151" i="2"/>
  <c r="U151" i="2"/>
  <c r="Z150" i="2"/>
  <c r="Y150" i="2"/>
  <c r="X150" i="2"/>
  <c r="W150" i="2"/>
  <c r="V150" i="2"/>
  <c r="U150" i="2"/>
  <c r="Z149" i="2"/>
  <c r="Y149" i="2"/>
  <c r="X149" i="2"/>
  <c r="W149" i="2"/>
  <c r="V149" i="2"/>
  <c r="U149" i="2"/>
  <c r="Z148" i="2"/>
  <c r="Y148" i="2"/>
  <c r="X148" i="2"/>
  <c r="W148" i="2"/>
  <c r="V148" i="2"/>
  <c r="U148" i="2"/>
  <c r="Z147" i="2"/>
  <c r="Y147" i="2"/>
  <c r="X147" i="2"/>
  <c r="W147" i="2"/>
  <c r="V147" i="2"/>
  <c r="U147" i="2"/>
  <c r="Z146" i="2"/>
  <c r="Y146" i="2"/>
  <c r="X146" i="2"/>
  <c r="W146" i="2"/>
  <c r="V146" i="2"/>
  <c r="U146" i="2"/>
  <c r="Z145" i="2"/>
  <c r="Y145" i="2"/>
  <c r="X145" i="2"/>
  <c r="W145" i="2"/>
  <c r="V145" i="2"/>
  <c r="U145" i="2"/>
  <c r="Z144" i="2"/>
  <c r="Y144" i="2"/>
  <c r="X144" i="2"/>
  <c r="W144" i="2"/>
  <c r="V144" i="2"/>
  <c r="U144" i="2"/>
  <c r="Z143" i="2"/>
  <c r="Y143" i="2"/>
  <c r="X143" i="2"/>
  <c r="W143" i="2"/>
  <c r="V143" i="2"/>
  <c r="U143" i="2"/>
  <c r="Z142" i="2"/>
  <c r="Y142" i="2"/>
  <c r="X142" i="2"/>
  <c r="W142" i="2"/>
  <c r="V142" i="2"/>
  <c r="U142" i="2"/>
  <c r="Z141" i="2"/>
  <c r="Y141" i="2"/>
  <c r="X141" i="2"/>
  <c r="W141" i="2"/>
  <c r="V141" i="2"/>
  <c r="U141" i="2"/>
  <c r="Z140" i="2"/>
  <c r="Y140" i="2"/>
  <c r="X140" i="2"/>
  <c r="W140" i="2"/>
  <c r="V140" i="2"/>
  <c r="U140" i="2"/>
  <c r="Z139" i="2"/>
  <c r="Y139" i="2"/>
  <c r="X139" i="2"/>
  <c r="W139" i="2"/>
  <c r="V139" i="2"/>
  <c r="U139" i="2"/>
  <c r="Z138" i="2"/>
  <c r="Y138" i="2"/>
  <c r="X138" i="2"/>
  <c r="W138" i="2"/>
  <c r="V138" i="2"/>
  <c r="U138" i="2"/>
  <c r="Z137" i="2"/>
  <c r="Y137" i="2"/>
  <c r="X137" i="2"/>
  <c r="W137" i="2"/>
  <c r="V137" i="2"/>
  <c r="U137" i="2"/>
  <c r="Z136" i="2"/>
  <c r="Y136" i="2"/>
  <c r="X136" i="2"/>
  <c r="W136" i="2"/>
  <c r="V136" i="2"/>
  <c r="U136" i="2"/>
  <c r="Z135" i="2"/>
  <c r="Y135" i="2"/>
  <c r="X135" i="2"/>
  <c r="W135" i="2"/>
  <c r="V135" i="2"/>
  <c r="U135" i="2"/>
  <c r="Z134" i="2"/>
  <c r="Y134" i="2"/>
  <c r="X134" i="2"/>
  <c r="W134" i="2"/>
  <c r="V134" i="2"/>
  <c r="U134" i="2"/>
  <c r="Z133" i="2"/>
  <c r="Y133" i="2"/>
  <c r="X133" i="2"/>
  <c r="W133" i="2"/>
  <c r="V133" i="2"/>
  <c r="U133" i="2"/>
  <c r="Z132" i="2"/>
  <c r="Y132" i="2"/>
  <c r="X132" i="2"/>
  <c r="W132" i="2"/>
  <c r="V132" i="2"/>
  <c r="U132" i="2"/>
  <c r="Z131" i="2"/>
  <c r="Y131" i="2"/>
  <c r="X131" i="2"/>
  <c r="W131" i="2"/>
  <c r="V131" i="2"/>
  <c r="U131" i="2"/>
  <c r="Z130" i="2"/>
  <c r="Y130" i="2"/>
  <c r="X130" i="2"/>
  <c r="W130" i="2"/>
  <c r="V130" i="2"/>
  <c r="U130" i="2"/>
  <c r="Z129" i="2"/>
  <c r="Y129" i="2"/>
  <c r="X129" i="2"/>
  <c r="W129" i="2"/>
  <c r="V129" i="2"/>
  <c r="U129" i="2"/>
  <c r="Z128" i="2"/>
  <c r="Y128" i="2"/>
  <c r="X128" i="2"/>
  <c r="W128" i="2"/>
  <c r="V128" i="2"/>
  <c r="U128" i="2"/>
  <c r="Z127" i="2"/>
  <c r="Y127" i="2"/>
  <c r="X127" i="2"/>
  <c r="W127" i="2"/>
  <c r="V127" i="2"/>
  <c r="U127" i="2"/>
  <c r="Z126" i="2"/>
  <c r="Y126" i="2"/>
  <c r="X126" i="2"/>
  <c r="W126" i="2"/>
  <c r="V126" i="2"/>
  <c r="U126" i="2"/>
  <c r="Z125" i="2"/>
  <c r="Y125" i="2"/>
  <c r="X125" i="2"/>
  <c r="W125" i="2"/>
  <c r="V125" i="2"/>
  <c r="U125" i="2"/>
  <c r="Z124" i="2"/>
  <c r="Y124" i="2"/>
  <c r="X124" i="2"/>
  <c r="W124" i="2"/>
  <c r="V124" i="2"/>
  <c r="U124" i="2"/>
  <c r="Z123" i="2"/>
  <c r="Y123" i="2"/>
  <c r="X123" i="2"/>
  <c r="W123" i="2"/>
  <c r="V123" i="2"/>
  <c r="U123" i="2"/>
  <c r="Z122" i="2"/>
  <c r="Y122" i="2"/>
  <c r="X122" i="2"/>
  <c r="W122" i="2"/>
  <c r="V122" i="2"/>
  <c r="U122" i="2"/>
  <c r="Z121" i="2"/>
  <c r="Y121" i="2"/>
  <c r="X121" i="2"/>
  <c r="W121" i="2"/>
  <c r="V121" i="2"/>
  <c r="U121" i="2"/>
  <c r="Z120" i="2"/>
  <c r="Y120" i="2"/>
  <c r="X120" i="2"/>
  <c r="W120" i="2"/>
  <c r="V120" i="2"/>
  <c r="U120" i="2"/>
  <c r="Z119" i="2"/>
  <c r="Y119" i="2"/>
  <c r="X119" i="2"/>
  <c r="W119" i="2"/>
  <c r="V119" i="2"/>
  <c r="U119" i="2"/>
  <c r="Z118" i="2"/>
  <c r="Y118" i="2"/>
  <c r="X118" i="2"/>
  <c r="W118" i="2"/>
  <c r="V118" i="2"/>
  <c r="U118" i="2"/>
  <c r="Z117" i="2"/>
  <c r="Y117" i="2"/>
  <c r="X117" i="2"/>
  <c r="W117" i="2"/>
  <c r="V117" i="2"/>
  <c r="U117" i="2"/>
  <c r="Z116" i="2"/>
  <c r="Y116" i="2"/>
  <c r="X116" i="2"/>
  <c r="W116" i="2"/>
  <c r="V116" i="2"/>
  <c r="U116" i="2"/>
  <c r="Z115" i="2"/>
  <c r="Y115" i="2"/>
  <c r="X115" i="2"/>
  <c r="W115" i="2"/>
  <c r="V115" i="2"/>
  <c r="U115" i="2"/>
  <c r="Z114" i="2"/>
  <c r="Y114" i="2"/>
  <c r="X114" i="2"/>
  <c r="W114" i="2"/>
  <c r="V114" i="2"/>
  <c r="U114" i="2"/>
  <c r="Z113" i="2"/>
  <c r="Y113" i="2"/>
  <c r="X113" i="2"/>
  <c r="W113" i="2"/>
  <c r="V113" i="2"/>
  <c r="U113" i="2"/>
  <c r="Z112" i="2"/>
  <c r="Y112" i="2"/>
  <c r="X112" i="2"/>
  <c r="W112" i="2"/>
  <c r="V112" i="2"/>
  <c r="U112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Z109" i="2"/>
  <c r="Y109" i="2"/>
  <c r="X109" i="2"/>
  <c r="W109" i="2"/>
  <c r="V109" i="2"/>
  <c r="U109" i="2"/>
  <c r="Z108" i="2"/>
  <c r="Y108" i="2"/>
  <c r="X108" i="2"/>
  <c r="W108" i="2"/>
  <c r="V108" i="2"/>
  <c r="U108" i="2"/>
  <c r="Z107" i="2"/>
  <c r="Y107" i="2"/>
  <c r="X107" i="2"/>
  <c r="W107" i="2"/>
  <c r="V107" i="2"/>
  <c r="U107" i="2"/>
  <c r="Z106" i="2"/>
  <c r="Y106" i="2"/>
  <c r="X106" i="2"/>
  <c r="W106" i="2"/>
  <c r="V106" i="2"/>
  <c r="U106" i="2"/>
  <c r="Z105" i="2"/>
  <c r="Y105" i="2"/>
  <c r="X105" i="2"/>
  <c r="W105" i="2"/>
  <c r="V105" i="2"/>
  <c r="U105" i="2"/>
  <c r="Z104" i="2"/>
  <c r="Y104" i="2"/>
  <c r="X104" i="2"/>
  <c r="W104" i="2"/>
  <c r="V104" i="2"/>
  <c r="U104" i="2"/>
  <c r="Z103" i="2"/>
  <c r="Y103" i="2"/>
  <c r="X103" i="2"/>
  <c r="W103" i="2"/>
  <c r="V103" i="2"/>
  <c r="U103" i="2"/>
  <c r="Z102" i="2"/>
  <c r="Y102" i="2"/>
  <c r="X102" i="2"/>
  <c r="W102" i="2"/>
  <c r="V102" i="2"/>
  <c r="U102" i="2"/>
  <c r="Z101" i="2"/>
  <c r="Y101" i="2"/>
  <c r="X101" i="2"/>
  <c r="W101" i="2"/>
  <c r="V101" i="2"/>
  <c r="U101" i="2"/>
  <c r="Z100" i="2"/>
  <c r="Y100" i="2"/>
  <c r="X100" i="2"/>
  <c r="W100" i="2"/>
  <c r="V100" i="2"/>
  <c r="U100" i="2"/>
  <c r="Z99" i="2"/>
  <c r="Y99" i="2"/>
  <c r="X99" i="2"/>
  <c r="W99" i="2"/>
  <c r="V99" i="2"/>
  <c r="U99" i="2"/>
  <c r="Z98" i="2"/>
  <c r="Y98" i="2"/>
  <c r="X98" i="2"/>
  <c r="W98" i="2"/>
  <c r="V98" i="2"/>
  <c r="U98" i="2"/>
  <c r="Z97" i="2"/>
  <c r="Y97" i="2"/>
  <c r="X97" i="2"/>
  <c r="W97" i="2"/>
  <c r="V97" i="2"/>
  <c r="U97" i="2"/>
  <c r="Z96" i="2"/>
  <c r="Y96" i="2"/>
  <c r="X96" i="2"/>
  <c r="W96" i="2"/>
  <c r="V96" i="2"/>
  <c r="U96" i="2"/>
  <c r="Z95" i="2"/>
  <c r="Y95" i="2"/>
  <c r="X95" i="2"/>
  <c r="W95" i="2"/>
  <c r="V95" i="2"/>
  <c r="U95" i="2"/>
  <c r="Z94" i="2"/>
  <c r="Y94" i="2"/>
  <c r="X94" i="2"/>
  <c r="W94" i="2"/>
  <c r="V94" i="2"/>
  <c r="U94" i="2"/>
  <c r="Z93" i="2"/>
  <c r="Y93" i="2"/>
  <c r="X93" i="2"/>
  <c r="W93" i="2"/>
  <c r="V93" i="2"/>
  <c r="U93" i="2"/>
  <c r="Z92" i="2"/>
  <c r="Y92" i="2"/>
  <c r="X92" i="2"/>
  <c r="W92" i="2"/>
  <c r="V92" i="2"/>
  <c r="U92" i="2"/>
  <c r="Z91" i="2"/>
  <c r="Y91" i="2"/>
  <c r="X91" i="2"/>
  <c r="W91" i="2"/>
  <c r="V91" i="2"/>
  <c r="U91" i="2"/>
  <c r="Z90" i="2"/>
  <c r="Y90" i="2"/>
  <c r="X90" i="2"/>
  <c r="W90" i="2"/>
  <c r="V90" i="2"/>
  <c r="U90" i="2"/>
  <c r="Z89" i="2"/>
  <c r="Y89" i="2"/>
  <c r="X89" i="2"/>
  <c r="W89" i="2"/>
  <c r="V89" i="2"/>
  <c r="U89" i="2"/>
  <c r="Z88" i="2"/>
  <c r="Y88" i="2"/>
  <c r="X88" i="2"/>
  <c r="W88" i="2"/>
  <c r="V88" i="2"/>
  <c r="U88" i="2"/>
  <c r="Z87" i="2"/>
  <c r="Y87" i="2"/>
  <c r="X87" i="2"/>
  <c r="W87" i="2"/>
  <c r="V87" i="2"/>
  <c r="U87" i="2"/>
  <c r="Z86" i="2"/>
  <c r="Y86" i="2"/>
  <c r="X86" i="2"/>
  <c r="W86" i="2"/>
  <c r="V86" i="2"/>
  <c r="U86" i="2"/>
  <c r="Z85" i="2"/>
  <c r="Y85" i="2"/>
  <c r="X85" i="2"/>
  <c r="W85" i="2"/>
  <c r="V85" i="2"/>
  <c r="U85" i="2"/>
  <c r="Z84" i="2"/>
  <c r="Y84" i="2"/>
  <c r="X84" i="2"/>
  <c r="W84" i="2"/>
  <c r="V84" i="2"/>
  <c r="U84" i="2"/>
  <c r="Z83" i="2"/>
  <c r="Y83" i="2"/>
  <c r="X83" i="2"/>
  <c r="W83" i="2"/>
  <c r="V83" i="2"/>
  <c r="U83" i="2"/>
  <c r="Z82" i="2"/>
  <c r="Y82" i="2"/>
  <c r="X82" i="2"/>
  <c r="W82" i="2"/>
  <c r="V82" i="2"/>
  <c r="U82" i="2"/>
  <c r="Z81" i="2"/>
  <c r="Y81" i="2"/>
  <c r="X81" i="2"/>
  <c r="W81" i="2"/>
  <c r="V81" i="2"/>
  <c r="U81" i="2"/>
  <c r="Z80" i="2"/>
  <c r="Y80" i="2"/>
  <c r="X80" i="2"/>
  <c r="W80" i="2"/>
  <c r="V80" i="2"/>
  <c r="U80" i="2"/>
  <c r="Z79" i="2"/>
  <c r="Y79" i="2"/>
  <c r="X79" i="2"/>
  <c r="W79" i="2"/>
  <c r="V79" i="2"/>
  <c r="U79" i="2"/>
  <c r="Z78" i="2"/>
  <c r="Y78" i="2"/>
  <c r="X78" i="2"/>
  <c r="W78" i="2"/>
  <c r="V78" i="2"/>
  <c r="U78" i="2"/>
  <c r="Z77" i="2"/>
  <c r="Y77" i="2"/>
  <c r="X77" i="2"/>
  <c r="W77" i="2"/>
  <c r="V77" i="2"/>
  <c r="U77" i="2"/>
  <c r="Z76" i="2"/>
  <c r="Y76" i="2"/>
  <c r="X76" i="2"/>
  <c r="W76" i="2"/>
  <c r="V76" i="2"/>
  <c r="U76" i="2"/>
  <c r="Z75" i="2"/>
  <c r="Y75" i="2"/>
  <c r="X75" i="2"/>
  <c r="W75" i="2"/>
  <c r="V75" i="2"/>
  <c r="U75" i="2"/>
  <c r="Z74" i="2"/>
  <c r="Y74" i="2"/>
  <c r="X74" i="2"/>
  <c r="W74" i="2"/>
  <c r="V74" i="2"/>
  <c r="U74" i="2"/>
  <c r="Z73" i="2"/>
  <c r="Y73" i="2"/>
  <c r="X73" i="2"/>
  <c r="W73" i="2"/>
  <c r="V73" i="2"/>
  <c r="U73" i="2"/>
  <c r="Z72" i="2"/>
  <c r="Y72" i="2"/>
  <c r="X72" i="2"/>
  <c r="W72" i="2"/>
  <c r="V72" i="2"/>
  <c r="U72" i="2"/>
  <c r="Z71" i="2"/>
  <c r="Y71" i="2"/>
  <c r="X71" i="2"/>
  <c r="W71" i="2"/>
  <c r="V71" i="2"/>
  <c r="U71" i="2"/>
  <c r="Z70" i="2"/>
  <c r="Y70" i="2"/>
  <c r="X70" i="2"/>
  <c r="W70" i="2"/>
  <c r="V70" i="2"/>
  <c r="U70" i="2"/>
  <c r="Z69" i="2"/>
  <c r="Y69" i="2"/>
  <c r="X69" i="2"/>
  <c r="W69" i="2"/>
  <c r="V69" i="2"/>
  <c r="U69" i="2"/>
  <c r="Z68" i="2"/>
  <c r="Y68" i="2"/>
  <c r="X68" i="2"/>
  <c r="W68" i="2"/>
  <c r="V68" i="2"/>
  <c r="U68" i="2"/>
  <c r="Z67" i="2"/>
  <c r="Y67" i="2"/>
  <c r="X67" i="2"/>
  <c r="W67" i="2"/>
  <c r="V67" i="2"/>
  <c r="U67" i="2"/>
  <c r="Z66" i="2"/>
  <c r="Y66" i="2"/>
  <c r="X66" i="2"/>
  <c r="W66" i="2"/>
  <c r="V66" i="2"/>
  <c r="U66" i="2"/>
  <c r="Z65" i="2"/>
  <c r="Y65" i="2"/>
  <c r="X65" i="2"/>
  <c r="W65" i="2"/>
  <c r="V65" i="2"/>
  <c r="U65" i="2"/>
  <c r="Z64" i="2"/>
  <c r="Y64" i="2"/>
  <c r="X64" i="2"/>
  <c r="W64" i="2"/>
  <c r="V64" i="2"/>
  <c r="U64" i="2"/>
  <c r="Z63" i="2"/>
  <c r="Y63" i="2"/>
  <c r="X63" i="2"/>
  <c r="W63" i="2"/>
  <c r="V63" i="2"/>
  <c r="U63" i="2"/>
  <c r="Z62" i="2"/>
  <c r="Y62" i="2"/>
  <c r="X62" i="2"/>
  <c r="W62" i="2"/>
  <c r="V62" i="2"/>
  <c r="U62" i="2"/>
  <c r="Z61" i="2"/>
  <c r="Y61" i="2"/>
  <c r="X61" i="2"/>
  <c r="W61" i="2"/>
  <c r="V61" i="2"/>
  <c r="U61" i="2"/>
  <c r="Z60" i="2"/>
  <c r="Y60" i="2"/>
  <c r="X60" i="2"/>
  <c r="W60" i="2"/>
  <c r="V60" i="2"/>
  <c r="U60" i="2"/>
  <c r="Z59" i="2"/>
  <c r="Y59" i="2"/>
  <c r="X59" i="2"/>
  <c r="W59" i="2"/>
  <c r="V59" i="2"/>
  <c r="U59" i="2"/>
  <c r="Z58" i="2"/>
  <c r="Y58" i="2"/>
  <c r="X58" i="2"/>
  <c r="W58" i="2"/>
  <c r="V58" i="2"/>
  <c r="U58" i="2"/>
  <c r="Z57" i="2"/>
  <c r="Y57" i="2"/>
  <c r="X57" i="2"/>
  <c r="W57" i="2"/>
  <c r="V57" i="2"/>
  <c r="U57" i="2"/>
  <c r="Z56" i="2"/>
  <c r="Y56" i="2"/>
  <c r="X56" i="2"/>
  <c r="W56" i="2"/>
  <c r="V56" i="2"/>
  <c r="U56" i="2"/>
  <c r="Z55" i="2"/>
  <c r="Y55" i="2"/>
  <c r="X55" i="2"/>
  <c r="W55" i="2"/>
  <c r="V55" i="2"/>
  <c r="U55" i="2"/>
  <c r="Z54" i="2"/>
  <c r="Y54" i="2"/>
  <c r="X54" i="2"/>
  <c r="W54" i="2"/>
  <c r="V54" i="2"/>
  <c r="U54" i="2"/>
  <c r="Z53" i="2"/>
  <c r="Y53" i="2"/>
  <c r="X53" i="2"/>
  <c r="W53" i="2"/>
  <c r="V53" i="2"/>
  <c r="U53" i="2"/>
  <c r="Z52" i="2"/>
  <c r="Y52" i="2"/>
  <c r="X52" i="2"/>
  <c r="W52" i="2"/>
  <c r="V52" i="2"/>
  <c r="U52" i="2"/>
  <c r="Z51" i="2"/>
  <c r="Y51" i="2"/>
  <c r="X51" i="2"/>
  <c r="W51" i="2"/>
  <c r="V51" i="2"/>
  <c r="U51" i="2"/>
  <c r="Z50" i="2"/>
  <c r="Y50" i="2"/>
  <c r="X50" i="2"/>
  <c r="W50" i="2"/>
  <c r="V50" i="2"/>
  <c r="U50" i="2"/>
  <c r="Z49" i="2"/>
  <c r="Y49" i="2"/>
  <c r="X49" i="2"/>
  <c r="W49" i="2"/>
  <c r="V49" i="2"/>
  <c r="U49" i="2"/>
  <c r="Z48" i="2"/>
  <c r="Y48" i="2"/>
  <c r="X48" i="2"/>
  <c r="W48" i="2"/>
  <c r="V48" i="2"/>
  <c r="U48" i="2"/>
  <c r="Z47" i="2"/>
  <c r="Y47" i="2"/>
  <c r="X47" i="2"/>
  <c r="W47" i="2"/>
  <c r="V47" i="2"/>
  <c r="U47" i="2"/>
  <c r="Z46" i="2"/>
  <c r="Y46" i="2"/>
  <c r="X46" i="2"/>
  <c r="W46" i="2"/>
  <c r="V46" i="2"/>
  <c r="U46" i="2"/>
  <c r="Z45" i="2"/>
  <c r="Y45" i="2"/>
  <c r="X45" i="2"/>
  <c r="W45" i="2"/>
  <c r="V45" i="2"/>
  <c r="U45" i="2"/>
  <c r="Z44" i="2"/>
  <c r="Y44" i="2"/>
  <c r="X44" i="2"/>
  <c r="W44" i="2"/>
  <c r="V44" i="2"/>
  <c r="U44" i="2"/>
  <c r="Z43" i="2"/>
  <c r="Y43" i="2"/>
  <c r="X43" i="2"/>
  <c r="W43" i="2"/>
  <c r="V43" i="2"/>
  <c r="U43" i="2"/>
  <c r="Z42" i="2"/>
  <c r="Y42" i="2"/>
  <c r="X42" i="2"/>
  <c r="W42" i="2"/>
  <c r="V42" i="2"/>
  <c r="U42" i="2"/>
  <c r="Z41" i="2"/>
  <c r="Y41" i="2"/>
  <c r="X41" i="2"/>
  <c r="W41" i="2"/>
  <c r="V41" i="2"/>
  <c r="U41" i="2"/>
  <c r="Z40" i="2"/>
  <c r="Y40" i="2"/>
  <c r="X40" i="2"/>
  <c r="W40" i="2"/>
  <c r="V40" i="2"/>
  <c r="U40" i="2"/>
  <c r="Z39" i="2"/>
  <c r="Y39" i="2"/>
  <c r="X39" i="2"/>
  <c r="W39" i="2"/>
  <c r="V39" i="2"/>
  <c r="U39" i="2"/>
  <c r="Z38" i="2"/>
  <c r="Y38" i="2"/>
  <c r="X38" i="2"/>
  <c r="W38" i="2"/>
  <c r="V38" i="2"/>
  <c r="U38" i="2"/>
  <c r="Z37" i="2"/>
  <c r="Y37" i="2"/>
  <c r="X37" i="2"/>
  <c r="W37" i="2"/>
  <c r="V37" i="2"/>
  <c r="U37" i="2"/>
  <c r="Z36" i="2"/>
  <c r="Y36" i="2"/>
  <c r="X36" i="2"/>
  <c r="W36" i="2"/>
  <c r="V36" i="2"/>
  <c r="U36" i="2"/>
  <c r="Z35" i="2"/>
  <c r="Y35" i="2"/>
  <c r="X35" i="2"/>
  <c r="W35" i="2"/>
  <c r="V35" i="2"/>
  <c r="U35" i="2"/>
  <c r="Z34" i="2"/>
  <c r="Y34" i="2"/>
  <c r="X34" i="2"/>
  <c r="W34" i="2"/>
  <c r="V34" i="2"/>
  <c r="U34" i="2"/>
  <c r="Z33" i="2"/>
  <c r="Y33" i="2"/>
  <c r="X33" i="2"/>
  <c r="W33" i="2"/>
  <c r="V33" i="2"/>
  <c r="U33" i="2"/>
  <c r="Z32" i="2"/>
  <c r="Y32" i="2"/>
  <c r="X32" i="2"/>
  <c r="W32" i="2"/>
  <c r="V32" i="2"/>
  <c r="U32" i="2"/>
  <c r="Z31" i="2"/>
  <c r="Y31" i="2"/>
  <c r="X31" i="2"/>
  <c r="W31" i="2"/>
  <c r="V31" i="2"/>
  <c r="U31" i="2"/>
  <c r="Z30" i="2"/>
  <c r="Y30" i="2"/>
  <c r="X30" i="2"/>
  <c r="W30" i="2"/>
  <c r="V30" i="2"/>
  <c r="U30" i="2"/>
  <c r="Z29" i="2"/>
  <c r="Y29" i="2"/>
  <c r="X29" i="2"/>
  <c r="W29" i="2"/>
  <c r="V29" i="2"/>
  <c r="U29" i="2"/>
  <c r="Z28" i="2"/>
  <c r="Y28" i="2"/>
  <c r="X28" i="2"/>
  <c r="W28" i="2"/>
  <c r="V28" i="2"/>
  <c r="U28" i="2"/>
  <c r="Z27" i="2"/>
  <c r="Y27" i="2"/>
  <c r="X27" i="2"/>
  <c r="W27" i="2"/>
  <c r="V27" i="2"/>
  <c r="U27" i="2"/>
  <c r="Z26" i="2"/>
  <c r="Y26" i="2"/>
  <c r="X26" i="2"/>
  <c r="W26" i="2"/>
  <c r="V26" i="2"/>
  <c r="U26" i="2"/>
  <c r="Z25" i="2"/>
  <c r="Y25" i="2"/>
  <c r="X25" i="2"/>
  <c r="W25" i="2"/>
  <c r="V25" i="2"/>
  <c r="U25" i="2"/>
  <c r="Z24" i="2"/>
  <c r="Y24" i="2"/>
  <c r="X24" i="2"/>
  <c r="W24" i="2"/>
  <c r="V24" i="2"/>
  <c r="U24" i="2"/>
  <c r="Z23" i="2"/>
  <c r="Y23" i="2"/>
  <c r="X23" i="2"/>
  <c r="W23" i="2"/>
  <c r="V23" i="2"/>
  <c r="U23" i="2"/>
  <c r="Z22" i="2"/>
  <c r="Y22" i="2"/>
  <c r="X22" i="2"/>
  <c r="W22" i="2"/>
  <c r="V22" i="2"/>
  <c r="U22" i="2"/>
  <c r="Z21" i="2"/>
  <c r="Y21" i="2"/>
  <c r="X21" i="2"/>
  <c r="W21" i="2"/>
  <c r="V21" i="2"/>
  <c r="U21" i="2"/>
  <c r="Z20" i="2"/>
  <c r="Y20" i="2"/>
  <c r="X20" i="2"/>
  <c r="W20" i="2"/>
  <c r="V20" i="2"/>
  <c r="U20" i="2"/>
  <c r="Z19" i="2"/>
  <c r="Y19" i="2"/>
  <c r="X19" i="2"/>
  <c r="W19" i="2"/>
  <c r="V19" i="2"/>
  <c r="U19" i="2"/>
  <c r="Z18" i="2"/>
  <c r="Y18" i="2"/>
  <c r="X18" i="2"/>
  <c r="W18" i="2"/>
  <c r="V18" i="2"/>
  <c r="U18" i="2"/>
  <c r="Z17" i="2"/>
  <c r="Y17" i="2"/>
  <c r="X17" i="2"/>
  <c r="W17" i="2"/>
  <c r="V17" i="2"/>
  <c r="U17" i="2"/>
  <c r="Z16" i="2"/>
  <c r="Y16" i="2"/>
  <c r="X16" i="2"/>
  <c r="W16" i="2"/>
  <c r="V16" i="2"/>
  <c r="U16" i="2"/>
  <c r="Z15" i="2"/>
  <c r="Y15" i="2"/>
  <c r="X15" i="2"/>
  <c r="W15" i="2"/>
  <c r="V15" i="2"/>
  <c r="U15" i="2"/>
  <c r="Z14" i="2"/>
  <c r="Y14" i="2"/>
  <c r="X14" i="2"/>
  <c r="W14" i="2"/>
  <c r="V14" i="2"/>
  <c r="U14" i="2"/>
  <c r="Z13" i="2"/>
  <c r="Y13" i="2"/>
  <c r="X13" i="2"/>
  <c r="W13" i="2"/>
  <c r="V13" i="2"/>
  <c r="U13" i="2"/>
  <c r="Z12" i="2"/>
  <c r="Y12" i="2"/>
  <c r="X12" i="2"/>
  <c r="W12" i="2"/>
  <c r="V12" i="2"/>
  <c r="U12" i="2"/>
  <c r="Z11" i="2"/>
  <c r="Y11" i="2"/>
  <c r="X11" i="2"/>
  <c r="W11" i="2"/>
  <c r="V11" i="2"/>
  <c r="U11" i="2"/>
  <c r="Z10" i="2"/>
  <c r="Y10" i="2"/>
  <c r="X10" i="2"/>
  <c r="W10" i="2"/>
  <c r="V10" i="2"/>
  <c r="U10" i="2"/>
  <c r="Z9" i="2"/>
  <c r="Y9" i="2"/>
  <c r="X9" i="2"/>
  <c r="W9" i="2"/>
  <c r="V9" i="2"/>
  <c r="U9" i="2"/>
  <c r="Z8" i="2"/>
  <c r="Y8" i="2"/>
  <c r="X8" i="2"/>
  <c r="W8" i="2"/>
  <c r="V8" i="2"/>
  <c r="U8" i="2"/>
  <c r="Z7" i="2"/>
  <c r="Y7" i="2"/>
  <c r="X7" i="2"/>
  <c r="W7" i="2"/>
  <c r="V7" i="2"/>
  <c r="U7" i="2"/>
  <c r="Z6" i="2"/>
  <c r="Y6" i="2"/>
  <c r="X6" i="2"/>
  <c r="W6" i="2"/>
  <c r="V6" i="2"/>
  <c r="U6" i="2"/>
  <c r="Z5" i="2"/>
  <c r="Y5" i="2"/>
  <c r="X5" i="2"/>
  <c r="W5" i="2"/>
  <c r="V5" i="2"/>
  <c r="U5" i="2"/>
  <c r="Z4" i="2"/>
  <c r="Y4" i="2"/>
  <c r="X4" i="2"/>
  <c r="W4" i="2"/>
  <c r="V4" i="2"/>
  <c r="U4" i="2"/>
  <c r="Z3" i="2"/>
  <c r="Y3" i="2"/>
  <c r="X3" i="2"/>
  <c r="W3" i="2"/>
  <c r="V3" i="2"/>
  <c r="U3" i="2"/>
  <c r="Z2" i="2"/>
  <c r="Y2" i="2"/>
  <c r="X2" i="2"/>
  <c r="W2" i="2"/>
  <c r="V2" i="2"/>
  <c r="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D65AA-9F83-534F-8EBE-24F95227AB01}" keepAlive="1" name="Query - aud seg 4-28 DATA (4)" description="Connection to the 'aud seg 4-28 DATA (4)' query in the workbook." type="5" refreshedVersion="8" background="1" saveData="1">
    <dbPr connection="Provider=Microsoft.Mashup.OleDb.1;Data Source=$Workbook$;Location=&quot;aud seg 4-28 DATA (4)&quot;;Extended Properties=&quot;&quot;" command="SELECT * FROM [aud seg 4-28 DATA (4)]"/>
  </connection>
</connections>
</file>

<file path=xl/sharedStrings.xml><?xml version="1.0" encoding="utf-8"?>
<sst xmlns="http://schemas.openxmlformats.org/spreadsheetml/2006/main" count="10402" uniqueCount="2590">
  <si>
    <t>Row Labels</t>
  </si>
  <si>
    <t>Sum of Count of Aud Seg 1</t>
  </si>
  <si>
    <t>Sum of Raw CTR</t>
  </si>
  <si>
    <t>Sum of Raw CPA</t>
  </si>
  <si>
    <t>Sum of Raw CPC</t>
  </si>
  <si>
    <t>Sum of Raw CPM</t>
  </si>
  <si>
    <t>Sum of Raw CVR</t>
  </si>
  <si>
    <t>Sum of Raw vCPM</t>
  </si>
  <si>
    <t xml:space="preserve"> Finance </t>
  </si>
  <si>
    <t xml:space="preserve"> Brand Propensities </t>
  </si>
  <si>
    <t xml:space="preserve">Financial </t>
  </si>
  <si>
    <t xml:space="preserve"> Arts and Entertainment </t>
  </si>
  <si>
    <t xml:space="preserve"> Life Event </t>
  </si>
  <si>
    <t xml:space="preserve">Mobile  </t>
  </si>
  <si>
    <t xml:space="preserve"> Sports </t>
  </si>
  <si>
    <t xml:space="preserve"> Interest Propensities </t>
  </si>
  <si>
    <t xml:space="preserve"> Intent </t>
  </si>
  <si>
    <t xml:space="preserve"> Food and Drink </t>
  </si>
  <si>
    <t xml:space="preserve"> Sociodemographic </t>
  </si>
  <si>
    <t xml:space="preserve">OnAudience </t>
  </si>
  <si>
    <t xml:space="preserve"> The Changing Consumer </t>
  </si>
  <si>
    <t xml:space="preserve"> Travel </t>
  </si>
  <si>
    <t xml:space="preserve">Lotame </t>
  </si>
  <si>
    <t xml:space="preserve">Media and Entertainment </t>
  </si>
  <si>
    <t xml:space="preserve"> Beauty and Fitness </t>
  </si>
  <si>
    <t xml:space="preserve"> Autos and Vehicles </t>
  </si>
  <si>
    <t xml:space="preserve"> Validated Demographic </t>
  </si>
  <si>
    <t xml:space="preserve"> B2B </t>
  </si>
  <si>
    <t xml:space="preserve"> Reach </t>
  </si>
  <si>
    <t>Grand Total</t>
  </si>
  <si>
    <t>FULL Audience Segment</t>
  </si>
  <si>
    <t>Formatted Audience Segment</t>
  </si>
  <si>
    <t>Characteristic 1</t>
  </si>
  <si>
    <t>Characteristic 2</t>
  </si>
  <si>
    <t>Characteristic 3</t>
  </si>
  <si>
    <t>Characteristic 4</t>
  </si>
  <si>
    <t>Characteristic 5</t>
  </si>
  <si>
    <t>Characteristic 6</t>
  </si>
  <si>
    <t>Creative Size</t>
  </si>
  <si>
    <t>Creative Messaging</t>
  </si>
  <si>
    <t>Location</t>
  </si>
  <si>
    <t>App/URL</t>
  </si>
  <si>
    <t>Exchange</t>
  </si>
  <si>
    <t>Device Make</t>
  </si>
  <si>
    <t>Impressions</t>
  </si>
  <si>
    <t>Clicks</t>
  </si>
  <si>
    <t>Viewable Impressions</t>
  </si>
  <si>
    <t>Measurable Impressions</t>
  </si>
  <si>
    <t>Total Conversions</t>
  </si>
  <si>
    <t>Gross Cost</t>
  </si>
  <si>
    <t>CPA</t>
  </si>
  <si>
    <t>CPC</t>
  </si>
  <si>
    <t>CPM</t>
  </si>
  <si>
    <t>CVR</t>
  </si>
  <si>
    <t>vCPM</t>
  </si>
  <si>
    <t>CTR</t>
  </si>
  <si>
    <t>Online Behavior&gt;United States&gt;B2B &gt; Occupation&gt;SupplyChainManager</t>
  </si>
  <si>
    <t xml:space="preserve"> B2B &gt; Occupation &gt; SupplyChainManager</t>
  </si>
  <si>
    <t xml:space="preserve"> Occupation </t>
  </si>
  <si>
    <t xml:space="preserve"> SupplyChainManager</t>
  </si>
  <si>
    <t>-</t>
  </si>
  <si>
    <t>300x250</t>
  </si>
  <si>
    <t>Sign up Now - 10% Off</t>
  </si>
  <si>
    <t>Jacksonville, Florida</t>
  </si>
  <si>
    <t>my.earthlink.net</t>
  </si>
  <si>
    <t>Google Ad Manager</t>
  </si>
  <si>
    <t>Apple PC</t>
  </si>
  <si>
    <t>Mobile - US &gt; Device Ownership &gt; Smartphones &gt; Huawei</t>
  </si>
  <si>
    <t>Mobile  &gt; Device Ownership &gt; Smartphones &gt; Huawei</t>
  </si>
  <si>
    <t xml:space="preserve"> Device Ownership </t>
  </si>
  <si>
    <t xml:space="preserve"> Smartphones </t>
  </si>
  <si>
    <t xml:space="preserve"> Huawei</t>
  </si>
  <si>
    <t>Tampa-St Petersburg (Sarasota), Florida</t>
  </si>
  <si>
    <t>dailymail.co.uk/tvshowbiz</t>
  </si>
  <si>
    <t>Smartphone</t>
  </si>
  <si>
    <t>Online Behavior&gt;United States&gt;B2B &gt; Occupation&gt;OfficeManager</t>
  </si>
  <si>
    <t xml:space="preserve"> B2B &gt; Occupation &gt; OfficeManager</t>
  </si>
  <si>
    <t xml:space="preserve"> OfficeManager</t>
  </si>
  <si>
    <t>Subscribe Today - 10% Discount</t>
  </si>
  <si>
    <t>Miami-Ft. Lauderdale, Florida</t>
  </si>
  <si>
    <t>dafont.com</t>
  </si>
  <si>
    <t>BidSwitch</t>
  </si>
  <si>
    <t>Windows PC</t>
  </si>
  <si>
    <t>Online Behavior&gt;United States&gt;Intent &gt; Shopping&gt;CPG Grocery</t>
  </si>
  <si>
    <t xml:space="preserve"> Intent &gt; Shopping &gt; CPG Grocery</t>
  </si>
  <si>
    <t xml:space="preserve"> Shopping </t>
  </si>
  <si>
    <t xml:space="preserve"> CPG Grocery</t>
  </si>
  <si>
    <t>New York City, New York</t>
  </si>
  <si>
    <t>dailybee.com</t>
  </si>
  <si>
    <t>Online Behavior&gt;United States&gt;Autos and Vehicles &gt; Brands&gt;Nissan</t>
  </si>
  <si>
    <t xml:space="preserve"> Autos and Vehicles &gt; Brands &gt; Nissan</t>
  </si>
  <si>
    <t xml:space="preserve"> Brands </t>
  </si>
  <si>
    <t xml:space="preserve"> Nissan</t>
  </si>
  <si>
    <t>Sign up Today - 10% Off</t>
  </si>
  <si>
    <t>Chicago, Illinois</t>
  </si>
  <si>
    <t>thefinancechatter.com</t>
  </si>
  <si>
    <t>Online Behavior&gt;United States&gt;Sports&gt;Water Sports &gt; Surfing</t>
  </si>
  <si>
    <t xml:space="preserve"> Sports &gt; Water Sports &gt; Surfing</t>
  </si>
  <si>
    <t xml:space="preserve"> Water Sports </t>
  </si>
  <si>
    <t xml:space="preserve"> Surfing</t>
  </si>
  <si>
    <t>Nashville, Tennessee</t>
  </si>
  <si>
    <t>ebay.com</t>
  </si>
  <si>
    <t>Online Behavior&gt;United States&gt;Sports&gt;Team Sports &gt; Basketball</t>
  </si>
  <si>
    <t xml:space="preserve"> Sports &gt; Team Sports &gt; Basketball</t>
  </si>
  <si>
    <t xml:space="preserve"> Team Sports </t>
  </si>
  <si>
    <t xml:space="preserve"> Basketball</t>
  </si>
  <si>
    <t>aol.com</t>
  </si>
  <si>
    <t>PubMatic</t>
  </si>
  <si>
    <t>what to do with this row since conversions is higher than clicks</t>
  </si>
  <si>
    <t>US Financial &gt; Method of Payment &gt; Other</t>
  </si>
  <si>
    <t>Financial &gt; Method of Payment &gt; Other</t>
  </si>
  <si>
    <t xml:space="preserve"> Method of Payment </t>
  </si>
  <si>
    <t xml:space="preserve"> Other</t>
  </si>
  <si>
    <t>320x50</t>
  </si>
  <si>
    <t>San Francisco, California</t>
  </si>
  <si>
    <t>whatismyipaddress.com</t>
  </si>
  <si>
    <t>Magnite DV+</t>
  </si>
  <si>
    <t>window left opened after click… conversion comes at a later</t>
  </si>
  <si>
    <t>Online Behavior&gt;United States&gt;B2B &gt; Occupation&gt;PropertyManager</t>
  </si>
  <si>
    <t xml:space="preserve"> B2B &gt; Occupation &gt; PropertyManager</t>
  </si>
  <si>
    <t xml:space="preserve"> PropertyManager</t>
  </si>
  <si>
    <t>10% Discount - Ends 6/1</t>
  </si>
  <si>
    <t>Online Behavior&gt;United States&gt;Beauty and Fitness&gt;Face and Body Care &gt; Make-Up and Cosmetics</t>
  </si>
  <si>
    <t xml:space="preserve"> Beauty and Fitness &gt; Face and Body Care &gt; Make-Up and Cosmetics</t>
  </si>
  <si>
    <t xml:space="preserve"> Face and Body Care </t>
  </si>
  <si>
    <t xml:space="preserve"> Make-Up and Cosmetics</t>
  </si>
  <si>
    <t>zdnet.com</t>
  </si>
  <si>
    <t>audience personas - patterns in top performance</t>
  </si>
  <si>
    <t>OnAudience &gt; Interest &gt; Shopping &gt; Shopping Mall Buyers</t>
  </si>
  <si>
    <t xml:space="preserve"> Interest </t>
  </si>
  <si>
    <t xml:space="preserve"> Shopping Mall Buyers</t>
  </si>
  <si>
    <t>Memphis, Tennessee</t>
  </si>
  <si>
    <t>cargurus.com</t>
  </si>
  <si>
    <t>Sharethrough</t>
  </si>
  <si>
    <t>Online Behavior&gt;United States&gt;Arts and Entertainment&gt;Events and Listings &gt; Live Sporting Events</t>
  </si>
  <si>
    <t xml:space="preserve"> Arts and Entertainment &gt; Events and Listings &gt; Live Sporting Events</t>
  </si>
  <si>
    <t xml:space="preserve"> Events and Listings </t>
  </si>
  <si>
    <t xml:space="preserve"> Live Sporting Events</t>
  </si>
  <si>
    <t>my.yahoo.com</t>
  </si>
  <si>
    <t>Online Behavior&gt;United States&gt;Travel&gt;Tourist Destinations &gt; Lakes and Rivers</t>
  </si>
  <si>
    <t xml:space="preserve"> Travel &gt; Tourist Destinations &gt; Lakes and Rivers</t>
  </si>
  <si>
    <t xml:space="preserve"> Tourist Destinations </t>
  </si>
  <si>
    <t xml:space="preserve"> Lakes and Rivers</t>
  </si>
  <si>
    <t>flightaware.com</t>
  </si>
  <si>
    <t>Index Exchange</t>
  </si>
  <si>
    <t>Online Behavior&gt;United States&gt;Travel&gt;Air Travel</t>
  </si>
  <si>
    <t xml:space="preserve"> Travel &gt; Air Travel</t>
  </si>
  <si>
    <t xml:space="preserve"> Air Travel</t>
  </si>
  <si>
    <t>finance.yahoo.com</t>
  </si>
  <si>
    <t>US &gt; Brand Propensities &gt; Travel &gt; American Airlines Buyer Propensity</t>
  </si>
  <si>
    <t xml:space="preserve"> Brand Propensities &gt; Travel &gt; American Airlines Buyer Propensity</t>
  </si>
  <si>
    <t xml:space="preserve"> American Airlines Buyer Propensity</t>
  </si>
  <si>
    <t>classmates.com</t>
  </si>
  <si>
    <t>PulsePoint</t>
  </si>
  <si>
    <t>US &gt; Sociodemographic &gt; ConneXions Lifestage &gt; F1 Early Adopting Elite</t>
  </si>
  <si>
    <t xml:space="preserve"> Sociodemographic &gt; ConneXions Lifestage &gt; F1 Early Adopting Elite</t>
  </si>
  <si>
    <t xml:space="preserve"> ConneXions Lifestage </t>
  </si>
  <si>
    <t xml:space="preserve"> F1 Early Adopting Elite</t>
  </si>
  <si>
    <t>forbes.com</t>
  </si>
  <si>
    <t>Online Behavior&gt;United States&gt;Arts and Entertainment&gt;Arts and Entertainment</t>
  </si>
  <si>
    <t xml:space="preserve"> Arts and Entertainment &gt; Arts and Entertainment</t>
  </si>
  <si>
    <t xml:space="preserve"> Arts and Entertainment</t>
  </si>
  <si>
    <t>Orlando-Daytona Beach, Florida</t>
  </si>
  <si>
    <t>nbcchicago.com</t>
  </si>
  <si>
    <t>Online Behavior&gt;United States&gt;Finance &gt; Investing&gt;Brokerages and Day Trading</t>
  </si>
  <si>
    <t xml:space="preserve"> Finance &gt; Investing &gt; Brokerages and Day Trading</t>
  </si>
  <si>
    <t xml:space="preserve"> Investing </t>
  </si>
  <si>
    <t xml:space="preserve"> Brokerages and Day Trading</t>
  </si>
  <si>
    <t>newsmemory.com</t>
  </si>
  <si>
    <t>US Home &gt; Property Type &gt; Single</t>
  </si>
  <si>
    <t xml:space="preserve">US Home </t>
  </si>
  <si>
    <t xml:space="preserve"> Property Type </t>
  </si>
  <si>
    <t xml:space="preserve"> Single</t>
  </si>
  <si>
    <t>realtor.com</t>
  </si>
  <si>
    <t>Online Behavior&gt;United States&gt;Intent &gt; Auto Buyers &gt; Category&gt;Van</t>
  </si>
  <si>
    <t xml:space="preserve"> Intent &gt; Auto Buyers &gt; Category &gt; Van</t>
  </si>
  <si>
    <t xml:space="preserve"> Auto Buyers </t>
  </si>
  <si>
    <t xml:space="preserve"> Category </t>
  </si>
  <si>
    <t xml:space="preserve"> Van</t>
  </si>
  <si>
    <t>tasteofhome.com</t>
  </si>
  <si>
    <t>US &gt; Sociodemographic &gt; P$YCLE Premier Lifestage &gt; M3 Upscale Empty Nests</t>
  </si>
  <si>
    <t xml:space="preserve"> Sociodemographic &gt; P$YCLE Premier Lifestage &gt; M3 Upscale Empty Nests</t>
  </si>
  <si>
    <t xml:space="preserve"> P$YCLE Premier Lifestage </t>
  </si>
  <si>
    <t xml:space="preserve"> M3 Upscale Empty Nests</t>
  </si>
  <si>
    <t>historyallday.com</t>
  </si>
  <si>
    <t>Online Behavior&gt;United States&gt;Intent &gt; Shopping&gt;Drug Stores</t>
  </si>
  <si>
    <t xml:space="preserve"> Intent &gt; Shopping &gt; Drug Stores</t>
  </si>
  <si>
    <t xml:space="preserve"> Drug Stores</t>
  </si>
  <si>
    <t>investopedia.com</t>
  </si>
  <si>
    <t>Online Behavior&gt;United States&gt;Food and Drink&gt;Restaurants &gt; Fast Food</t>
  </si>
  <si>
    <t xml:space="preserve"> Food and Drink &gt; Restaurants &gt; Fast Food</t>
  </si>
  <si>
    <t xml:space="preserve"> Restaurants </t>
  </si>
  <si>
    <t xml:space="preserve"> Fast Food</t>
  </si>
  <si>
    <t>300x50</t>
  </si>
  <si>
    <t>macrumors.com</t>
  </si>
  <si>
    <t>Travel and Tourism &gt; Interest (Affinity) &gt; Destinations &gt; North America</t>
  </si>
  <si>
    <t xml:space="preserve">Travel and Tourism </t>
  </si>
  <si>
    <t xml:space="preserve"> Interest (Affinity) </t>
  </si>
  <si>
    <t xml:space="preserve"> Destinations </t>
  </si>
  <si>
    <t xml:space="preserve"> North America</t>
  </si>
  <si>
    <t>South Bend-Elkhart, Indiana</t>
  </si>
  <si>
    <t>boattrader.com</t>
  </si>
  <si>
    <t>US Interest &gt; Cooking &gt; General</t>
  </si>
  <si>
    <t xml:space="preserve">US Interest </t>
  </si>
  <si>
    <t xml:space="preserve"> Cooking </t>
  </si>
  <si>
    <t xml:space="preserve"> General</t>
  </si>
  <si>
    <t>ew.com</t>
  </si>
  <si>
    <t>Xandr - Monetize SSP (AppNexus)</t>
  </si>
  <si>
    <t>Online Behavior&gt;United States&gt;Beauty and Fitness&gt;Cosmetology and Beauty Professionals</t>
  </si>
  <si>
    <t xml:space="preserve"> Beauty and Fitness &gt; Cosmetology and Beauty Professionals</t>
  </si>
  <si>
    <t xml:space="preserve"> Cosmetology and Beauty Professionals</t>
  </si>
  <si>
    <t>dotesports.com</t>
  </si>
  <si>
    <t>Online Behavior&gt;United States&gt;Intent &gt; Shopping&gt;Consumer Electronics &gt; Computers, Laptops</t>
  </si>
  <si>
    <t xml:space="preserve"> Intent &gt; Shopping &gt; Consumer Electronics &gt; Computers, Laptops</t>
  </si>
  <si>
    <t xml:space="preserve"> Consumer Electronics </t>
  </si>
  <si>
    <t xml:space="preserve"> Computers, Laptops</t>
  </si>
  <si>
    <t>Knoxville, Tennessee</t>
  </si>
  <si>
    <t>Yahoo Exchange</t>
  </si>
  <si>
    <t>US Interest &gt; Home &gt; Home Improvement &gt; Home Improvement Grouping</t>
  </si>
  <si>
    <t xml:space="preserve"> Home </t>
  </si>
  <si>
    <t xml:space="preserve"> Home Improvement </t>
  </si>
  <si>
    <t xml:space="preserve"> Home Improvement Grouping</t>
  </si>
  <si>
    <t>cbsnews.com</t>
  </si>
  <si>
    <t>Online Behavior&gt;United States&gt;Beauty and Fitness&gt;Fashion and Style &gt; Fashion Modeling</t>
  </si>
  <si>
    <t xml:space="preserve"> Beauty and Fitness &gt; Fashion and Style &gt; Fashion Modeling</t>
  </si>
  <si>
    <t xml:space="preserve"> Fashion and Style </t>
  </si>
  <si>
    <t xml:space="preserve"> Fashion Modeling</t>
  </si>
  <si>
    <t>Online Behavior&gt;United States&gt;Intent &gt; Auto Buyers &gt; Car Make&gt;Toyota</t>
  </si>
  <si>
    <t xml:space="preserve"> Intent &gt; Auto Buyers &gt; Car Make &gt; Toyota</t>
  </si>
  <si>
    <t xml:space="preserve"> Car Make </t>
  </si>
  <si>
    <t xml:space="preserve"> Toyota</t>
  </si>
  <si>
    <t>Los Angeles, California</t>
  </si>
  <si>
    <t>cnn.com</t>
  </si>
  <si>
    <t>Online Behavior&gt;United States&gt;Beauty and Fitness&gt;Fashion and Style</t>
  </si>
  <si>
    <t xml:space="preserve"> Beauty and Fitness &gt; Fashion and Style</t>
  </si>
  <si>
    <t xml:space="preserve"> Fashion and Style</t>
  </si>
  <si>
    <t>miamiherald.com</t>
  </si>
  <si>
    <t>Mobile - US &gt; Travel &gt; Vacation Rentals &gt; HomeAway</t>
  </si>
  <si>
    <t>Mobile  &gt; Travel &gt; Vacation Rentals &gt; HomeAway</t>
  </si>
  <si>
    <t xml:space="preserve"> Vacation Rentals </t>
  </si>
  <si>
    <t xml:space="preserve"> HomeAway</t>
  </si>
  <si>
    <t>Chattanooga, Tennessee</t>
  </si>
  <si>
    <t>foxnews.com</t>
  </si>
  <si>
    <t>Online Behavior&gt;United States&gt;Sports&gt;Sports League &gt; Premier League</t>
  </si>
  <si>
    <t xml:space="preserve"> Sports &gt; Sports League &gt; Premier League</t>
  </si>
  <si>
    <t xml:space="preserve"> Sports League </t>
  </si>
  <si>
    <t xml:space="preserve"> Premier League</t>
  </si>
  <si>
    <t>cnet.com</t>
  </si>
  <si>
    <t>Online Behavior&gt;United States&gt;Beauty and Fitness&gt;Fashion and Style &gt; Fashion Designers and Collections</t>
  </si>
  <si>
    <t xml:space="preserve"> Beauty and Fitness &gt; Fashion and Style &gt; Fashion Designers and Collections</t>
  </si>
  <si>
    <t xml:space="preserve"> Fashion Designers and Collections</t>
  </si>
  <si>
    <t>mail.yahoo.com</t>
  </si>
  <si>
    <t>Online Behavior&gt;United States&gt;Autos and Vehicles &gt; Brands&gt;Citroen</t>
  </si>
  <si>
    <t xml:space="preserve"> Autos and Vehicles &gt; Brands &gt; Citroen</t>
  </si>
  <si>
    <t xml:space="preserve"> Citroen</t>
  </si>
  <si>
    <t>Little Rock-Pine Bluff, Arkansas</t>
  </si>
  <si>
    <t>reuters.com</t>
  </si>
  <si>
    <t>Online Behavior&gt;United States&gt;Law and Government&gt;Legal</t>
  </si>
  <si>
    <t xml:space="preserve"> Law and Government &gt; Legal</t>
  </si>
  <si>
    <t xml:space="preserve"> Law and Government </t>
  </si>
  <si>
    <t xml:space="preserve"> Legal</t>
  </si>
  <si>
    <t>washingtonpost.com</t>
  </si>
  <si>
    <t>US Interest &gt; Consumer Electronics</t>
  </si>
  <si>
    <t xml:space="preserve"> Consumer Electronics</t>
  </si>
  <si>
    <t>Online Behavior&gt;United States&gt;Finance &gt; Insurance&gt;Life Insurance</t>
  </si>
  <si>
    <t xml:space="preserve"> Finance &gt; Insurance &gt; Life Insurance</t>
  </si>
  <si>
    <t xml:space="preserve"> Insurance </t>
  </si>
  <si>
    <t xml:space="preserve"> Life Insurance</t>
  </si>
  <si>
    <t>drugs.com</t>
  </si>
  <si>
    <t>Mobile - US &gt; Device Ownership &gt; Tablets &gt; yes</t>
  </si>
  <si>
    <t>Mobile  &gt; Device Ownership &gt; Tablets &gt; yes</t>
  </si>
  <si>
    <t xml:space="preserve"> Tablets </t>
  </si>
  <si>
    <t xml:space="preserve"> yes</t>
  </si>
  <si>
    <t>medicalnewstoday.com</t>
  </si>
  <si>
    <t>Lotame &gt; Travel &gt; Summer Travel</t>
  </si>
  <si>
    <t xml:space="preserve"> Summer Travel</t>
  </si>
  <si>
    <t>ajc.com</t>
  </si>
  <si>
    <t>US &gt; AUTO &gt; Auto Car Purchase Next Year &gt; Yes</t>
  </si>
  <si>
    <t xml:space="preserve"> Automotive &gt; Auto Car Purchase Next Year &gt; Yes</t>
  </si>
  <si>
    <t xml:space="preserve"> Automotive </t>
  </si>
  <si>
    <t xml:space="preserve"> Auto Car Purchase Next Year </t>
  </si>
  <si>
    <t xml:space="preserve"> Yes</t>
  </si>
  <si>
    <t>Grand Rapids-Kalamazoo, Michigan</t>
  </si>
  <si>
    <t>Media and Entertainment &gt; Sports and Recreational Activities &gt; Interest (Affinity) &gt; Olympics</t>
  </si>
  <si>
    <t xml:space="preserve"> Sports and Recreational Activities </t>
  </si>
  <si>
    <t xml:space="preserve"> Olympics</t>
  </si>
  <si>
    <t>Panama City, Florida</t>
  </si>
  <si>
    <t>nba.com</t>
  </si>
  <si>
    <t>Online Behavior&gt;United States&gt;Life Event&gt;Job Search</t>
  </si>
  <si>
    <t xml:space="preserve"> Life Event &gt; Job Search</t>
  </si>
  <si>
    <t xml:space="preserve"> Job Search</t>
  </si>
  <si>
    <t>thesaurus.com</t>
  </si>
  <si>
    <t>US &gt; Reach &gt; Propensity Models &gt; Hobbies and Interest &gt; Food and Drinks &gt; High-end Spirit Drinkers</t>
  </si>
  <si>
    <t xml:space="preserve"> Reach &gt; Propensity Models &gt; Hobbies and Interest &gt; Food and Drinks &gt; High-end Spirit Drinkers</t>
  </si>
  <si>
    <t xml:space="preserve"> Propensity Models </t>
  </si>
  <si>
    <t xml:space="preserve"> Hobbies and Interest </t>
  </si>
  <si>
    <t xml:space="preserve"> Food and Drinks </t>
  </si>
  <si>
    <t xml:space="preserve"> High-end Spirit Drinkers</t>
  </si>
  <si>
    <t>cbssports.com</t>
  </si>
  <si>
    <t>OpenX</t>
  </si>
  <si>
    <t>OnAudience &gt; Interest &gt; Arts &amp; Entertainment &gt; Television</t>
  </si>
  <si>
    <t xml:space="preserve"> Arts &amp; Entertainment </t>
  </si>
  <si>
    <t xml:space="preserve"> Television</t>
  </si>
  <si>
    <t>Augusta, Georgia</t>
  </si>
  <si>
    <t>Online Behavior&gt;United States&gt;Sports&gt;Team Sports &gt; Volleyball</t>
  </si>
  <si>
    <t xml:space="preserve"> Sports &gt; Team Sports &gt; Volleyball</t>
  </si>
  <si>
    <t xml:space="preserve"> Volleyball</t>
  </si>
  <si>
    <t>buzzfeed.com</t>
  </si>
  <si>
    <t>Yieldmo</t>
  </si>
  <si>
    <t>US &gt; B2B &gt; B2B Decision Maker Responsibilities &gt; Advertising Services</t>
  </si>
  <si>
    <t xml:space="preserve"> B2B &gt; B2B Decision Maker Responsibilities &gt; Advertising Services</t>
  </si>
  <si>
    <t xml:space="preserve"> B2B Decision Maker Responsibilities </t>
  </si>
  <si>
    <t xml:space="preserve"> Advertising Services</t>
  </si>
  <si>
    <t>dmv.org</t>
  </si>
  <si>
    <t>Online Behavior&gt;United States&gt;Autos and Vehicles &gt; Brands&gt;Isuzu</t>
  </si>
  <si>
    <t xml:space="preserve"> Autos and Vehicles &gt; Brands &gt; Isuzu</t>
  </si>
  <si>
    <t xml:space="preserve"> Isuzu</t>
  </si>
  <si>
    <t>Online Behavior&gt;United States&gt;Beauty and Fitness&gt;Body Art</t>
  </si>
  <si>
    <t xml:space="preserve"> Beauty and Fitness &gt; Body Art</t>
  </si>
  <si>
    <t xml:space="preserve"> Body Art</t>
  </si>
  <si>
    <t>Online Behavior&gt;United States&gt;Autos and Vehicles &gt; Brands&gt;Mazda</t>
  </si>
  <si>
    <t xml:space="preserve"> Autos and Vehicles &gt; Brands &gt; Mazda</t>
  </si>
  <si>
    <t xml:space="preserve"> Mazda</t>
  </si>
  <si>
    <t>TripleLift</t>
  </si>
  <si>
    <t>Online Behavior&gt;United States&gt;Sports&gt;Team Sports &gt; Baseball</t>
  </si>
  <si>
    <t xml:space="preserve"> Sports &gt; Team Sports &gt; Baseball</t>
  </si>
  <si>
    <t xml:space="preserve"> Baseball</t>
  </si>
  <si>
    <t>rollingstone.com</t>
  </si>
  <si>
    <t>Smart RTB+ (Smartadserver)</t>
  </si>
  <si>
    <t>Telecommunications (Telco) &gt; Subscribers</t>
  </si>
  <si>
    <t xml:space="preserve">Telecommunications (Telco) </t>
  </si>
  <si>
    <t xml:space="preserve"> Subscribers</t>
  </si>
  <si>
    <t>Tallahassee, Florida-Thomasville, Georgia</t>
  </si>
  <si>
    <t>dailydot.com</t>
  </si>
  <si>
    <t>Online Behavior&gt;United States&gt;Intent &gt; Auto Buyers &gt; Type&gt;Luxury</t>
  </si>
  <si>
    <t xml:space="preserve"> Intent &gt; Auto Buyers &gt; Type &gt; Luxury</t>
  </si>
  <si>
    <t xml:space="preserve"> Type </t>
  </si>
  <si>
    <t xml:space="preserve"> Luxury</t>
  </si>
  <si>
    <t>al.com</t>
  </si>
  <si>
    <t>Mobile - US &gt; Food &gt; Restaurant &gt; Style &gt; Desserts</t>
  </si>
  <si>
    <t>Mobile  &gt; Food &gt; Restaurant &gt; Style &gt; Desserts</t>
  </si>
  <si>
    <t xml:space="preserve"> Food </t>
  </si>
  <si>
    <t xml:space="preserve"> Restaurant </t>
  </si>
  <si>
    <t xml:space="preserve"> Style </t>
  </si>
  <si>
    <t xml:space="preserve"> Desserts</t>
  </si>
  <si>
    <t>dictionary.com</t>
  </si>
  <si>
    <t>Media and Entertainment &gt; Television (TV) &gt; Viewership &gt; TV Genres &gt; Drama</t>
  </si>
  <si>
    <t xml:space="preserve"> Television (TV) </t>
  </si>
  <si>
    <t xml:space="preserve"> Viewership </t>
  </si>
  <si>
    <t xml:space="preserve"> TV Genres </t>
  </si>
  <si>
    <t xml:space="preserve"> Drama</t>
  </si>
  <si>
    <t>semana.com</t>
  </si>
  <si>
    <t>Online Behavior&gt;United States&gt;Intent &gt; Auto Buyers &gt; Car Make&gt;BMW</t>
  </si>
  <si>
    <t xml:space="preserve"> Intent &gt; Auto Buyers &gt; Car Make &gt; BMW</t>
  </si>
  <si>
    <t xml:space="preserve"> BMW</t>
  </si>
  <si>
    <t>West Palm Beach-Ft. Pierce, Florida</t>
  </si>
  <si>
    <t>firstcoastnews.com</t>
  </si>
  <si>
    <t>Online Behavior&gt;United States&gt;Sports&gt;Individual Sports &gt; Bowling</t>
  </si>
  <si>
    <t xml:space="preserve"> Sports &gt; Individual Sports &gt; Bowling</t>
  </si>
  <si>
    <t xml:space="preserve"> Individual Sports </t>
  </si>
  <si>
    <t xml:space="preserve"> Bowling</t>
  </si>
  <si>
    <t>mail.aol.com</t>
  </si>
  <si>
    <t>Online Behavior&gt;United States&gt;Arts and Entertainment&gt;Music and Audio</t>
  </si>
  <si>
    <t xml:space="preserve"> Arts and Entertainment &gt; Music and Audio</t>
  </si>
  <si>
    <t xml:space="preserve"> Music and Audio</t>
  </si>
  <si>
    <t>chicagotribune.com</t>
  </si>
  <si>
    <t>US &gt; Reach &gt; Sociodemographic &gt; Household Income &gt; $50,000-$74,999</t>
  </si>
  <si>
    <t xml:space="preserve"> Reach &gt; Sociodemographic &gt; Household Income &gt; $50,000-$74,999</t>
  </si>
  <si>
    <t xml:space="preserve"> Household Income </t>
  </si>
  <si>
    <t xml:space="preserve"> $50,000-$74,999</t>
  </si>
  <si>
    <t>zillow.com</t>
  </si>
  <si>
    <t>OnAudience &gt; Intent &gt; Electronics &gt; Video &gt; Televisions</t>
  </si>
  <si>
    <t xml:space="preserve"> Electronics </t>
  </si>
  <si>
    <t xml:space="preserve"> Video </t>
  </si>
  <si>
    <t xml:space="preserve"> Televisions</t>
  </si>
  <si>
    <t>accuweather.com</t>
  </si>
  <si>
    <t>Online Behavior&gt;United States&gt;Hobbies and Leisure&gt;Outdoors &gt; Fishing</t>
  </si>
  <si>
    <t xml:space="preserve"> Hobbies and Leisure &gt; Outdoors &gt; Fishing</t>
  </si>
  <si>
    <t xml:space="preserve"> Hobbies and Leisure </t>
  </si>
  <si>
    <t xml:space="preserve"> Outdoors </t>
  </si>
  <si>
    <t xml:space="preserve"> Fishing</t>
  </si>
  <si>
    <t>mlb.com</t>
  </si>
  <si>
    <t>US &gt; Multibuyer Behaviors &gt; Paid with Credit Card</t>
  </si>
  <si>
    <t xml:space="preserve"> Multibuyer Behaviors &gt; Paid with Credit Card</t>
  </si>
  <si>
    <t xml:space="preserve"> Multibuyer Behaviors </t>
  </si>
  <si>
    <t xml:space="preserve"> Paid with Credit Card</t>
  </si>
  <si>
    <t>baseball.fantasysports.yahoo.com</t>
  </si>
  <si>
    <t>Online Behavior&gt;United States&gt;Sports&gt;Sporting Goods</t>
  </si>
  <si>
    <t xml:space="preserve"> Sports &gt; Sporting Goods</t>
  </si>
  <si>
    <t xml:space="preserve"> Sporting Goods</t>
  </si>
  <si>
    <t>calculator.net</t>
  </si>
  <si>
    <t>Online Behavior&gt;United States&gt;Intent &gt; Shopping&gt;Consumer Electronics &gt; Tablets</t>
  </si>
  <si>
    <t xml:space="preserve"> Intent &gt; Shopping &gt; Consumer Electronics &gt; Tablets</t>
  </si>
  <si>
    <t xml:space="preserve"> Tablets</t>
  </si>
  <si>
    <t>finviz.com</t>
  </si>
  <si>
    <t>Online Behavior&gt;United States&gt;Internet and Telecom&gt;Email and Messaging</t>
  </si>
  <si>
    <t xml:space="preserve"> Internet and Telecom &gt; Email and Messaging</t>
  </si>
  <si>
    <t xml:space="preserve"> Internet and Telecom </t>
  </si>
  <si>
    <t xml:space="preserve"> Email and Messaging</t>
  </si>
  <si>
    <t>dexerto.com</t>
  </si>
  <si>
    <t>Online Behavior&gt;United States&gt;Hobbies and Leisure&gt;Special Occasions &gt; Party Planning</t>
  </si>
  <si>
    <t xml:space="preserve"> Hobbies and Leisure &gt; Special Occasions &gt; Party Planning</t>
  </si>
  <si>
    <t xml:space="preserve"> Special Occasions </t>
  </si>
  <si>
    <t xml:space="preserve"> Party Planning</t>
  </si>
  <si>
    <t>mayoclinic.org</t>
  </si>
  <si>
    <t>Online Behavior&gt;United States&gt;Beauty and Fitness&gt;Fitness &gt; Home Exercise</t>
  </si>
  <si>
    <t xml:space="preserve"> Beauty and Fitness &gt; Fitness &gt; Home Exercise</t>
  </si>
  <si>
    <t xml:space="preserve"> Fitness </t>
  </si>
  <si>
    <t xml:space="preserve"> Home Exercise</t>
  </si>
  <si>
    <t>nbcnews.com</t>
  </si>
  <si>
    <t>Online Behavior&gt;United States&gt;News&gt;Politics</t>
  </si>
  <si>
    <t xml:space="preserve"> News &gt; Politics</t>
  </si>
  <si>
    <t xml:space="preserve"> News </t>
  </si>
  <si>
    <t xml:space="preserve"> Politics</t>
  </si>
  <si>
    <t>Online Behavior&gt;United States&gt;Validated Demographic &gt; Age&gt;65 or older</t>
  </si>
  <si>
    <t xml:space="preserve"> Validated Demographic &gt; Age &gt; 65 or older</t>
  </si>
  <si>
    <t xml:space="preserve"> Age </t>
  </si>
  <si>
    <t xml:space="preserve"> 65 or older</t>
  </si>
  <si>
    <t>tripadvisor.com</t>
  </si>
  <si>
    <t>Online Behavior&gt;United States&gt;Autos and Vehicles &gt; Brands&gt;Lexus</t>
  </si>
  <si>
    <t xml:space="preserve"> Autos and Vehicles &gt; Brands &gt; Lexus</t>
  </si>
  <si>
    <t xml:space="preserve"> Lexus</t>
  </si>
  <si>
    <t>sportpirate.com</t>
  </si>
  <si>
    <t>Online Behavior&gt;United States&gt;Finance &gt; Banking&gt;Debit and Checking Services</t>
  </si>
  <si>
    <t xml:space="preserve"> Finance &gt; Banking &gt; Debit and Checking Services</t>
  </si>
  <si>
    <t xml:space="preserve"> Banking </t>
  </si>
  <si>
    <t xml:space="preserve"> Debit and Checking Services</t>
  </si>
  <si>
    <t>thegamer.com</t>
  </si>
  <si>
    <t>US &gt; Brand Propensities &gt; Telecom and Service Providers &gt; Page Plus Cellular Buyer Propensity</t>
  </si>
  <si>
    <t xml:space="preserve"> Brand Propensities &gt; Telecom and Service Providers &gt; Page Plus Cellular Buyer Propensity</t>
  </si>
  <si>
    <t xml:space="preserve"> Telecom and Service Providers </t>
  </si>
  <si>
    <t xml:space="preserve"> Page Plus Cellular Buyer Propensity</t>
  </si>
  <si>
    <t>Ft. Wayne, Indiana</t>
  </si>
  <si>
    <t>merriam-webster.com</t>
  </si>
  <si>
    <t>Online Behavior&gt;United States&gt;Home and Garden&gt;Bed and Bath</t>
  </si>
  <si>
    <t xml:space="preserve"> Home and Garden &gt; Bed and Bath</t>
  </si>
  <si>
    <t xml:space="preserve"> Home and Garden </t>
  </si>
  <si>
    <t xml:space="preserve"> Bed and Bath</t>
  </si>
  <si>
    <t>streetinsider.com</t>
  </si>
  <si>
    <t>Lotame &gt; Technology &gt; Electronics &amp; Gadgets</t>
  </si>
  <si>
    <t xml:space="preserve"> Technology </t>
  </si>
  <si>
    <t xml:space="preserve"> Electronics &amp; Gadgets</t>
  </si>
  <si>
    <t>Flint-Saginaw-Bay City, Michigan</t>
  </si>
  <si>
    <t>kbb.com</t>
  </si>
  <si>
    <t>Online Behavior&gt;United States&gt;Home and Garden&gt;Homemaking and Interior Decor</t>
  </si>
  <si>
    <t xml:space="preserve"> Home and Garden &gt; Homemaking and Interior Decor</t>
  </si>
  <si>
    <t xml:space="preserve"> Homemaking and Interior Decor</t>
  </si>
  <si>
    <t>dailymail.co.uk/news</t>
  </si>
  <si>
    <t>US &gt; Interest Propensities &gt; Activities and Interests &gt; B2B Job Search</t>
  </si>
  <si>
    <t xml:space="preserve"> Interest Propensities &gt; Activities and Interests &gt; B2B Job Search</t>
  </si>
  <si>
    <t xml:space="preserve"> Activities and Interests </t>
  </si>
  <si>
    <t xml:space="preserve"> B2B Job Search</t>
  </si>
  <si>
    <t>Online Behavior&gt;United States&gt;Law and Government&gt;Military</t>
  </si>
  <si>
    <t xml:space="preserve"> Law and Government &gt; Military</t>
  </si>
  <si>
    <t xml:space="preserve"> Military</t>
  </si>
  <si>
    <t>cars.com</t>
  </si>
  <si>
    <t>Online Behavior&gt;United States&gt;Finance &gt; Accounting and Auditing&gt;Tax Preparation and Planning</t>
  </si>
  <si>
    <t xml:space="preserve"> Finance &gt; Accounting and Auditing &gt; Tax Preparation and Planning</t>
  </si>
  <si>
    <t xml:space="preserve"> Accounting and Auditing </t>
  </si>
  <si>
    <t xml:space="preserve"> Tax Preparation and Planning</t>
  </si>
  <si>
    <t>pandora.com</t>
  </si>
  <si>
    <t>Online Behavior&gt;United States&gt;Hobbies and Leisure&gt;Outdoors &gt; Hiking and Camping</t>
  </si>
  <si>
    <t xml:space="preserve"> Hobbies and Leisure &gt; Outdoors &gt; Hiking and Camping</t>
  </si>
  <si>
    <t xml:space="preserve"> Hiking and Camping</t>
  </si>
  <si>
    <t>Online Behavior&gt;United States&gt;Travel&gt;Car Rental and Taxi Services</t>
  </si>
  <si>
    <t xml:space="preserve"> Travel &gt; Car Rental and Taxi Services</t>
  </si>
  <si>
    <t xml:space="preserve"> Car Rental and Taxi Services</t>
  </si>
  <si>
    <t>Travel and Tourism &gt; Interest (Affinity) &gt; Destinations &gt; Latin America</t>
  </si>
  <si>
    <t xml:space="preserve"> Latin America</t>
  </si>
  <si>
    <t>factable.com</t>
  </si>
  <si>
    <t>Online Behavior&gt;United States&gt;News&gt;Newspapers</t>
  </si>
  <si>
    <t xml:space="preserve"> News &gt; Newspapers</t>
  </si>
  <si>
    <t xml:space="preserve"> Newspapers</t>
  </si>
  <si>
    <t>Online Behavior&gt;United States&gt;Beauty and Fitness&gt;Fitness &gt; Fitness Instruction and Personal Training</t>
  </si>
  <si>
    <t xml:space="preserve"> Beauty and Fitness &gt; Fitness &gt; Fitness Instruction and Personal Training</t>
  </si>
  <si>
    <t xml:space="preserve"> Fitness Instruction and Personal Training</t>
  </si>
  <si>
    <t>US &gt; Reach &gt; Propensity Models &gt; Real Estate &gt; Monthly Mortgage Payment &gt; $800-$999</t>
  </si>
  <si>
    <t xml:space="preserve"> Reach &gt; Propensity Models &gt; Real Estate &gt; Monthly Mortgage Payment &gt; $800-$999</t>
  </si>
  <si>
    <t xml:space="preserve"> Real Estate </t>
  </si>
  <si>
    <t xml:space="preserve"> Monthly Mortgage Payment </t>
  </si>
  <si>
    <t xml:space="preserve"> $800-$999</t>
  </si>
  <si>
    <t>Tech Enthusiasts</t>
  </si>
  <si>
    <t>nypost.com</t>
  </si>
  <si>
    <t>Online Behavior&gt;United States&gt;News&gt;Local News</t>
  </si>
  <si>
    <t xml:space="preserve"> News &gt; Local News</t>
  </si>
  <si>
    <t xml:space="preserve"> Local News</t>
  </si>
  <si>
    <t>Mobile - US &gt; Automotive &gt; Vehicle Ownership &gt; Brand &gt; BMW</t>
  </si>
  <si>
    <t>Mobile  &gt; Automotive &gt; Vehicle Ownership &gt; Brand &gt; BMW</t>
  </si>
  <si>
    <t xml:space="preserve"> Vehicle Ownership </t>
  </si>
  <si>
    <t xml:space="preserve"> Brand </t>
  </si>
  <si>
    <t>uscellular.com</t>
  </si>
  <si>
    <t>Online Behavior&gt;United States&gt;Autos and Vehicles&gt;Hybrid and Alternative Vehicles</t>
  </si>
  <si>
    <t xml:space="preserve"> Autos and Vehicles &gt; Hybrid and Alternative Vehicles</t>
  </si>
  <si>
    <t xml:space="preserve"> Hybrid and Alternative Vehicles</t>
  </si>
  <si>
    <t>hindustantimes.com</t>
  </si>
  <si>
    <t>Online Behavior&gt;United States&gt;Sports&gt;Sports League &gt; MLB</t>
  </si>
  <si>
    <t xml:space="preserve"> Sports &gt; Sports League &gt; MLB</t>
  </si>
  <si>
    <t xml:space="preserve"> MLB</t>
  </si>
  <si>
    <t>autotrader.com</t>
  </si>
  <si>
    <t>Online Behavior&gt;United States&gt;Validated Demographic &gt; Gender and Age Combined&gt;Females 25 or older</t>
  </si>
  <si>
    <t xml:space="preserve"> Validated Demographic &gt; Gender and Age Combined &gt; Females 25 or older</t>
  </si>
  <si>
    <t xml:space="preserve"> Gender and Age Combined </t>
  </si>
  <si>
    <t xml:space="preserve"> Females 25 or older</t>
  </si>
  <si>
    <t>abcnews.go.com</t>
  </si>
  <si>
    <t>Online Behavior&gt;United States&gt;The Changing Consumer&gt;DIY</t>
  </si>
  <si>
    <t xml:space="preserve"> The Changing Consumer &gt; DIY</t>
  </si>
  <si>
    <t xml:space="preserve"> DIY</t>
  </si>
  <si>
    <t>techradar.com</t>
  </si>
  <si>
    <t>Online Behavior&gt;United States&gt;Intent &gt; Auto Buyers &gt; Car Make&gt;Subaru</t>
  </si>
  <si>
    <t xml:space="preserve"> Intent &gt; Auto Buyers &gt; Car Make &gt; Subaru</t>
  </si>
  <si>
    <t xml:space="preserve"> Subaru</t>
  </si>
  <si>
    <t>signupgenius.com</t>
  </si>
  <si>
    <t>Online Behavior&gt;United States&gt;Arts and Entertainment&gt;TV and Video</t>
  </si>
  <si>
    <t xml:space="preserve"> Arts and Entertainment &gt; TV and Video</t>
  </si>
  <si>
    <t xml:space="preserve"> TV and Video</t>
  </si>
  <si>
    <t>msn.com</t>
  </si>
  <si>
    <t>Online Behavior&gt;United States&gt;Food and Drink&gt;Beverages &gt; Beer</t>
  </si>
  <si>
    <t xml:space="preserve"> Food and Drink &gt; Beverages &gt; Beer</t>
  </si>
  <si>
    <t xml:space="preserve"> Beverages </t>
  </si>
  <si>
    <t xml:space="preserve"> Beer</t>
  </si>
  <si>
    <t>OnAudience &gt; Intent &gt; Baby &amp; Toddler &gt; Baby Toys</t>
  </si>
  <si>
    <t xml:space="preserve"> Baby &amp; Toddler </t>
  </si>
  <si>
    <t xml:space="preserve"> Baby Toys</t>
  </si>
  <si>
    <t>poshland.com</t>
  </si>
  <si>
    <t>Online Behavior&gt;United States&gt;Intent &gt; Auto Buyers &gt; Type&gt;Crossover</t>
  </si>
  <si>
    <t xml:space="preserve"> Intent &gt; Auto Buyers &gt; Type &gt; Crossover</t>
  </si>
  <si>
    <t xml:space="preserve"> Crossover</t>
  </si>
  <si>
    <t>usatoday.com</t>
  </si>
  <si>
    <t>Online Behavior&gt;United States&gt;Intent &gt; Shopping&gt;Pet Food &gt; Dog</t>
  </si>
  <si>
    <t xml:space="preserve"> Intent &gt; Shopping &gt; Pet Food &gt; Dog</t>
  </si>
  <si>
    <t xml:space="preserve"> Pet Food </t>
  </si>
  <si>
    <t xml:space="preserve"> Dog</t>
  </si>
  <si>
    <t>yourdailysportfix.com</t>
  </si>
  <si>
    <t>Online Behavior&gt;United States&gt;Intent &gt; Shopping&gt;Home and Garden</t>
  </si>
  <si>
    <t xml:space="preserve"> Intent &gt; Shopping &gt; Home and Garden</t>
  </si>
  <si>
    <t xml:space="preserve"> Home and Garden</t>
  </si>
  <si>
    <t>Ft. Myers-Naples, Florida</t>
  </si>
  <si>
    <t>OnAudience &gt; Intent &gt; Baby &amp; Toddler</t>
  </si>
  <si>
    <t xml:space="preserve"> Baby &amp; Toddler</t>
  </si>
  <si>
    <t>topclassactions.com</t>
  </si>
  <si>
    <t>US &gt; B2B &gt; B2B Decision Maker Responsibilities &gt; Sales</t>
  </si>
  <si>
    <t xml:space="preserve"> B2B &gt; B2B Decision Maker Responsibilities &gt; Sales</t>
  </si>
  <si>
    <t xml:space="preserve"> Sales</t>
  </si>
  <si>
    <t>OnAudience &gt; Intent</t>
  </si>
  <si>
    <t xml:space="preserve"> Intent</t>
  </si>
  <si>
    <t>slickdeals.net</t>
  </si>
  <si>
    <t>Online Behavior&gt;United States&gt;Intent &gt; Travel&gt;Graduation Trip</t>
  </si>
  <si>
    <t xml:space="preserve"> Intent &gt; Travel &gt; Graduation Trip</t>
  </si>
  <si>
    <t xml:space="preserve"> Graduation Trip</t>
  </si>
  <si>
    <t>sallysbakingaddiction.com</t>
  </si>
  <si>
    <t>Online Behavior&gt;United States&gt;Intent &gt; Travel&gt;Accommodation &gt; Hotels</t>
  </si>
  <si>
    <t xml:space="preserve"> Intent &gt; Travel &gt; Accommodation &gt; Hotels</t>
  </si>
  <si>
    <t xml:space="preserve"> Accommodation </t>
  </si>
  <si>
    <t xml:space="preserve"> Hotels</t>
  </si>
  <si>
    <t>Lotame &gt; Technology</t>
  </si>
  <si>
    <t xml:space="preserve"> Technology</t>
  </si>
  <si>
    <t>m.timesofindia.com</t>
  </si>
  <si>
    <t>Online Behavior&gt;United States&gt;Games&gt;Family-Oriented Games and Activities</t>
  </si>
  <si>
    <t xml:space="preserve"> Games &gt; Family-Oriented Games and Activities</t>
  </si>
  <si>
    <t xml:space="preserve"> Games </t>
  </si>
  <si>
    <t xml:space="preserve"> Family-Oriented Games and Activities</t>
  </si>
  <si>
    <t>findagrave.com</t>
  </si>
  <si>
    <t>Online Behavior&gt;United States&gt;Intent &gt; Financial Intent&gt;Banking</t>
  </si>
  <si>
    <t xml:space="preserve"> Intent &gt; Financial Intent &gt; Banking</t>
  </si>
  <si>
    <t xml:space="preserve"> Financial Intent </t>
  </si>
  <si>
    <t xml:space="preserve"> Banking</t>
  </si>
  <si>
    <t>mydailymagazine.com</t>
  </si>
  <si>
    <t>Media and Entertainment &gt; Audio and Video Streaming &gt; Streaming Video &gt; Interest (Affinity) &gt; Streaming Services</t>
  </si>
  <si>
    <t xml:space="preserve"> Audio and Video Streaming </t>
  </si>
  <si>
    <t xml:space="preserve"> Streaming Video </t>
  </si>
  <si>
    <t xml:space="preserve"> Streaming Services</t>
  </si>
  <si>
    <t>yahoo.com</t>
  </si>
  <si>
    <t>Online Behavior&gt;United States&gt;Finance &gt; Investing&gt;Commodities and Futures Trading</t>
  </si>
  <si>
    <t xml:space="preserve"> Finance &gt; Investing &gt; Commodities and Futures Trading</t>
  </si>
  <si>
    <t xml:space="preserve"> Commodities and Futures Trading</t>
  </si>
  <si>
    <t>nbcmiami.com</t>
  </si>
  <si>
    <t>Online Behavior&gt;United States&gt;Autos and Vehicles &gt; Brands&gt;Peugeot</t>
  </si>
  <si>
    <t xml:space="preserve"> Autos and Vehicles &gt; Brands &gt; Peugeot</t>
  </si>
  <si>
    <t xml:space="preserve"> Peugeot</t>
  </si>
  <si>
    <t>todaysnyc.com</t>
  </si>
  <si>
    <t>Travel</t>
  </si>
  <si>
    <t>Online Behavior&gt;United States&gt;Intent &gt; Travel&gt;Cruises</t>
  </si>
  <si>
    <t xml:space="preserve"> Intent &gt; Travel &gt; Cruises</t>
  </si>
  <si>
    <t xml:space="preserve"> Cruises</t>
  </si>
  <si>
    <t>doctoreport.com</t>
  </si>
  <si>
    <t>US &gt; Reach &gt; Propensity Models &gt; Hobbies and Interest &gt; Cultural Arts</t>
  </si>
  <si>
    <t xml:space="preserve"> Reach &gt; Propensity Models &gt; Hobbies and Interest &gt; Cultural Arts</t>
  </si>
  <si>
    <t xml:space="preserve"> Cultural Arts</t>
  </si>
  <si>
    <t>Peoria-Bloomington, Illinois</t>
  </si>
  <si>
    <t>people.com</t>
  </si>
  <si>
    <t>Online Behavior&gt;United States&gt;Intent &gt; Shopping&gt;Drug Stores &gt; Walgreens</t>
  </si>
  <si>
    <t xml:space="preserve"> Intent &gt; Shopping &gt; Drug Stores &gt; Walgreens</t>
  </si>
  <si>
    <t xml:space="preserve"> Drug Stores </t>
  </si>
  <si>
    <t xml:space="preserve"> Walgreens</t>
  </si>
  <si>
    <t>US &gt;Price-Driven Traditionalist Audience</t>
  </si>
  <si>
    <t xml:space="preserve"> Price-Driven Traditionalist Audience</t>
  </si>
  <si>
    <t>screenrant.com</t>
  </si>
  <si>
    <t>Sovrn</t>
  </si>
  <si>
    <t>US &gt; Interest Propensities &gt; Insurance &gt; Humana</t>
  </si>
  <si>
    <t xml:space="preserve"> Interest Propensities &gt; Insurance &gt; Humana</t>
  </si>
  <si>
    <t xml:space="preserve"> Humana</t>
  </si>
  <si>
    <t>Kargo</t>
  </si>
  <si>
    <t>OnAudience &gt; Interest &gt; Education</t>
  </si>
  <si>
    <t xml:space="preserve"> Education</t>
  </si>
  <si>
    <t>politico.com</t>
  </si>
  <si>
    <t>US &gt;Quality-First Shopper Audience</t>
  </si>
  <si>
    <t xml:space="preserve"> Quality-First Shopper Audience</t>
  </si>
  <si>
    <t>wikihow.com</t>
  </si>
  <si>
    <t>US &gt; Reach &gt; Sociodemographic &gt; Dwelling Size &gt; 1 Unit</t>
  </si>
  <si>
    <t xml:space="preserve"> Reach &gt; Sociodemographic &gt; Dwelling Size &gt; 1 Unit</t>
  </si>
  <si>
    <t xml:space="preserve"> Dwelling Size </t>
  </si>
  <si>
    <t xml:space="preserve"> 1 Unit</t>
  </si>
  <si>
    <t>bbc.com</t>
  </si>
  <si>
    <t>Online Behavior&gt;United States&gt;Intent &gt; Shopping&gt;Home Improvement</t>
  </si>
  <si>
    <t xml:space="preserve"> Intent &gt; Shopping &gt; Home Improvement</t>
  </si>
  <si>
    <t xml:space="preserve"> Home Improvement</t>
  </si>
  <si>
    <t>wordunscrambler.me</t>
  </si>
  <si>
    <t>Online Behavior&gt;United States&gt;B2B &gt; Occupation&gt;Musician</t>
  </si>
  <si>
    <t xml:space="preserve"> B2B &gt; Occupation &gt; Musician</t>
  </si>
  <si>
    <t xml:space="preserve"> Musician</t>
  </si>
  <si>
    <t>US &gt; Reach &gt; Propensity Models &gt; Hobbies and Interest &gt; Sports &gt; Canoeing &gt; Kayaking</t>
  </si>
  <si>
    <t xml:space="preserve"> Reach &gt; Propensity Models &gt; Hobbies and Interest &gt; Sports &gt; Canoeing &gt; Kayaking</t>
  </si>
  <si>
    <t xml:space="preserve"> Canoeing </t>
  </si>
  <si>
    <t xml:space="preserve"> Kayaking</t>
  </si>
  <si>
    <t>thebigmansworld.com</t>
  </si>
  <si>
    <t>US &gt; Interest Propensities &gt; Celebrities &gt; Celebrity Fan Gossip</t>
  </si>
  <si>
    <t xml:space="preserve"> Interest Propensities &gt; Celebrities &gt; Celebrity Fan Gossip</t>
  </si>
  <si>
    <t xml:space="preserve"> Celebrities </t>
  </si>
  <si>
    <t xml:space="preserve"> Celebrity Fan Gossip</t>
  </si>
  <si>
    <t>Online Behavior&gt;United States&gt;Intent &gt; Auto Buyers &gt; Car Make&gt;Volkswagen</t>
  </si>
  <si>
    <t xml:space="preserve"> Intent &gt; Auto Buyers &gt; Car Make &gt; Volkswagen</t>
  </si>
  <si>
    <t xml:space="preserve"> Volkswagen</t>
  </si>
  <si>
    <t>androidauthority.com</t>
  </si>
  <si>
    <t>Online Behavior&gt;United States&gt;Beauty and Fitness&gt;Fitness &gt; Gyms and Health Clubs</t>
  </si>
  <si>
    <t xml:space="preserve"> Beauty and Fitness &gt; Fitness &gt; Gyms and Health Clubs</t>
  </si>
  <si>
    <t xml:space="preserve"> Gyms and Health Clubs</t>
  </si>
  <si>
    <t>Online Behavior&gt;United States&gt;Autos and Vehicles &gt; Brands&gt;Rolls-Royce</t>
  </si>
  <si>
    <t xml:space="preserve"> Autos and Vehicles &gt; Brands &gt; Rolls-Royce</t>
  </si>
  <si>
    <t xml:space="preserve"> Rolls-Royce</t>
  </si>
  <si>
    <t>Tri-Cities, Tennessee-Virginia</t>
  </si>
  <si>
    <t>Online Behavior&gt;United States&gt;The Changing Consumer&gt;Internet Connection</t>
  </si>
  <si>
    <t xml:space="preserve"> The Changing Consumer &gt; Internet Connection</t>
  </si>
  <si>
    <t xml:space="preserve"> Internet Connection</t>
  </si>
  <si>
    <t>businessinsider.com</t>
  </si>
  <si>
    <t>US &gt; Brand Propensities &gt; Home and Household Goods &gt; Pottery Barn Kids Buyer Propensity</t>
  </si>
  <si>
    <t xml:space="preserve"> Brand Propensities &gt; Home and Household Goods &gt; Pottery Barn Kids Buyer Propensity</t>
  </si>
  <si>
    <t xml:space="preserve"> Home and Household Goods </t>
  </si>
  <si>
    <t xml:space="preserve"> Pottery Barn Kids Buyer Propensity</t>
  </si>
  <si>
    <t>investmentguru.com</t>
  </si>
  <si>
    <t>Lotame &gt; Style, Fashion &amp; Clothing &gt; Children's Clothing Shoppers</t>
  </si>
  <si>
    <t xml:space="preserve"> Style, Fashion &amp; Clothing </t>
  </si>
  <si>
    <t xml:space="preserve"> Children's Clothing Shoppers</t>
  </si>
  <si>
    <t>lensvid.com</t>
  </si>
  <si>
    <t>Online Behavior&gt;United States&gt;Life Event&gt;Home Buying</t>
  </si>
  <si>
    <t xml:space="preserve"> Life Event &gt; Home Buying</t>
  </si>
  <si>
    <t xml:space="preserve"> Home Buying</t>
  </si>
  <si>
    <t>US &gt; Interest Propensities &gt; Activities and Interests &gt; Buying and Selling Homes &gt; Real Estate</t>
  </si>
  <si>
    <t xml:space="preserve"> Interest Propensities &gt; Activities and Interests &gt; Buying and Selling Homes &gt; Real Estate</t>
  </si>
  <si>
    <t xml:space="preserve"> Buying and Selling Homes </t>
  </si>
  <si>
    <t xml:space="preserve"> Real Estate</t>
  </si>
  <si>
    <t>the-sun.com</t>
  </si>
  <si>
    <t>US &gt; Reach &gt; Propensity Models &gt; Young Adult Clothing Shoppers</t>
  </si>
  <si>
    <t xml:space="preserve"> Reach &gt; Propensity Models &gt; Young Adult Clothing Shoppers</t>
  </si>
  <si>
    <t xml:space="preserve"> Young Adult Clothing Shoppers</t>
  </si>
  <si>
    <t>sciencesensei.com</t>
  </si>
  <si>
    <t>US &gt; Reach &gt; Propensity Models &gt; Hobbies and Interest &gt; Books &gt; E-Book Reader</t>
  </si>
  <si>
    <t xml:space="preserve"> Reach &gt; Propensity Models &gt; Hobbies and Interest &gt; Books &gt; E-Book Reader</t>
  </si>
  <si>
    <t xml:space="preserve"> Books </t>
  </si>
  <si>
    <t xml:space="preserve"> E-Book Reader</t>
  </si>
  <si>
    <t>Charleston, South Carolina</t>
  </si>
  <si>
    <t>Mobile - US &gt; Sports &gt; UFC Fans</t>
  </si>
  <si>
    <t>Mobile  &gt; Sports &gt; UFC Fans</t>
  </si>
  <si>
    <t xml:space="preserve"> UFC Fans</t>
  </si>
  <si>
    <t>ign.com</t>
  </si>
  <si>
    <t>US &gt; Interest Propensities &gt; Activities and Interests &gt; International News</t>
  </si>
  <si>
    <t xml:space="preserve"> Interest Propensities &gt; Activities and Interests &gt; International News</t>
  </si>
  <si>
    <t xml:space="preserve"> International News</t>
  </si>
  <si>
    <t>Rockford, Illinois</t>
  </si>
  <si>
    <t>bridesblush.com</t>
  </si>
  <si>
    <t>Online Behavior&gt;United States&gt;People and Society&gt;Seniors and Retirement</t>
  </si>
  <si>
    <t xml:space="preserve"> People and Society &gt; Seniors and Retirement</t>
  </si>
  <si>
    <t xml:space="preserve"> People and Society </t>
  </si>
  <si>
    <t xml:space="preserve"> Seniors and Retirement</t>
  </si>
  <si>
    <t>healthline.com</t>
  </si>
  <si>
    <t>Online Behavior&gt;United States&gt;The Changing Consumer&gt;Gaming Equipment</t>
  </si>
  <si>
    <t xml:space="preserve"> The Changing Consumer &gt; Gaming Equipment</t>
  </si>
  <si>
    <t xml:space="preserve"> Gaming Equipment</t>
  </si>
  <si>
    <t>Online Behavior&gt;United States&gt;Intent &gt; Travel&gt;Travel</t>
  </si>
  <si>
    <t xml:space="preserve"> Intent &gt; Travel &gt; Travel</t>
  </si>
  <si>
    <t xml:space="preserve"> Travel</t>
  </si>
  <si>
    <t>Online Behavior&gt;United States&gt;Sports&gt;Individual Sports &gt; Running and Walking</t>
  </si>
  <si>
    <t xml:space="preserve"> Sports &gt; Individual Sports &gt; Running and Walking</t>
  </si>
  <si>
    <t xml:space="preserve"> Running and Walking</t>
  </si>
  <si>
    <t>Online Behavior&gt;United States&gt;Online Communities&gt;Online Goodies</t>
  </si>
  <si>
    <t xml:space="preserve"> Online Communities &gt; Online Goodies</t>
  </si>
  <si>
    <t xml:space="preserve"> Online Communities </t>
  </si>
  <si>
    <t xml:space="preserve"> Online Goodies</t>
  </si>
  <si>
    <t>Online Behavior&gt;United States&gt;Sports&gt;Individual Sports &gt; Track and Field</t>
  </si>
  <si>
    <t xml:space="preserve"> Sports &gt; Individual Sports &gt; Track and Field</t>
  </si>
  <si>
    <t xml:space="preserve"> Track and Field</t>
  </si>
  <si>
    <t>OnAudience &gt; Intent &gt; Education</t>
  </si>
  <si>
    <t>icy-veins.com</t>
  </si>
  <si>
    <t>Online Behavior&gt;United States&gt;Intent &gt; Shopping&gt;Sports and Outdoors</t>
  </si>
  <si>
    <t xml:space="preserve"> Intent &gt; Shopping &gt; Sports and Outdoors</t>
  </si>
  <si>
    <t xml:space="preserve"> Sports and Outdoors</t>
  </si>
  <si>
    <t>Online Behavior&gt;United States&gt;Validated Demographic &gt; Gender and Age Combined&gt;Females 18-54</t>
  </si>
  <si>
    <t xml:space="preserve"> Validated Demographic &gt; Gender and Age Combined &gt; Females 18-54</t>
  </si>
  <si>
    <t xml:space="preserve"> Females 18-54</t>
  </si>
  <si>
    <t>daily-choices.com</t>
  </si>
  <si>
    <t>Lotame &gt; Style, Fashion &amp; Clothing &gt; Women's Clothing Shoppers</t>
  </si>
  <si>
    <t xml:space="preserve"> Women's Clothing Shoppers</t>
  </si>
  <si>
    <t>jdpower.com</t>
  </si>
  <si>
    <t>US &gt; Brand Propensities &gt; Electronics &gt; RadioShack Buyer Propensity</t>
  </si>
  <si>
    <t xml:space="preserve"> Brand Propensities &gt; Electronics &gt; RadioShack Buyer Propensity</t>
  </si>
  <si>
    <t xml:space="preserve"> RadioShack Buyer Propensity</t>
  </si>
  <si>
    <t>Online Behavior&gt;United States&gt;Intent &gt; Services&gt;Arts and Entertainment</t>
  </si>
  <si>
    <t xml:space="preserve"> Intent &gt; Services &gt; Arts and Entertainment</t>
  </si>
  <si>
    <t xml:space="preserve"> Services </t>
  </si>
  <si>
    <t>Online Behavior&gt;United States&gt;Autos and Vehicles&gt;Vehicle Parts and Accessories</t>
  </si>
  <si>
    <t xml:space="preserve"> Autos and Vehicles &gt; Vehicle Parts and Accessories</t>
  </si>
  <si>
    <t xml:space="preserve"> Vehicle Parts and Accessories</t>
  </si>
  <si>
    <t>US &gt; Reach &gt; Propensity Models &gt; Luxury Home Goods Store Shopper</t>
  </si>
  <si>
    <t xml:space="preserve"> Reach &gt; Propensity Models &gt; Luxury Home Goods Store Shopper</t>
  </si>
  <si>
    <t xml:space="preserve"> Luxury Home Goods Store Shopper</t>
  </si>
  <si>
    <t>Online Behavior&gt;United States&gt;Validated Demographic &gt; Age&gt;18-54</t>
  </si>
  <si>
    <t xml:space="preserve"> Validated Demographic &gt; Age &gt; 18-54</t>
  </si>
  <si>
    <t xml:space="preserve"> 18-54</t>
  </si>
  <si>
    <t>Online Behavior&gt;United States&gt;Finance &gt; Banking&gt;Money Transfer and Wire Services</t>
  </si>
  <si>
    <t xml:space="preserve"> Finance &gt; Banking &gt; Money Transfer and Wire Services</t>
  </si>
  <si>
    <t xml:space="preserve"> Money Transfer and Wire Services</t>
  </si>
  <si>
    <t>Online Behavior&gt;United States&gt;Intent &gt; Auto Buyers &gt; Type&gt;Sedan</t>
  </si>
  <si>
    <t xml:space="preserve"> Intent &gt; Auto Buyers &gt; Type &gt; Sedan</t>
  </si>
  <si>
    <t xml:space="preserve"> Sedan</t>
  </si>
  <si>
    <t>Online Behavior&gt;United States&gt;Autos and Vehicles &gt; Brands&gt;Buick</t>
  </si>
  <si>
    <t xml:space="preserve"> Autos and Vehicles &gt; Brands &gt; Buick</t>
  </si>
  <si>
    <t xml:space="preserve"> Buick</t>
  </si>
  <si>
    <t>US &gt; Reach &gt; Propensity Models &gt; Hobbies and Interest &gt; Sports &gt; Plays Soccer</t>
  </si>
  <si>
    <t xml:space="preserve"> Reach &gt; Propensity Models &gt; Hobbies and Interest &gt; Sports &gt; Plays Soccer</t>
  </si>
  <si>
    <t xml:space="preserve"> Plays Soccer</t>
  </si>
  <si>
    <t>Savannah, Georgia</t>
  </si>
  <si>
    <t>health.usnews.com</t>
  </si>
  <si>
    <t>Online Behavior&gt;United States&gt;Intent &gt; Travel&gt;Budget Travel</t>
  </si>
  <si>
    <t xml:space="preserve"> Intent &gt; Travel &gt; Budget Travel</t>
  </si>
  <si>
    <t xml:space="preserve"> Budget Travel</t>
  </si>
  <si>
    <t>yachtworld.com</t>
  </si>
  <si>
    <t>Online Behavior&gt;United States&gt;Arts and Entertainment&gt;Celebrities and Entertainment News</t>
  </si>
  <si>
    <t xml:space="preserve"> Arts and Entertainment &gt; Celebrities and Entertainment News</t>
  </si>
  <si>
    <t xml:space="preserve"> Celebrities and Entertainment News</t>
  </si>
  <si>
    <t>Online Behavior&gt;United States&gt;People and Society&gt;Family and Relationships &gt; Parents</t>
  </si>
  <si>
    <t xml:space="preserve"> People and Society &gt; Family and Relationships &gt; Parents</t>
  </si>
  <si>
    <t xml:space="preserve"> Family and Relationships </t>
  </si>
  <si>
    <t xml:space="preserve"> Parents</t>
  </si>
  <si>
    <t>US &gt; Brand Propensities &gt; Apparel &gt; Shoebuy.com Buyer Propensity</t>
  </si>
  <si>
    <t xml:space="preserve"> Brand Propensities &gt; Apparel &gt; Shoebuy.com Buyer Propensity</t>
  </si>
  <si>
    <t xml:space="preserve"> Apparel </t>
  </si>
  <si>
    <t xml:space="preserve"> Shoebuy.com Buyer Propensity</t>
  </si>
  <si>
    <t>Online Behavior&gt;United States&gt;B2B &gt; Occupation&gt;Architect</t>
  </si>
  <si>
    <t xml:space="preserve"> B2B &gt; Occupation &gt; Architect</t>
  </si>
  <si>
    <t xml:space="preserve"> Architect</t>
  </si>
  <si>
    <t>US &gt; Multibuyer Behaviors &gt; Club &gt; Continuity Buyers</t>
  </si>
  <si>
    <t xml:space="preserve"> Multibuyer Behaviors &gt; Club &gt; Continuity Buyers</t>
  </si>
  <si>
    <t xml:space="preserve"> Club </t>
  </si>
  <si>
    <t xml:space="preserve"> Continuity Buyers</t>
  </si>
  <si>
    <t>Online Behavior&gt;United States&gt;News&gt;Weather</t>
  </si>
  <si>
    <t xml:space="preserve"> News &gt; Weather</t>
  </si>
  <si>
    <t xml:space="preserve"> Weather</t>
  </si>
  <si>
    <t>US Financial &gt; Likely In Market Timing &gt; Not At All Likely to Purchase &gt; Second House/Residence In The Next Year (Financial)</t>
  </si>
  <si>
    <t>Financial &gt; Likely In Market Timing &gt; Not At All Likely to Purchase &gt; Second House/Residence In The Next Year (Financial)</t>
  </si>
  <si>
    <t xml:space="preserve"> Likely In Market Timing </t>
  </si>
  <si>
    <t xml:space="preserve"> Not At All Likely to Purchase </t>
  </si>
  <si>
    <t xml:space="preserve"> Second House/Residence In The Next Year (Financial)</t>
  </si>
  <si>
    <t>maxroll.gg</t>
  </si>
  <si>
    <t>US &gt; B2B &gt; B2B Decision Maker Responsibilities &gt; Employee Benefits</t>
  </si>
  <si>
    <t xml:space="preserve"> B2B &gt; B2B Decision Maker Responsibilities &gt; Employee Benefits</t>
  </si>
  <si>
    <t xml:space="preserve"> Employee Benefits</t>
  </si>
  <si>
    <t>Online Behavior&gt;United States&gt;Internet and Telecom&gt;Web Services</t>
  </si>
  <si>
    <t xml:space="preserve"> Internet and Telecom &gt; Web Services</t>
  </si>
  <si>
    <t xml:space="preserve"> Web Services</t>
  </si>
  <si>
    <t>Online Behavior&gt;United States&gt;Finance &gt; Financial Planning and Management&gt;Retirement and Pension</t>
  </si>
  <si>
    <t xml:space="preserve"> Finance &gt; Financial Planning and Management &gt; Retirement and Pension</t>
  </si>
  <si>
    <t xml:space="preserve"> Financial Planning and Management </t>
  </si>
  <si>
    <t xml:space="preserve"> Retirement and Pension</t>
  </si>
  <si>
    <t>Online Behavior&gt;United States&gt;B2B &gt; Occupation&gt;Student</t>
  </si>
  <si>
    <t xml:space="preserve"> B2B &gt; Occupation &gt; Student</t>
  </si>
  <si>
    <t xml:space="preserve"> Student</t>
  </si>
  <si>
    <t>Lotame &gt; Style, Fashion &amp; Clothing &gt; Clothing Shoppers</t>
  </si>
  <si>
    <t xml:space="preserve"> Clothing Shoppers</t>
  </si>
  <si>
    <t>Online Behavior&gt;United States&gt;The Changing Consumer&gt;B2B Work from Home</t>
  </si>
  <si>
    <t xml:space="preserve"> The Changing Consumer &gt; B2B Work from Home</t>
  </si>
  <si>
    <t xml:space="preserve"> B2B Work from Home</t>
  </si>
  <si>
    <t>geeksforgeeks.org</t>
  </si>
  <si>
    <t>Online Behavior&gt;United States&gt;Validated Demographic &gt; Gender and Age Combined&gt;Males 25-44</t>
  </si>
  <si>
    <t xml:space="preserve"> Validated Demographic &gt; Gender and Age Combined &gt; Males 25-44</t>
  </si>
  <si>
    <t xml:space="preserve"> Males 25-44</t>
  </si>
  <si>
    <t>Online Behavior&gt;United States&gt;Online Communities&gt;Blogging Resources and Services</t>
  </si>
  <si>
    <t xml:space="preserve"> Online Communities &gt; Blogging Resources and Services</t>
  </si>
  <si>
    <t xml:space="preserve"> Blogging Resources and Services</t>
  </si>
  <si>
    <t>signin.ebay.com</t>
  </si>
  <si>
    <t>Online Behavior&gt;United States&gt;Validated Demographic &gt; Age&gt;55-64</t>
  </si>
  <si>
    <t xml:space="preserve"> Validated Demographic &gt; Age &gt; 55-64</t>
  </si>
  <si>
    <t xml:space="preserve"> 55-64</t>
  </si>
  <si>
    <t>Champaign &amp; Springfield-Decatur,Illinois</t>
  </si>
  <si>
    <t>US &gt; B2B &gt; B2B Decision Maker Responsibilities &gt; Company Liability or Insurance</t>
  </si>
  <si>
    <t xml:space="preserve"> B2B &gt; B2B Decision Maker Responsibilities &gt; Company Liability or Insurance</t>
  </si>
  <si>
    <t xml:space="preserve"> Company Liability or Insurance</t>
  </si>
  <si>
    <t>citationmachine.net</t>
  </si>
  <si>
    <t>Online Behavior&gt;United States&gt;Intent &gt; Travel&gt;Business Travel</t>
  </si>
  <si>
    <t xml:space="preserve"> Intent &gt; Travel &gt; Business Travel</t>
  </si>
  <si>
    <t xml:space="preserve"> Business Travel</t>
  </si>
  <si>
    <t>gamerant.com</t>
  </si>
  <si>
    <t>Online Behavior&gt;United States&gt;News&gt;Business News</t>
  </si>
  <si>
    <t xml:space="preserve"> News &gt; Business News</t>
  </si>
  <si>
    <t xml:space="preserve"> Business News</t>
  </si>
  <si>
    <t>Online Behavior&gt;United States&gt;Intent &gt; Auto Buyers &gt; Category&gt;Motorcycle</t>
  </si>
  <si>
    <t xml:space="preserve"> Intent &gt; Auto Buyers &gt; Category &gt; Motorcycle</t>
  </si>
  <si>
    <t xml:space="preserve"> Motorcycle</t>
  </si>
  <si>
    <t>fandom.com</t>
  </si>
  <si>
    <t>Online Behavior&gt;United States&gt;Intent &gt; Auto Buyers &gt; Car Make&gt;Vauxhall</t>
  </si>
  <si>
    <t xml:space="preserve"> Intent &gt; Auto Buyers &gt; Car Make &gt; Vauxhall</t>
  </si>
  <si>
    <t xml:space="preserve"> Vauxhall</t>
  </si>
  <si>
    <t>Online Behavior&gt;United States&gt;Food and Drink&gt;Beverages &gt; Bottled Water</t>
  </si>
  <si>
    <t xml:space="preserve"> Food and Drink &gt; Beverages &gt; Bottled Water</t>
  </si>
  <si>
    <t xml:space="preserve"> Bottled Water</t>
  </si>
  <si>
    <t>Online Behavior&gt;United States&gt;Games&gt;Computer and Video Games</t>
  </si>
  <si>
    <t xml:space="preserve"> Games &gt; Computer and Video Games</t>
  </si>
  <si>
    <t xml:space="preserve"> Computer and Video Games</t>
  </si>
  <si>
    <t>US Financial &gt; Likely In Market Timing &gt; Not At All Likely to Purchase &gt; First Home/Residence In The Next Year (Financial)</t>
  </si>
  <si>
    <t>Financial &gt; Likely In Market Timing &gt; Not At All Likely to Purchase &gt; First Home/Residence In The Next Year (Financial)</t>
  </si>
  <si>
    <t xml:space="preserve"> First Home/Residence In The Next Year (Financial)</t>
  </si>
  <si>
    <t>Media and Entertainment &gt; Sports and Recreational Activities &gt; Interest (Affinity) &gt; Olympics &gt; Winter Olympics</t>
  </si>
  <si>
    <t xml:space="preserve"> Olympics </t>
  </si>
  <si>
    <t xml:space="preserve"> Winter Olympics</t>
  </si>
  <si>
    <t>Toledo, Ohio</t>
  </si>
  <si>
    <t>outlook.live.com</t>
  </si>
  <si>
    <t>Lotame &gt; Online Shoppers &gt; Online Shoppers</t>
  </si>
  <si>
    <t xml:space="preserve"> Online Shoppers </t>
  </si>
  <si>
    <t xml:space="preserve"> Online Shoppers</t>
  </si>
  <si>
    <t>sciencealert.com</t>
  </si>
  <si>
    <t>Online Behavior&gt;United States&gt;Autos and Vehicles &gt; Brands&gt;Cadillac</t>
  </si>
  <si>
    <t xml:space="preserve"> Autos and Vehicles &gt; Brands &gt; Cadillac</t>
  </si>
  <si>
    <t xml:space="preserve"> Cadillac</t>
  </si>
  <si>
    <t>eenadu.net</t>
  </si>
  <si>
    <t>Online Behavior&gt;United States&gt;Validated Demographic &gt; Gender and Age Combined&gt;Females 25-34</t>
  </si>
  <si>
    <t xml:space="preserve"> Validated Demographic &gt; Gender and Age Combined &gt; Females 25-34</t>
  </si>
  <si>
    <t xml:space="preserve"> Females 25-34</t>
  </si>
  <si>
    <t>Online Behavior&gt;United States&gt;Finance &gt; Credit and Lending&gt;Credit and Lending</t>
  </si>
  <si>
    <t xml:space="preserve"> Finance &gt; Credit and Lending &gt; Credit and Lending</t>
  </si>
  <si>
    <t xml:space="preserve"> Credit and Lending </t>
  </si>
  <si>
    <t xml:space="preserve"> Credit and Lending</t>
  </si>
  <si>
    <t>Online Behavior&gt;United States&gt;Travel&gt;Tourist Destinations &gt; Beaches and Islands</t>
  </si>
  <si>
    <t xml:space="preserve"> Travel &gt; Tourist Destinations &gt; Beaches and Islands</t>
  </si>
  <si>
    <t xml:space="preserve"> Beaches and Islands</t>
  </si>
  <si>
    <t>cheezburger.com</t>
  </si>
  <si>
    <t>Online Behavior&gt;United States&gt;Sports&gt;Extreme Sports</t>
  </si>
  <si>
    <t xml:space="preserve"> Sports &gt; Extreme Sports</t>
  </si>
  <si>
    <t xml:space="preserve"> Extreme Sports</t>
  </si>
  <si>
    <t>webmd.com</t>
  </si>
  <si>
    <t>Mobile - US &gt; Device Ownership &gt; Smartphones &gt; ZTE</t>
  </si>
  <si>
    <t>Mobile  &gt; Device Ownership &gt; Smartphones &gt; ZTE</t>
  </si>
  <si>
    <t xml:space="preserve"> ZTE</t>
  </si>
  <si>
    <t>Mobile - US &gt; Sports &gt; Motor Sports &gt; NASCAR</t>
  </si>
  <si>
    <t>Mobile  &gt; Sports &gt; Motor Sports &gt; NASCAR</t>
  </si>
  <si>
    <t xml:space="preserve"> Motor Sports </t>
  </si>
  <si>
    <t xml:space="preserve"> NASCAR</t>
  </si>
  <si>
    <t>Online Behavior&gt;United States&gt;Finance &gt; Investing&gt;Derivatives</t>
  </si>
  <si>
    <t xml:space="preserve"> Finance &gt; Investing &gt; Derivatives</t>
  </si>
  <si>
    <t xml:space="preserve"> Derivatives</t>
  </si>
  <si>
    <t>biblegateway.com</t>
  </si>
  <si>
    <t>Online Behavior&gt;United States&gt;Arts and Entertainment&gt;Events and Listings &gt; Event Ticket Sales</t>
  </si>
  <si>
    <t xml:space="preserve"> Arts and Entertainment &gt; Events and Listings &gt; Event Ticket Sales</t>
  </si>
  <si>
    <t xml:space="preserve"> Event Ticket Sales</t>
  </si>
  <si>
    <t>Online Behavior&gt;United States&gt;Validated Demographic &gt; Gender and Age Combined&gt;Males 18-34</t>
  </si>
  <si>
    <t xml:space="preserve"> Validated Demographic &gt; Gender and Age Combined &gt; Males 18-34</t>
  </si>
  <si>
    <t xml:space="preserve"> Males 18-34</t>
  </si>
  <si>
    <t>nbcdfw.com</t>
  </si>
  <si>
    <t>US Financial &gt; Likely Credit Card &gt; Card in Own Name &gt; Any major Credit/Debit Card (Financial)</t>
  </si>
  <si>
    <t>Financial &gt; Likely Credit Card &gt; Card in Own Name &gt; Any major Credit/Debit Card (Financial)</t>
  </si>
  <si>
    <t xml:space="preserve"> Likely Credit Card </t>
  </si>
  <si>
    <t xml:space="preserve"> Card in Own Name </t>
  </si>
  <si>
    <t xml:space="preserve"> Any major Credit/Debit Card (Financial)</t>
  </si>
  <si>
    <t>Online Behavior&gt;United States&gt;Beauty and Fitness&gt;Fitness &gt; Fitness Equipment and Accessories</t>
  </si>
  <si>
    <t xml:space="preserve"> Beauty and Fitness &gt; Fitness &gt; Fitness Equipment and Accessories</t>
  </si>
  <si>
    <t xml:space="preserve"> Fitness Equipment and Accessories</t>
  </si>
  <si>
    <t>travelerdreams.com</t>
  </si>
  <si>
    <t>OnAudience &gt; Interest &gt; News &gt; National News</t>
  </si>
  <si>
    <t xml:space="preserve"> National News</t>
  </si>
  <si>
    <t>greedyfinance.com</t>
  </si>
  <si>
    <t>Online Behavior&gt;United States&gt;Online Communities&gt;File Sharing and Hosting</t>
  </si>
  <si>
    <t xml:space="preserve"> Online Communities &gt; File Sharing and Hosting</t>
  </si>
  <si>
    <t xml:space="preserve"> File Sharing and Hosting</t>
  </si>
  <si>
    <t>Online Behavior&gt;United States&gt;Internet and Telecom&gt;Mobile and Wireless</t>
  </si>
  <si>
    <t xml:space="preserve"> Internet and Telecom &gt; Mobile and Wireless</t>
  </si>
  <si>
    <t xml:space="preserve"> Mobile and Wireless</t>
  </si>
  <si>
    <t>US &gt; Brand Propensities &gt; Travel &gt; Booking.com Buyer Propensity</t>
  </si>
  <si>
    <t xml:space="preserve"> Brand Propensities &gt; Travel &gt; Booking.com Buyer Propensity</t>
  </si>
  <si>
    <t xml:space="preserve"> Booking.com Buyer Propensity</t>
  </si>
  <si>
    <t>Online Behavior&gt;United States&gt;Autos and Vehicles &gt; Brands&gt;Jeep</t>
  </si>
  <si>
    <t xml:space="preserve"> Autos and Vehicles &gt; Brands &gt; Jeep</t>
  </si>
  <si>
    <t xml:space="preserve"> Jeep</t>
  </si>
  <si>
    <t>Online Behavior&gt;United States&gt;Autos and Vehicles &gt; Brands&gt;Fiat</t>
  </si>
  <si>
    <t xml:space="preserve"> Autos and Vehicles &gt; Brands &gt; Fiat</t>
  </si>
  <si>
    <t xml:space="preserve"> Fiat</t>
  </si>
  <si>
    <t>thekrazycouponlady.com</t>
  </si>
  <si>
    <t>Online Behavior&gt;United States&gt;Autos and Vehicles &gt; Brands&gt;SEAT</t>
  </si>
  <si>
    <t xml:space="preserve"> Autos and Vehicles &gt; Brands &gt; SEAT</t>
  </si>
  <si>
    <t xml:space="preserve"> SEAT</t>
  </si>
  <si>
    <t>US &gt; Reach &gt; Propensity Models &gt; Travel &gt; High Frequency Travel &gt; Foreign Vacationer</t>
  </si>
  <si>
    <t xml:space="preserve"> Reach &gt; Propensity Models &gt; Travel &gt; High Frequency Travel &gt; Foreign Vacationer</t>
  </si>
  <si>
    <t xml:space="preserve"> High Frequency Travel </t>
  </si>
  <si>
    <t xml:space="preserve"> Foreign Vacationer</t>
  </si>
  <si>
    <t>nsfas-applications.co.za</t>
  </si>
  <si>
    <t>US &gt; Reach &gt; Propensity Models &gt; Hobbies and Interest &gt; Food and Drinks &gt; Wine Lovers</t>
  </si>
  <si>
    <t xml:space="preserve"> Reach &gt; Propensity Models &gt; Hobbies and Interest &gt; Food and Drinks &gt; Wine Lovers</t>
  </si>
  <si>
    <t xml:space="preserve"> Wine Lovers</t>
  </si>
  <si>
    <t>Online Behavior&gt;United States&gt;Travel&gt;Air Travel &gt; Airport Parking and Transportation</t>
  </si>
  <si>
    <t xml:space="preserve"> Travel &gt; Air Travel &gt; Airport Parking and Transportation</t>
  </si>
  <si>
    <t xml:space="preserve"> Air Travel </t>
  </si>
  <si>
    <t xml:space="preserve"> Airport Parking and Transportation</t>
  </si>
  <si>
    <t>Media and Entertainment &gt; Sports and Recreational Activities &gt; Interest (Affinity) &gt; Team Sports &gt; Soccer (Football)</t>
  </si>
  <si>
    <t xml:space="preserve"> Soccer (Football)</t>
  </si>
  <si>
    <t>merriam-webster.com/dictionary</t>
  </si>
  <si>
    <t>OnAudience &gt; Interest &gt; Pets</t>
  </si>
  <si>
    <t xml:space="preserve"> Pets</t>
  </si>
  <si>
    <t>soaps.sheknows.com</t>
  </si>
  <si>
    <t>Media and Entertainment &gt; Sports and Recreational Activities &gt; Interest (Affinity) &gt; Motorsports</t>
  </si>
  <si>
    <t xml:space="preserve"> Motorsports</t>
  </si>
  <si>
    <t>Online Behavior&gt;United States&gt;Arts and Entertainment&gt;Events and Listings &gt; Bars, Clubs and Nightlife</t>
  </si>
  <si>
    <t xml:space="preserve"> Arts and Entertainment &gt; Events and Listings &gt; Bars, Clubs and Nightlife</t>
  </si>
  <si>
    <t xml:space="preserve"> Bars, Clubs and Nightlife</t>
  </si>
  <si>
    <t>activebeat.com</t>
  </si>
  <si>
    <t>Online Behavior&gt;United States&gt;Law and Government&gt;Public Safety</t>
  </si>
  <si>
    <t xml:space="preserve"> Law and Government &gt; Public Safety</t>
  </si>
  <si>
    <t xml:space="preserve"> Public Safety</t>
  </si>
  <si>
    <t>Taboola</t>
  </si>
  <si>
    <t>US &gt; Demographic &gt; Family &gt; Households with 3 Adults</t>
  </si>
  <si>
    <t xml:space="preserve"> Demographic &gt; Family &gt; Households with 3 Adults</t>
  </si>
  <si>
    <t xml:space="preserve"> Demographic </t>
  </si>
  <si>
    <t xml:space="preserve"> Family </t>
  </si>
  <si>
    <t xml:space="preserve"> Households with 3 Adults</t>
  </si>
  <si>
    <t>US &gt; Interest Propensities &gt; Insurance &gt; Aetna Group</t>
  </si>
  <si>
    <t xml:space="preserve"> Interest Propensities &gt; Insurance &gt; Aetna Group</t>
  </si>
  <si>
    <t xml:space="preserve"> Aetna Group</t>
  </si>
  <si>
    <t>foxbusiness.com</t>
  </si>
  <si>
    <t>Media and Entertainment &gt; Gaming &gt; In-Market</t>
  </si>
  <si>
    <t xml:space="preserve"> Gaming </t>
  </si>
  <si>
    <t xml:space="preserve"> In-Market</t>
  </si>
  <si>
    <t>moneyppl.com</t>
  </si>
  <si>
    <t>Online Behavior&gt;United States&gt;People and Society&gt;Family and Relationships &gt; Moms</t>
  </si>
  <si>
    <t xml:space="preserve"> People and Society &gt; Family and Relationships &gt; Moms</t>
  </si>
  <si>
    <t xml:space="preserve"> Moms</t>
  </si>
  <si>
    <t>US &gt; Brand Propensities &gt; Media and Entertainment &gt; Sony Network Entertainment International Buyer Propensity</t>
  </si>
  <si>
    <t xml:space="preserve"> Brand Propensities &gt; Media and Entertainment &gt; Sony Network Entertainment International Buyer Propensity</t>
  </si>
  <si>
    <t xml:space="preserve"> Media and Entertainment </t>
  </si>
  <si>
    <t xml:space="preserve"> Sony Network Entertainment International Buyer Propensity</t>
  </si>
  <si>
    <t>Real Estate &gt; Property Type&gt; Residential</t>
  </si>
  <si>
    <t>Real Estate &gt; Property Type &gt; Residential</t>
  </si>
  <si>
    <t xml:space="preserve">Real Estate </t>
  </si>
  <si>
    <t xml:space="preserve"> Residential</t>
  </si>
  <si>
    <t>tomsguide.com</t>
  </si>
  <si>
    <t>US &gt; Brand Propensities &gt; Travel &gt; MGM Resorts International Buyer Propensity</t>
  </si>
  <si>
    <t xml:space="preserve"> Brand Propensities &gt; Travel &gt; MGM Resorts International Buyer Propensity</t>
  </si>
  <si>
    <t xml:space="preserve"> MGM Resorts International Buyer Propensity</t>
  </si>
  <si>
    <t>w3schools.com</t>
  </si>
  <si>
    <t>Online Behavior&gt;United States&gt;Autos and Vehicles &gt; Brands&gt;Jaguar</t>
  </si>
  <si>
    <t xml:space="preserve"> Autos and Vehicles &gt; Brands &gt; Jaguar</t>
  </si>
  <si>
    <t xml:space="preserve"> Jaguar</t>
  </si>
  <si>
    <t>Online Behavior&gt;United States&gt;Arts and Entertainment&gt;Events and Listings &gt; Expos and Conventions</t>
  </si>
  <si>
    <t xml:space="preserve"> Arts and Entertainment &gt; Events and Listings &gt; Expos and Conventions</t>
  </si>
  <si>
    <t xml:space="preserve"> Expos and Conventions</t>
  </si>
  <si>
    <t>US &gt; B2B &gt; B2B Decision Maker Responsibilities &gt; Purchasing Utilities</t>
  </si>
  <si>
    <t xml:space="preserve"> B2B &gt; B2B Decision Maker Responsibilities &gt; Purchasing Utilities</t>
  </si>
  <si>
    <t xml:space="preserve"> Purchasing Utilities</t>
  </si>
  <si>
    <t>Online Behavior&gt;United States&gt;Intent &gt; Financial Intent&gt;Loans and Credit</t>
  </si>
  <si>
    <t xml:space="preserve"> Intent &gt; Financial Intent &gt; Loans and Credit</t>
  </si>
  <si>
    <t xml:space="preserve"> Loans and Credit</t>
  </si>
  <si>
    <t>Online Behavior&gt;United States&gt;The Changing Consumer&gt;Natural Disasters</t>
  </si>
  <si>
    <t xml:space="preserve"> The Changing Consumer &gt; Natural Disasters</t>
  </si>
  <si>
    <t xml:space="preserve"> Natural Disasters</t>
  </si>
  <si>
    <t>Online Behavior&gt;United States&gt;Validated Demographic &gt; Gender and Age Combined&gt;Males 55-64</t>
  </si>
  <si>
    <t xml:space="preserve"> Validated Demographic &gt; Gender and Age Combined &gt; Males 55-64</t>
  </si>
  <si>
    <t xml:space="preserve"> Males 55-64</t>
  </si>
  <si>
    <t>timeanddate.com</t>
  </si>
  <si>
    <t>Online Behavior&gt;United States&gt;Intent &gt; Auto Buyers &gt; Car Make&gt;Ford</t>
  </si>
  <si>
    <t xml:space="preserve"> Intent &gt; Auto Buyers &gt; Car Make &gt; Ford</t>
  </si>
  <si>
    <t xml:space="preserve"> Ford</t>
  </si>
  <si>
    <t>US &gt; Reach &gt; Propensity Models &gt; Household Consumer Expenditures &gt; Home Office</t>
  </si>
  <si>
    <t xml:space="preserve"> Reach &gt; Propensity Models &gt; Household Consumer Expenditures &gt; Home Office</t>
  </si>
  <si>
    <t xml:space="preserve"> Household Consumer Expenditures </t>
  </si>
  <si>
    <t xml:space="preserve"> Home Office</t>
  </si>
  <si>
    <t>Mobile, Alabama-Pensacola, Florida</t>
  </si>
  <si>
    <t>Online Behavior&gt;United States&gt;Life Event&gt;Wedding Planning</t>
  </si>
  <si>
    <t xml:space="preserve"> Life Event &gt; Wedding Planning</t>
  </si>
  <si>
    <t xml:space="preserve"> Wedding Planning</t>
  </si>
  <si>
    <t>news.yahoo.com</t>
  </si>
  <si>
    <t>Media and Entertainment &gt; Connected TV and Over-the-Top (CTV and OTT) &gt; Streaming Television and Film Viewership &gt; OTT Movie Viewers &gt; Genre &gt; Crime Movie Streamers</t>
  </si>
  <si>
    <t xml:space="preserve"> Connected TV and Over-the-Top (CTV and OTT) </t>
  </si>
  <si>
    <t xml:space="preserve"> Streaming Television and Film Viewership </t>
  </si>
  <si>
    <t xml:space="preserve"> OTT Movie Viewers </t>
  </si>
  <si>
    <t xml:space="preserve"> Genre </t>
  </si>
  <si>
    <t xml:space="preserve"> Crime Movie Streamers</t>
  </si>
  <si>
    <t>Mobile - US &gt; Device Ownership &gt; Smartphones &gt; iOS (Apple) &gt; iPhone X</t>
  </si>
  <si>
    <t>Mobile  &gt; Device Ownership &gt; Smartphones &gt; iOS (Apple) &gt; iPhone X</t>
  </si>
  <si>
    <t xml:space="preserve"> iOS (Apple) </t>
  </si>
  <si>
    <t xml:space="preserve"> iPhone X</t>
  </si>
  <si>
    <t>Online Behavior&gt;United States&gt;Sports&gt;Sports League &gt; NBA</t>
  </si>
  <si>
    <t xml:space="preserve"> Sports &gt; Sports League &gt; NBA</t>
  </si>
  <si>
    <t xml:space="preserve"> NBA</t>
  </si>
  <si>
    <t>US &gt; Interest Propensities &gt; Insurance &gt; Unitedhealth Group</t>
  </si>
  <si>
    <t xml:space="preserve"> Interest Propensities &gt; Insurance &gt; Unitedhealth Group</t>
  </si>
  <si>
    <t xml:space="preserve"> Unitedhealth Group</t>
  </si>
  <si>
    <t>Media and Entertainment &gt; Sports and Recreational Activities &gt; Interest (Affinity) &gt; Individual Sports &gt; Tennis and Racquet Sports</t>
  </si>
  <si>
    <t xml:space="preserve"> Tennis and Racquet Sports</t>
  </si>
  <si>
    <t>US &gt; Interest Propensities &gt; Activities and Interests &gt; Ecommerce</t>
  </si>
  <si>
    <t xml:space="preserve"> Interest Propensities &gt; Activities and Interests &gt; Ecommerce</t>
  </si>
  <si>
    <t xml:space="preserve"> Ecommerce</t>
  </si>
  <si>
    <t>wsj.com</t>
  </si>
  <si>
    <t>Restaurants</t>
  </si>
  <si>
    <t>Mobile - US &gt; Food &gt; Restaurant &gt; Brand &gt; Buffalo Wild Wings</t>
  </si>
  <si>
    <t>Mobile  &gt; Food &gt; Restaurant &gt; Brand &gt; Buffalo Wild Wings</t>
  </si>
  <si>
    <t xml:space="preserve"> Buffalo Wild Wings</t>
  </si>
  <si>
    <t>evite.com</t>
  </si>
  <si>
    <t>US &gt;Made In America Audience</t>
  </si>
  <si>
    <t xml:space="preserve"> Made In America Audience</t>
  </si>
  <si>
    <t>upworthy.com</t>
  </si>
  <si>
    <t>Travel and Tourism &gt; Interest (Affinity)</t>
  </si>
  <si>
    <t xml:space="preserve"> Interest (Affinity)</t>
  </si>
  <si>
    <t>yellowpages.com</t>
  </si>
  <si>
    <t>Mobile - US &gt; Gamers &gt; Online &gt; Users</t>
  </si>
  <si>
    <t>Mobile  &gt; Gamers &gt; Online &gt; Users</t>
  </si>
  <si>
    <t xml:space="preserve"> Gamers </t>
  </si>
  <si>
    <t xml:space="preserve"> Online </t>
  </si>
  <si>
    <t xml:space="preserve"> Users</t>
  </si>
  <si>
    <t>US Health and Fitness &gt; Interest &gt; Exercise &gt; Health</t>
  </si>
  <si>
    <t xml:space="preserve">US Health and Fitness </t>
  </si>
  <si>
    <t xml:space="preserve"> Exercise </t>
  </si>
  <si>
    <t xml:space="preserve"> Health</t>
  </si>
  <si>
    <t>Media Source</t>
  </si>
  <si>
    <t>healthyrecipesblogs.com</t>
  </si>
  <si>
    <t>US &gt; AUTO &gt; Primary Vehicle &gt; New or Used &gt; New</t>
  </si>
  <si>
    <t xml:space="preserve"> Automotive &gt; Primary Vehicle &gt; New or Used &gt; New</t>
  </si>
  <si>
    <t xml:space="preserve"> Primary Vehicle </t>
  </si>
  <si>
    <t xml:space="preserve"> New or Used </t>
  </si>
  <si>
    <t xml:space="preserve"> New</t>
  </si>
  <si>
    <t>dinneratthezoo.com</t>
  </si>
  <si>
    <t>US &gt; Entertainment and Pastimes &gt; Entertainment and Pastimes</t>
  </si>
  <si>
    <t xml:space="preserve"> Entertainment and Pastimes &gt; Entertainment and Pastimes</t>
  </si>
  <si>
    <t xml:space="preserve"> Entertainment and Pastimes </t>
  </si>
  <si>
    <t xml:space="preserve"> Entertainment and Pastimes</t>
  </si>
  <si>
    <t>OnAudience &gt; Interest &gt; Society</t>
  </si>
  <si>
    <t xml:space="preserve"> Society</t>
  </si>
  <si>
    <t>thehulltruth.com</t>
  </si>
  <si>
    <t>Online Behavior&gt;United States&gt;Finance &gt; Grants, Scholarships and Financial Aid&gt;Government Grants</t>
  </si>
  <si>
    <t xml:space="preserve"> Finance &gt; Grants, Scholarships and Financial Aid &gt; Government Grants</t>
  </si>
  <si>
    <t xml:space="preserve"> Grants, Scholarships and Financial Aid </t>
  </si>
  <si>
    <t xml:space="preserve"> Government Grants</t>
  </si>
  <si>
    <t>Online Behavior&gt;United States&gt;Real Estate&gt;Apartments and Residential Rentals</t>
  </si>
  <si>
    <t xml:space="preserve"> Real Estate &gt; Apartments and Residential Rentals</t>
  </si>
  <si>
    <t xml:space="preserve"> Apartments and Residential Rentals</t>
  </si>
  <si>
    <t>Online Behavior&gt;United States&gt;Intent &gt; Shopping&gt;CPG Cosmetics</t>
  </si>
  <si>
    <t xml:space="preserve"> Intent &gt; Shopping &gt; CPG Cosmetics</t>
  </si>
  <si>
    <t xml:space="preserve"> CPG Cosmetics</t>
  </si>
  <si>
    <t>weather.com</t>
  </si>
  <si>
    <t>Online Behavior&gt;United States&gt;Intent &gt; Auto Buyers &gt; Car Make&gt;Nissan</t>
  </si>
  <si>
    <t xml:space="preserve"> Intent &gt; Auto Buyers &gt; Car Make &gt; Nissan</t>
  </si>
  <si>
    <t>britannica.com</t>
  </si>
  <si>
    <t>US Demographic &gt; Preferred Language &gt; Individual &gt; Non-Hispanic</t>
  </si>
  <si>
    <t>Demographic &gt; Preferred Language &gt; Individual &gt; Non-Hispanic</t>
  </si>
  <si>
    <t xml:space="preserve">Demographic </t>
  </si>
  <si>
    <t xml:space="preserve"> Preferred Language </t>
  </si>
  <si>
    <t xml:space="preserve"> Individual </t>
  </si>
  <si>
    <t xml:space="preserve"> Non-Hispanic</t>
  </si>
  <si>
    <t>houseplans.net</t>
  </si>
  <si>
    <t>OnAudience &gt; Interest &gt; Travel</t>
  </si>
  <si>
    <t>Online Behavior&gt;United States&gt;Home and Garden&gt;Home Appliances</t>
  </si>
  <si>
    <t xml:space="preserve"> Home and Garden &gt; Home Appliances</t>
  </si>
  <si>
    <t xml:space="preserve"> Home Appliances</t>
  </si>
  <si>
    <t>Online Behavior&gt;United States&gt;Intent &gt; Auto Buyers &gt; Car Make&gt;Honda</t>
  </si>
  <si>
    <t xml:space="preserve"> Intent &gt; Auto Buyers &gt; Car Make &gt; Honda</t>
  </si>
  <si>
    <t xml:space="preserve"> Honda</t>
  </si>
  <si>
    <t>npr.org</t>
  </si>
  <si>
    <t>Online Behavior&gt;United States&gt;Autos and Vehicles &gt; Brands&gt;Pontiac</t>
  </si>
  <si>
    <t xml:space="preserve"> Autos and Vehicles &gt; Brands &gt; Pontiac</t>
  </si>
  <si>
    <t xml:space="preserve"> Pontiac</t>
  </si>
  <si>
    <t>sports.yahoo.com</t>
  </si>
  <si>
    <t>OnAudience</t>
  </si>
  <si>
    <t>clutchpoints.com</t>
  </si>
  <si>
    <t>Online Behavior&gt;United States&gt;Hobbies and Leisure&gt;Outdoors &gt; Equestrian</t>
  </si>
  <si>
    <t xml:space="preserve"> Hobbies and Leisure &gt; Outdoors &gt; Equestrian</t>
  </si>
  <si>
    <t xml:space="preserve"> Equestrian</t>
  </si>
  <si>
    <t>US &gt; Reach &gt; Propensity Models &gt; Finance &gt; Credit &gt; Debit Card &gt; Store Credit Card User</t>
  </si>
  <si>
    <t xml:space="preserve"> Reach &gt; Propensity Models &gt; Finance &gt; Credit &gt; Debit Card &gt; Store Credit Card User</t>
  </si>
  <si>
    <t xml:space="preserve"> Credit </t>
  </si>
  <si>
    <t xml:space="preserve"> Debit Card </t>
  </si>
  <si>
    <t xml:space="preserve"> Store Credit Card User</t>
  </si>
  <si>
    <t>US &gt; Brand Propensities &gt; Travel &gt; Sandals Resorts Buyer Propensity</t>
  </si>
  <si>
    <t xml:space="preserve"> Brand Propensities &gt; Travel &gt; Sandals Resorts Buyer Propensity</t>
  </si>
  <si>
    <t xml:space="preserve"> Sandals Resorts Buyer Propensity</t>
  </si>
  <si>
    <t>US &gt; Demographic &gt; Family &gt; Households with 2 Adults</t>
  </si>
  <si>
    <t xml:space="preserve"> Demographic &gt; Family &gt; Households with 2 Adults</t>
  </si>
  <si>
    <t xml:space="preserve"> Households with 2 Adults</t>
  </si>
  <si>
    <t>Lafayette, Indiana</t>
  </si>
  <si>
    <t>Online Behavior&gt;United States&gt;Travel&gt;Travel</t>
  </si>
  <si>
    <t xml:space="preserve"> Travel &gt; Travel</t>
  </si>
  <si>
    <t>US &gt; Sociodemographic &gt; ConneXions Lifestage &gt; M4 Elderly Traditionalists</t>
  </si>
  <si>
    <t xml:space="preserve"> Sociodemographic &gt; ConneXions Lifestage &gt; M4 Elderly Traditionalists</t>
  </si>
  <si>
    <t xml:space="preserve"> M4 Elderly Traditionalists</t>
  </si>
  <si>
    <t>Online Behavior&gt;United States&gt;B2B &gt; Occupation&gt;Broker</t>
  </si>
  <si>
    <t xml:space="preserve"> B2B &gt; Occupation &gt; Broker</t>
  </si>
  <si>
    <t xml:space="preserve"> Broker</t>
  </si>
  <si>
    <t>tastesbetterfromscratch.com</t>
  </si>
  <si>
    <t>Online Behavior&gt;United States&gt;Intent &gt; Auto Buyers &gt; Type&gt;SUV</t>
  </si>
  <si>
    <t xml:space="preserve"> Intent &gt; Auto Buyers &gt; Type &gt; SUV</t>
  </si>
  <si>
    <t xml:space="preserve"> SUV</t>
  </si>
  <si>
    <t>homeaddict.io</t>
  </si>
  <si>
    <t>Online Behavior&gt;United States&gt;Validated Demographic &gt; Gender&gt;Male</t>
  </si>
  <si>
    <t xml:space="preserve"> Validated Demographic &gt; Gender &gt; Male</t>
  </si>
  <si>
    <t xml:space="preserve"> Gender </t>
  </si>
  <si>
    <t xml:space="preserve"> Male</t>
  </si>
  <si>
    <t>OnAudience &gt; Interest &gt; Technology &amp; Computing</t>
  </si>
  <si>
    <t xml:space="preserve"> Technology &amp; Computing</t>
  </si>
  <si>
    <t>wunderground.com</t>
  </si>
  <si>
    <t>US &gt; Premium Gender &gt; Premium Gender &gt; Males</t>
  </si>
  <si>
    <t xml:space="preserve"> Premium Gender &gt; Premium Gender &gt; Males</t>
  </si>
  <si>
    <t xml:space="preserve"> Premium Gender </t>
  </si>
  <si>
    <t xml:space="preserve"> Males</t>
  </si>
  <si>
    <t>behindthevoiceactors.com</t>
  </si>
  <si>
    <t>Online Behavior&gt;United States&gt;Intent &gt; Auto Buyers &gt; Car Make&gt;Mercedes</t>
  </si>
  <si>
    <t xml:space="preserve"> Intent &gt; Auto Buyers &gt; Car Make &gt; Mercedes</t>
  </si>
  <si>
    <t xml:space="preserve"> Mercedes</t>
  </si>
  <si>
    <t>Lansing, Michigan</t>
  </si>
  <si>
    <t>Online Behavior&gt;United States&gt;Online Communities&gt;Dating and Personals</t>
  </si>
  <si>
    <t xml:space="preserve"> Online Communities &gt; Dating and Personals</t>
  </si>
  <si>
    <t xml:space="preserve"> Dating and Personals</t>
  </si>
  <si>
    <t>Online Behavior&gt;United States&gt;Games&gt;Card Games</t>
  </si>
  <si>
    <t xml:space="preserve"> Games &gt; Card Games</t>
  </si>
  <si>
    <t xml:space="preserve"> Card Games</t>
  </si>
  <si>
    <t>Mobile Audience &gt; Lifestyle &gt; Arts Enthusiasts</t>
  </si>
  <si>
    <t xml:space="preserve">Mobile Audience </t>
  </si>
  <si>
    <t xml:space="preserve"> Lifestyle </t>
  </si>
  <si>
    <t xml:space="preserve"> Arts Enthusiasts</t>
  </si>
  <si>
    <t>US &gt; Reach &gt; Propensity Models &gt; Hobbies and Interest &gt; Sports &gt; Plays Tennis</t>
  </si>
  <si>
    <t xml:space="preserve"> Reach &gt; Propensity Models &gt; Hobbies and Interest &gt; Sports &gt; Plays Tennis</t>
  </si>
  <si>
    <t xml:space="preserve"> Plays Tennis</t>
  </si>
  <si>
    <t>Online Behavior&gt;United States&gt;Finance &gt; Financial Planning and Management&gt;Asset and Portfolio Management</t>
  </si>
  <si>
    <t xml:space="preserve"> Finance &gt; Financial Planning and Management &gt; Asset and Portfolio Management</t>
  </si>
  <si>
    <t xml:space="preserve"> Asset and Portfolio Management</t>
  </si>
  <si>
    <t>culturess.com</t>
  </si>
  <si>
    <t>Online Behavior&gt;United States&gt;Intent &gt; Auto Buyers &gt; Car Make&gt;Audi Q</t>
  </si>
  <si>
    <t xml:space="preserve"> Intent &gt; Auto Buyers &gt; Car Make &gt; Audi Q</t>
  </si>
  <si>
    <t xml:space="preserve"> Audi Q</t>
  </si>
  <si>
    <t>Online Behavior&gt;United States&gt;Intent &gt; Travel&gt;Luxury Travel</t>
  </si>
  <si>
    <t xml:space="preserve"> Intent &gt; Travel &gt; Luxury Travel</t>
  </si>
  <si>
    <t xml:space="preserve"> Luxury Travel</t>
  </si>
  <si>
    <t>Huntsville-Decatur (Florence), Alabama</t>
  </si>
  <si>
    <t>seedsgames.com</t>
  </si>
  <si>
    <t>Mobile - US &gt; Travel &gt; Car Rentals &gt; Hertz</t>
  </si>
  <si>
    <t>Mobile  &gt; Travel &gt; Car Rentals &gt; Hertz</t>
  </si>
  <si>
    <t xml:space="preserve"> Car Rentals </t>
  </si>
  <si>
    <t xml:space="preserve"> Hertz</t>
  </si>
  <si>
    <t>Online Behavior&gt;United States&gt;Travel&gt;Tourist Destinations &gt; Regional Parks and Gardens</t>
  </si>
  <si>
    <t xml:space="preserve"> Travel &gt; Tourist Destinations &gt; Regional Parks and Gardens</t>
  </si>
  <si>
    <t xml:space="preserve"> Regional Parks and Gardens</t>
  </si>
  <si>
    <t>Online Behavior&gt;United States&gt;Food and Drink&gt;Restaurants &gt; Fine Dining</t>
  </si>
  <si>
    <t xml:space="preserve"> Food and Drink &gt; Restaurants &gt; Fine Dining</t>
  </si>
  <si>
    <t xml:space="preserve"> Fine Dining</t>
  </si>
  <si>
    <t>US Financial &gt; Likely Credit Card &gt; Behavior &gt; Used for Personal Purposes</t>
  </si>
  <si>
    <t>Financial &gt; Likely Credit Card &gt; Behavior &gt; Used for Personal Purposes</t>
  </si>
  <si>
    <t xml:space="preserve"> Behavior </t>
  </si>
  <si>
    <t xml:space="preserve"> Used for Personal Purposes</t>
  </si>
  <si>
    <t>US &gt; Reach &gt; Propensity Models &gt; Hobbies and Interest &gt; Music &gt; Listens to Pop Music</t>
  </si>
  <si>
    <t xml:space="preserve"> Reach &gt; Propensity Models &gt; Hobbies and Interest &gt; Music &gt; Listens to Pop Music</t>
  </si>
  <si>
    <t xml:space="preserve"> Music </t>
  </si>
  <si>
    <t xml:space="preserve"> Listens to Pop Music</t>
  </si>
  <si>
    <t>Online Behavior&gt;United States&gt;Intent &gt; Financial Intent&gt;Insurance &gt; Auto</t>
  </si>
  <si>
    <t xml:space="preserve"> Intent &gt; Financial Intent &gt; Insurance &gt; Auto</t>
  </si>
  <si>
    <t xml:space="preserve"> Auto</t>
  </si>
  <si>
    <t>US &gt; Reach &gt; Sociodemographic &gt; Dwelling Type &gt; Multi-family Dwelling Unit</t>
  </si>
  <si>
    <t>Mobile &gt; Reach &gt; Sociodemographic &gt; Dwelling Type &gt; Multi-family Dwelling Unit</t>
  </si>
  <si>
    <t xml:space="preserve">Mobile </t>
  </si>
  <si>
    <t xml:space="preserve"> Dwelling Type </t>
  </si>
  <si>
    <t xml:space="preserve"> Multi-family Dwelling Unit</t>
  </si>
  <si>
    <t>US &gt; Interest Propensities &gt; Music &gt; Classic Rock</t>
  </si>
  <si>
    <t xml:space="preserve"> Interest Propensities &gt; Music &gt; Classic Rock</t>
  </si>
  <si>
    <t xml:space="preserve"> Classic Rock</t>
  </si>
  <si>
    <t>US &gt; Reach &gt; Propensity Models &gt; Household Consumer Expenditures &gt; Furniture</t>
  </si>
  <si>
    <t xml:space="preserve"> Reach &gt; Propensity Models &gt; Household Consumer Expenditures &gt; Furniture</t>
  </si>
  <si>
    <t xml:space="preserve"> Furniture</t>
  </si>
  <si>
    <t>Louisville, Kentucky</t>
  </si>
  <si>
    <t>microsoftcasualgames.com</t>
  </si>
  <si>
    <t>Online Behavior&gt;United States&gt;Jobs and Education&gt;Jobs</t>
  </si>
  <si>
    <t xml:space="preserve"> Jobs and Education &gt; Jobs</t>
  </si>
  <si>
    <t xml:space="preserve"> Jobs and Education </t>
  </si>
  <si>
    <t xml:space="preserve"> Jobs</t>
  </si>
  <si>
    <t>Online Behavior&gt;United States&gt;Food and Drink&gt;Food and Grocery Retailers</t>
  </si>
  <si>
    <t xml:space="preserve"> Food and Drink &gt; Food and Grocery Retailers</t>
  </si>
  <si>
    <t xml:space="preserve"> Food and Grocery Retailers</t>
  </si>
  <si>
    <t>US &gt; Reach &gt; Propensity Models &gt; Hobbies and Interest &gt; Music &gt; Streaming</t>
  </si>
  <si>
    <t xml:space="preserve"> Reach &gt; Propensity Models &gt; Hobbies and Interest &gt; Music &gt; Streaming</t>
  </si>
  <si>
    <t xml:space="preserve"> Streaming</t>
  </si>
  <si>
    <t>US &gt; Sociodemographic &gt; PRIZM Premier Lifestage &gt; F2 Young Accumulators</t>
  </si>
  <si>
    <t xml:space="preserve"> Sociodemographic &gt; PRIZM Premier Lifestage &gt; F2 Young Accumulators</t>
  </si>
  <si>
    <t xml:space="preserve"> PRIZM Premier Lifestage </t>
  </si>
  <si>
    <t xml:space="preserve"> F2 Young Accumulators</t>
  </si>
  <si>
    <t>US &gt; Demo &gt; Age &gt; 65+</t>
  </si>
  <si>
    <t xml:space="preserve"> Demographic &gt; Age &gt; 65+</t>
  </si>
  <si>
    <t xml:space="preserve"> 65+</t>
  </si>
  <si>
    <t>Transactional &gt; Q3 Home Entertainers</t>
  </si>
  <si>
    <t xml:space="preserve">Transactional </t>
  </si>
  <si>
    <t xml:space="preserve"> Q3 Home Entertainers</t>
  </si>
  <si>
    <t>Online Behavior&gt;United States&gt;Travel&gt;Bus and Rail</t>
  </si>
  <si>
    <t xml:space="preserve"> Travel &gt; Bus and Rail</t>
  </si>
  <si>
    <t xml:space="preserve"> Bus and Rail</t>
  </si>
  <si>
    <t>Online Behavior&gt;United States&gt;Sports&gt;Winter Sports &gt; Skiing and Snowboarding</t>
  </si>
  <si>
    <t xml:space="preserve"> Sports &gt; Winter Sports &gt; Skiing and Snowboarding</t>
  </si>
  <si>
    <t xml:space="preserve"> Winter Sports </t>
  </si>
  <si>
    <t xml:space="preserve"> Skiing and Snowboarding</t>
  </si>
  <si>
    <t>Online Behavior&gt;United States&gt;The Changing Consumer&gt;Personal Budgeting</t>
  </si>
  <si>
    <t xml:space="preserve"> The Changing Consumer &gt; Personal Budgeting</t>
  </si>
  <si>
    <t xml:space="preserve"> Personal Budgeting</t>
  </si>
  <si>
    <t>mapquest.com</t>
  </si>
  <si>
    <t>Online Behavior&gt;United States&gt;Intent &gt; Auto Buyers &gt; Car Make&gt;Mazda</t>
  </si>
  <si>
    <t xml:space="preserve"> Intent &gt; Auto Buyers &gt; Car Make &gt; Mazda</t>
  </si>
  <si>
    <t>iflscience.com</t>
  </si>
  <si>
    <t>Online Behavior&gt;United States&gt;Intent &gt; Auto Buyers &gt; Type&gt;Truck</t>
  </si>
  <si>
    <t xml:space="preserve"> Intent &gt; Auto Buyers &gt; Type &gt; Truck</t>
  </si>
  <si>
    <t xml:space="preserve"> Truck</t>
  </si>
  <si>
    <t>US &gt; B2B &gt; B2B Decision Maker Responsibilities &gt; Real Estate Services</t>
  </si>
  <si>
    <t xml:space="preserve"> B2B &gt; B2B Decision Maker Responsibilities &gt; Real Estate Services</t>
  </si>
  <si>
    <t xml:space="preserve"> Real Estate Services</t>
  </si>
  <si>
    <t>Online Behavior&gt;United States&gt;Intent &gt; Shopping&gt;Wireless Providers</t>
  </si>
  <si>
    <t xml:space="preserve"> Intent &gt; Shopping &gt; Wireless Providers</t>
  </si>
  <si>
    <t xml:space="preserve"> Wireless Providers</t>
  </si>
  <si>
    <t>milb.com</t>
  </si>
  <si>
    <t>US &gt; Reach &gt; Sociodemographic &gt; Homeowner Status &gt; Renter</t>
  </si>
  <si>
    <t xml:space="preserve"> Reach &gt; Sociodemographic &gt; Homeowner Stat Renter</t>
  </si>
  <si>
    <t xml:space="preserve"> Homeowner Stat Renter</t>
  </si>
  <si>
    <t>Travel and Tourism &gt; In-Market</t>
  </si>
  <si>
    <t>US &gt; Reach &gt; Propensity Models &gt; Lifestyle &gt; Charities &gt; Contributes by Volunteering</t>
  </si>
  <si>
    <t xml:space="preserve"> Reach &gt; Propensity Models &gt; Lifestyle &gt; Charities &gt; Contributes by Volunteering</t>
  </si>
  <si>
    <t xml:space="preserve"> Charities </t>
  </si>
  <si>
    <t xml:space="preserve"> Contributes by Volunteering</t>
  </si>
  <si>
    <t>sneakertoast.com</t>
  </si>
  <si>
    <t>OnAudience &gt; Interest &gt; Arts &amp; Entertainment &gt; Movies</t>
  </si>
  <si>
    <t xml:space="preserve"> Movies</t>
  </si>
  <si>
    <t>US &gt; Demographic &gt; Family &gt; Male Head of Household</t>
  </si>
  <si>
    <t xml:space="preserve"> Demographic &gt; Family &gt; Male Head of Household</t>
  </si>
  <si>
    <t xml:space="preserve"> Male Head of Household</t>
  </si>
  <si>
    <t>Online Behavior&gt;United States&gt;Intent &gt; Services&gt;Restaurants</t>
  </si>
  <si>
    <t xml:space="preserve"> Intent &gt; Services &gt; Restaurants</t>
  </si>
  <si>
    <t xml:space="preserve"> Restaurants</t>
  </si>
  <si>
    <t>Online Behavior&gt;United States&gt;The Changing Consumer&gt;Active Facebook Users</t>
  </si>
  <si>
    <t xml:space="preserve"> The Changing Consumer &gt; Active Facebook Users</t>
  </si>
  <si>
    <t xml:space="preserve"> Active Facebook Users</t>
  </si>
  <si>
    <t>OnAudience &gt; Intent &gt; Software &gt; Video Game Software</t>
  </si>
  <si>
    <t xml:space="preserve"> Software </t>
  </si>
  <si>
    <t xml:space="preserve"> Video Game Software</t>
  </si>
  <si>
    <t>Online Behavior&gt;United States&gt;Intent &gt; Shopping&gt;Consumer Electronics &gt; Video Game Consoles</t>
  </si>
  <si>
    <t xml:space="preserve"> Intent &gt; Shopping &gt; Consumer Electronics &gt; Video Game Consoles</t>
  </si>
  <si>
    <t xml:space="preserve"> Video Game Consoles</t>
  </si>
  <si>
    <t>factinate.com</t>
  </si>
  <si>
    <t>US &gt; Sociodemographic &gt; P$YCLE Premier Lifestage &gt; M2 Wealthy Achievers</t>
  </si>
  <si>
    <t xml:space="preserve"> Sociodemographic &gt; P$YCLE Premier Lifestage &gt; M2 Wealthy Achievers</t>
  </si>
  <si>
    <t xml:space="preserve"> M2 Wealthy Achievers</t>
  </si>
  <si>
    <t>Mobile - US &gt; Device Ownership &gt; Smartphones &gt; Vivo</t>
  </si>
  <si>
    <t>Mobile  &gt; Device Ownership &gt; Smartphones &gt; Vivo</t>
  </si>
  <si>
    <t xml:space="preserve"> Vivo</t>
  </si>
  <si>
    <t>Online Behavior&gt;United States&gt;Validated Demographic &gt; Gender and Age Combined&gt;Females 45-54</t>
  </si>
  <si>
    <t xml:space="preserve"> Validated Demographic &gt; Gender and Age Combined &gt; Females 45-54</t>
  </si>
  <si>
    <t xml:space="preserve"> Females 45-54</t>
  </si>
  <si>
    <t>Online Behavior&gt;United States&gt;Autos and Vehicles &gt; Brands&gt;Vauxhall-Opel</t>
  </si>
  <si>
    <t xml:space="preserve"> Autos and Vehicles &gt; Brands &gt; Vauxhall-Opel</t>
  </si>
  <si>
    <t xml:space="preserve"> Vauxhall-Opel</t>
  </si>
  <si>
    <t>wsmv.com</t>
  </si>
  <si>
    <t>Online Behavior&gt;United States&gt;Finance &gt; Insurance&gt;Health Insurance</t>
  </si>
  <si>
    <t xml:space="preserve"> Finance &gt; Insurance &gt; Health Insurance</t>
  </si>
  <si>
    <t xml:space="preserve"> Health Insurance</t>
  </si>
  <si>
    <t>myfitnesspal.com</t>
  </si>
  <si>
    <t>Online Behavior&gt;United States&gt;Validated Demographic &gt; Gender and Age Combined&gt;Males 18-44</t>
  </si>
  <si>
    <t xml:space="preserve"> Validated Demographic &gt; Gender and Age Combined &gt; Males 18-44</t>
  </si>
  <si>
    <t xml:space="preserve"> Males 18-44</t>
  </si>
  <si>
    <t>Online Behavior&gt;United States&gt;Hobbies and Leisure&gt;Crafts</t>
  </si>
  <si>
    <t xml:space="preserve"> Hobbies and Leisure &gt; Crafts</t>
  </si>
  <si>
    <t xml:space="preserve"> Crafts</t>
  </si>
  <si>
    <t>Mobile - US &gt; Demographics &gt; Education &gt; High Education Achievement</t>
  </si>
  <si>
    <t>Mobile  &gt; Demographics &gt; Education &gt; High Education Achievement</t>
  </si>
  <si>
    <t xml:space="preserve"> Demographics </t>
  </si>
  <si>
    <t xml:space="preserve"> Education </t>
  </si>
  <si>
    <t xml:space="preserve"> High Education Achievement</t>
  </si>
  <si>
    <t>US &gt; Brand Propensities &gt; Automotive &gt; Ford Credit Buyer Propensity</t>
  </si>
  <si>
    <t xml:space="preserve"> Brand Propensities &gt; Automotive &gt; Ford Credit Buyer Propensity</t>
  </si>
  <si>
    <t xml:space="preserve"> Ford Credit Buyer Propensity</t>
  </si>
  <si>
    <t>US Mail Order Buyer</t>
  </si>
  <si>
    <t>Online Behavior&gt;United States&gt;Travel&gt;Travel Agencies and Services &gt; Tourist Boards and Visitor Centers</t>
  </si>
  <si>
    <t xml:space="preserve"> Travel &gt; Travel Agencies and Services &gt; Tourist Boards and Visitor Centers</t>
  </si>
  <si>
    <t xml:space="preserve"> Travel Agencies and Services </t>
  </si>
  <si>
    <t xml:space="preserve"> Tourist Boards and Visitor Centers</t>
  </si>
  <si>
    <t>Online Behavior&gt;United States&gt;Finance &gt; Banking&gt;Savings Accounts</t>
  </si>
  <si>
    <t xml:space="preserve"> Finance &gt; Banking &gt; Savings Accounts</t>
  </si>
  <si>
    <t xml:space="preserve"> Savings Accounts</t>
  </si>
  <si>
    <t>Online Behavior&gt;United States&gt;Autos and Vehicles &gt; Brands&gt;Acura</t>
  </si>
  <si>
    <t xml:space="preserve"> Autos and Vehicles &gt; Brands &gt; Acura</t>
  </si>
  <si>
    <t xml:space="preserve"> Acura</t>
  </si>
  <si>
    <t>US &gt; Brand Propensities &gt; Apparel &gt; TOMS Buyer Propensity</t>
  </si>
  <si>
    <t xml:space="preserve"> Brand Propensities &gt; Apparel &gt; TOMS Buyer Propensity</t>
  </si>
  <si>
    <t xml:space="preserve"> TOMS Buyer Propensity</t>
  </si>
  <si>
    <t>OnAudience &gt; Interest &gt; News</t>
  </si>
  <si>
    <t xml:space="preserve"> News</t>
  </si>
  <si>
    <t>OnAudience &gt; Intent &gt; Software</t>
  </si>
  <si>
    <t xml:space="preserve"> Software</t>
  </si>
  <si>
    <t>OnAudience &gt; Intent &gt; Electronics &gt; Video Game Consoles</t>
  </si>
  <si>
    <t>Online Behavior&gt;United States&gt;Beauty and Fitness&gt;Fitness &gt; Bodybuilding</t>
  </si>
  <si>
    <t xml:space="preserve"> Beauty and Fitness &gt; Fitness &gt; Bodybuilding</t>
  </si>
  <si>
    <t xml:space="preserve"> Bodybuilding</t>
  </si>
  <si>
    <t>Mobile - US &gt; Sports &gt; Basketball &gt; NCAA College Basketball</t>
  </si>
  <si>
    <t>Mobile  &gt; Sports &gt; Basketball &gt; NCAA College Basketball</t>
  </si>
  <si>
    <t xml:space="preserve"> Basketball </t>
  </si>
  <si>
    <t xml:space="preserve"> NCAA College Basketball</t>
  </si>
  <si>
    <t>wizofawes.com</t>
  </si>
  <si>
    <t>Online Behavior&gt;United States&gt;Validated Demographic &gt; Gender and Age Combined&gt;Females 55-64</t>
  </si>
  <si>
    <t xml:space="preserve"> Validated Demographic &gt; Gender and Age Combined &gt; Females 55-64</t>
  </si>
  <si>
    <t xml:space="preserve"> Females 55-64</t>
  </si>
  <si>
    <t>US &gt; Interest Propensities &gt; Oil &amp; Gas &gt; QuickTrip</t>
  </si>
  <si>
    <t xml:space="preserve"> Interest Propensities &gt; Oil &amp; Gas &gt; QuickTrip</t>
  </si>
  <si>
    <t xml:space="preserve"> Oil &amp; Gas </t>
  </si>
  <si>
    <t xml:space="preserve"> QuickTrip</t>
  </si>
  <si>
    <t>US &gt; Reach &gt; Propensity Models &gt; Finance &gt; Credit &gt; Debit Card &gt; Major Credit Card User</t>
  </si>
  <si>
    <t xml:space="preserve"> Reach &gt; Propensity Models &gt; Finance &gt; Credit &gt; Debit Card &gt; Major Credit Card User</t>
  </si>
  <si>
    <t xml:space="preserve"> Major Credit Card User</t>
  </si>
  <si>
    <t>Online Behavior&gt;United States&gt;Autos and Vehicles &gt; Brands&gt;Ferrari</t>
  </si>
  <si>
    <t xml:space="preserve"> Autos and Vehicles &gt; Brands &gt; Ferrari</t>
  </si>
  <si>
    <t xml:space="preserve"> Ferrari</t>
  </si>
  <si>
    <t>Mobile - US &gt; Food &gt; Restaurant &gt; Brand &gt; Outback Steakhouse</t>
  </si>
  <si>
    <t>Mobile  &gt; Food &gt; Restaurant &gt; Brand &gt; Outback Steakhouse</t>
  </si>
  <si>
    <t xml:space="preserve"> Outback Steakhouse</t>
  </si>
  <si>
    <t>Online Behavior&gt;United States&gt;Intent &gt; Travel&gt;Flights</t>
  </si>
  <si>
    <t xml:space="preserve"> Intent &gt; Travel &gt; Flights</t>
  </si>
  <si>
    <t xml:space="preserve"> Flights</t>
  </si>
  <si>
    <t>Online Behavior&gt;United States&gt;Internet and Telecom&gt;Search Engines</t>
  </si>
  <si>
    <t xml:space="preserve"> Internet and Telecom &gt; Search Engines</t>
  </si>
  <si>
    <t xml:space="preserve"> Search Engines</t>
  </si>
  <si>
    <t>US &gt;Green Consumer Audience</t>
  </si>
  <si>
    <t xml:space="preserve"> Green Consumer Audience</t>
  </si>
  <si>
    <t>Online Behavior&gt;United States&gt;Validated Demographic &gt; Age&gt;18-64</t>
  </si>
  <si>
    <t xml:space="preserve"> Validated Demographic &gt; Age &gt; 18-64</t>
  </si>
  <si>
    <t xml:space="preserve"> 18-64</t>
  </si>
  <si>
    <t>OnAudience &gt; Interest &gt; Arts &amp; Entertainment &gt; Fine Art</t>
  </si>
  <si>
    <t xml:space="preserve"> Fine Art</t>
  </si>
  <si>
    <t>Online Behavior&gt;United States&gt;Travel&gt;Travel Agencies and Services</t>
  </si>
  <si>
    <t xml:space="preserve"> Travel &gt; Travel Agencies and Services</t>
  </si>
  <si>
    <t xml:space="preserve"> Travel Agencies and Services</t>
  </si>
  <si>
    <t>Online Behavior&gt;United States&gt;Autos and Vehicles &gt; Brands&gt;Saab</t>
  </si>
  <si>
    <t xml:space="preserve"> Autos and Vehicles &gt; Brands &gt; Saab</t>
  </si>
  <si>
    <t xml:space="preserve"> Saab</t>
  </si>
  <si>
    <t>Jackson, Mississippi</t>
  </si>
  <si>
    <t>US &gt; Brand Propensities &gt; Media and Entertainment &gt; Regal Cinemas Buyer Propensity</t>
  </si>
  <si>
    <t xml:space="preserve"> Brand Propensities &gt; Media and Entertainment &gt; Regal Cinemas Buyer Propensity</t>
  </si>
  <si>
    <t xml:space="preserve"> Regal Cinemas Buyer Propensity</t>
  </si>
  <si>
    <t>Online Behavior&gt;United States&gt;Validated Demographic &gt; Gender and Age Combined&gt;Females 65 or older</t>
  </si>
  <si>
    <t xml:space="preserve"> Validated Demographic &gt; Gender and Age Combined &gt; Females 65 or older</t>
  </si>
  <si>
    <t xml:space="preserve"> Females 65 or older</t>
  </si>
  <si>
    <t>Mobile - US &gt; Travel &gt; Activity &gt; Ski Travelers</t>
  </si>
  <si>
    <t>Mobile  &gt; Travel &gt; Activity &gt; Ski Travelers</t>
  </si>
  <si>
    <t xml:space="preserve"> Activity </t>
  </si>
  <si>
    <t xml:space="preserve"> Ski Travelers</t>
  </si>
  <si>
    <t>OnAudience &gt; Interest &gt; Technology &amp; Computing &gt; Internet Technology</t>
  </si>
  <si>
    <t xml:space="preserve"> Technology &amp; Computing </t>
  </si>
  <si>
    <t xml:space="preserve"> Internet Technology</t>
  </si>
  <si>
    <t>Online Behavior&gt;United States&gt;Travel&gt;Tourist Destinations &gt; Historical Sites and Buildings</t>
  </si>
  <si>
    <t xml:space="preserve"> Travel &gt; Tourist Destinations &gt; Historical Sites and Buildings</t>
  </si>
  <si>
    <t xml:space="preserve"> Historical Sites and Buildings</t>
  </si>
  <si>
    <t>Online Behavior&gt;United States&gt;Arts and Entertainment&gt;Movies</t>
  </si>
  <si>
    <t xml:space="preserve"> Arts and Entertainment &gt; Movies</t>
  </si>
  <si>
    <t>funnyand.com</t>
  </si>
  <si>
    <t>Online Behavior&gt;United States&gt;Online Communities&gt;Social Networks</t>
  </si>
  <si>
    <t xml:space="preserve"> Online Communities &gt; Social Networks</t>
  </si>
  <si>
    <t xml:space="preserve"> Social Networks</t>
  </si>
  <si>
    <t>OnAudience &gt; Interest &gt; Arts &amp; Entertainment</t>
  </si>
  <si>
    <t xml:space="preserve"> Arts &amp; Entertainment</t>
  </si>
  <si>
    <t>redfin.com</t>
  </si>
  <si>
    <t>US &gt; Interest Propensities &gt; Insurance &gt; Lincoln Heritage</t>
  </si>
  <si>
    <t xml:space="preserve"> Interest Propensities &gt; Insurance &gt; Lincoln Heritage</t>
  </si>
  <si>
    <t xml:space="preserve"> Lincoln Heritage</t>
  </si>
  <si>
    <t>Online Behavior&gt;United States&gt;Validated Demographic &gt; Gender and Age Combined&gt;Males 25-64</t>
  </si>
  <si>
    <t xml:space="preserve"> Validated Demographic &gt; Gender and Age Combined &gt; Males 25-64</t>
  </si>
  <si>
    <t xml:space="preserve"> Males 25-64</t>
  </si>
  <si>
    <t>OnAudience &gt; Interest &gt; Science &gt; Weather Forecast</t>
  </si>
  <si>
    <t xml:space="preserve"> Science </t>
  </si>
  <si>
    <t xml:space="preserve"> Weather Forecast</t>
  </si>
  <si>
    <t>Online Behavior&gt;United States&gt;The Changing Consumer&gt;Home Entertaining</t>
  </si>
  <si>
    <t xml:space="preserve"> The Changing Consumer &gt; Home Entertaining</t>
  </si>
  <si>
    <t xml:space="preserve"> Home Entertaining</t>
  </si>
  <si>
    <t>Media and Entertainment &gt; News and Current Events</t>
  </si>
  <si>
    <t xml:space="preserve"> News and Current Events</t>
  </si>
  <si>
    <t>Online Behavior&gt;United States&gt;Autos and Vehicles &gt; Brands&gt;Maserati</t>
  </si>
  <si>
    <t xml:space="preserve"> Autos and Vehicles &gt; Brands &gt; Maserati</t>
  </si>
  <si>
    <t xml:space="preserve"> Maserati</t>
  </si>
  <si>
    <t>Online Behavior&gt;United States&gt;The Changing Consumer&gt;Pet Adoption</t>
  </si>
  <si>
    <t xml:space="preserve"> The Changing Consumer &gt; Pet Adoption</t>
  </si>
  <si>
    <t xml:space="preserve"> Pet Adoption</t>
  </si>
  <si>
    <t>Online Behavior&gt;United States&gt;Food and Drink&gt;Restaurants &gt; Dining Guides</t>
  </si>
  <si>
    <t xml:space="preserve"> Food and Drink &gt; Restaurants &gt; Dining Guides</t>
  </si>
  <si>
    <t xml:space="preserve"> Dining Guides</t>
  </si>
  <si>
    <t>Real Estate &gt; Occupancy &gt; Owner Occupied</t>
  </si>
  <si>
    <t xml:space="preserve"> Occupancy </t>
  </si>
  <si>
    <t xml:space="preserve"> Owner Occupied</t>
  </si>
  <si>
    <t>Online Behavior&gt;United States&gt;Sports&gt;Sports League &gt; NFL</t>
  </si>
  <si>
    <t xml:space="preserve"> Sports &gt; Sports League &gt; NFL</t>
  </si>
  <si>
    <t xml:space="preserve"> NFL</t>
  </si>
  <si>
    <t>alotfinance.com</t>
  </si>
  <si>
    <t>Online Behavior&gt;United States&gt;The Changing Consumer&gt;Online Retailers</t>
  </si>
  <si>
    <t xml:space="preserve"> The Changing Consumer &gt; Online Retailers</t>
  </si>
  <si>
    <t xml:space="preserve"> Online Retailers</t>
  </si>
  <si>
    <t>investing.com</t>
  </si>
  <si>
    <t>US &gt; B2B &gt; B2B Decision Maker Responsibilities &gt; Accounting or Tax Services</t>
  </si>
  <si>
    <t xml:space="preserve"> B2B &gt; B2B Decision Maker Responsibilities &gt; Accounting or Tax Services</t>
  </si>
  <si>
    <t xml:space="preserve"> Accounting or Tax Services</t>
  </si>
  <si>
    <t>doodle.com</t>
  </si>
  <si>
    <t>US &gt; Sociodemographic &gt; ConneXions Lifestage &gt; M3 Offline Seniors</t>
  </si>
  <si>
    <t xml:space="preserve"> Sociodemographic &gt; ConneXions Lifestage &gt; M3 Offline Seniors</t>
  </si>
  <si>
    <t xml:space="preserve"> M3 Offline Seniors</t>
  </si>
  <si>
    <t>OnAudience &gt; Intent &gt; Travel</t>
  </si>
  <si>
    <t>Mobile - US &gt; Financial Services &gt; Digital Payments &gt; Chase Pay</t>
  </si>
  <si>
    <t>Mobile  &gt; Financial Services &gt; Digital Payments &gt; Chase Pay</t>
  </si>
  <si>
    <t xml:space="preserve"> Financial Services </t>
  </si>
  <si>
    <t xml:space="preserve"> Digital Payments </t>
  </si>
  <si>
    <t xml:space="preserve"> Chase Pay</t>
  </si>
  <si>
    <t>Mobile - US &gt; Travel &gt; Destination &gt; International Travelers &gt; Frequent Travelers</t>
  </si>
  <si>
    <t>Mobile  &gt; Travel &gt; Destination &gt; International Travelers &gt; Frequent Travelers</t>
  </si>
  <si>
    <t xml:space="preserve"> Destination </t>
  </si>
  <si>
    <t xml:space="preserve"> International Travelers </t>
  </si>
  <si>
    <t xml:space="preserve"> Frequent Travelers</t>
  </si>
  <si>
    <t>Online Behavior&gt;United States&gt;People and Society&gt;Millennials</t>
  </si>
  <si>
    <t xml:space="preserve"> People and Society &gt; Millennials</t>
  </si>
  <si>
    <t xml:space="preserve"> Millennials</t>
  </si>
  <si>
    <t>US &gt; Interest Propensities &gt; TV and Movies &gt; Sports TV</t>
  </si>
  <si>
    <t xml:space="preserve"> Interest Propensities &gt; TV and Movies &gt; Sports TV</t>
  </si>
  <si>
    <t xml:space="preserve"> TV and Movies </t>
  </si>
  <si>
    <t xml:space="preserve"> Sports TV</t>
  </si>
  <si>
    <t>Travel and Tourism &gt; Interest (Affinity) &gt; Destinations &gt; North America &gt; United States</t>
  </si>
  <si>
    <t xml:space="preserve"> North America </t>
  </si>
  <si>
    <t xml:space="preserve"> United States</t>
  </si>
  <si>
    <t>US &gt; Health and Wellbeing &gt; Health and Wellbeing</t>
  </si>
  <si>
    <t xml:space="preserve"> Health and Wellbeing &gt; Health and Wellbeing</t>
  </si>
  <si>
    <t xml:space="preserve"> Health and Wellbeing </t>
  </si>
  <si>
    <t xml:space="preserve"> Health and Wellbeing</t>
  </si>
  <si>
    <t>Online Behavior&gt;United States&gt;Validated Demographic &gt; Gender and Age Combined&gt;Females 18-44</t>
  </si>
  <si>
    <t xml:space="preserve"> Validated Demographic &gt; Gender and Age Combined &gt; Females 18-44</t>
  </si>
  <si>
    <t xml:space="preserve"> Females 18-44</t>
  </si>
  <si>
    <t>Online Behavior&gt;United States&gt;Validated Demographic &gt; Age&gt;25-54</t>
  </si>
  <si>
    <t xml:space="preserve"> Validated Demographic &gt; Age &gt; 25-54</t>
  </si>
  <si>
    <t xml:space="preserve"> 25-54</t>
  </si>
  <si>
    <t>Online Behavior&gt;United States&gt;Validated Demographic &gt; Gender and Age Combined&gt;Males 25 or older</t>
  </si>
  <si>
    <t xml:space="preserve"> Validated Demographic &gt; Gender and Age Combined &gt; Males 25 or older</t>
  </si>
  <si>
    <t xml:space="preserve"> Males 25 or older</t>
  </si>
  <si>
    <t>Online Behavior&gt;United States&gt;Validated Demographic &gt; Gender&gt;Female</t>
  </si>
  <si>
    <t xml:space="preserve"> Validated Demographic &gt; Gender &gt; Female</t>
  </si>
  <si>
    <t xml:space="preserve"> Female</t>
  </si>
  <si>
    <t>yourroyals.com</t>
  </si>
  <si>
    <t>Online Behavior&gt;United States&gt;Home and Garden&gt;Yard and Patio</t>
  </si>
  <si>
    <t xml:space="preserve"> Home and Garden &gt; Yard and Patio</t>
  </si>
  <si>
    <t xml:space="preserve"> Yard and Patio</t>
  </si>
  <si>
    <t>Online Behavior&gt;United States&gt;Travel&gt;Tourist Destinations</t>
  </si>
  <si>
    <t xml:space="preserve"> Travel &gt; Tourist Destinations</t>
  </si>
  <si>
    <t xml:space="preserve"> Tourist Destinations</t>
  </si>
  <si>
    <t>Online Behavior&gt;United States&gt;Intent &gt; Auto Buyers &gt; Car Make&gt;Hyundai</t>
  </si>
  <si>
    <t xml:space="preserve"> Intent &gt; Auto Buyers &gt; Car Make &gt; Hyundai</t>
  </si>
  <si>
    <t xml:space="preserve"> Hyundai</t>
  </si>
  <si>
    <t>Media and Entertainment &gt; Audio and Video Streaming &gt; Streaming Video &gt; Interest (Affinity)</t>
  </si>
  <si>
    <t>nytimes.com</t>
  </si>
  <si>
    <t>Online Behavior&gt;United States&gt;Intent &gt; Shopping&gt;Entertainment</t>
  </si>
  <si>
    <t xml:space="preserve"> Intent &gt; Shopping &gt; Entertainment</t>
  </si>
  <si>
    <t xml:space="preserve"> Entertainment</t>
  </si>
  <si>
    <t>US &gt; Home and Garden Interests &gt; Cooking &gt; Food Enthusiasts</t>
  </si>
  <si>
    <t xml:space="preserve"> Home and Garden Interests &gt; Cooking &gt; Food Enthusiasts</t>
  </si>
  <si>
    <t xml:space="preserve"> Home and Garden Interests </t>
  </si>
  <si>
    <t xml:space="preserve"> Food Enthusiasts</t>
  </si>
  <si>
    <t>OnAudience &gt; Interest &gt; Business</t>
  </si>
  <si>
    <t xml:space="preserve"> Business</t>
  </si>
  <si>
    <t>Online Behavior&gt;United States&gt;Intent &gt; Auto Buyers &gt; Car Make&gt;Dodge</t>
  </si>
  <si>
    <t xml:space="preserve"> Intent &gt; Auto Buyers &gt; Car Make &gt; Dodge</t>
  </si>
  <si>
    <t xml:space="preserve"> Dodge</t>
  </si>
  <si>
    <t>historycollection.com</t>
  </si>
  <si>
    <t>US &gt; Reach &gt; Propensity Models &gt; Hobbies and Interest &gt; Sports &gt; Fitness Enthusiasts</t>
  </si>
  <si>
    <t xml:space="preserve"> Reach &gt; Propensity Models &gt; Hobbies and Interest &gt; Sports &gt; Fitness Enthusiasts</t>
  </si>
  <si>
    <t xml:space="preserve"> Fitness Enthusiasts</t>
  </si>
  <si>
    <t>fandomwire.com</t>
  </si>
  <si>
    <t>US &gt; Reach &gt; Propensity Models &gt; Lifestyle &gt; Loyalty Programs &gt; Loyalty Card User</t>
  </si>
  <si>
    <t xml:space="preserve"> Reach &gt; Propensity Models &gt; Lifestyle &gt; Loyalty Programs &gt; Loyalty Card User</t>
  </si>
  <si>
    <t xml:space="preserve"> Loyalty Programs </t>
  </si>
  <si>
    <t xml:space="preserve"> Loyalty Card User</t>
  </si>
  <si>
    <t>OnAudience &gt; Interest &gt; Hobbies &amp; Interests &gt; Art</t>
  </si>
  <si>
    <t xml:space="preserve"> Hobbies &amp; Interests </t>
  </si>
  <si>
    <t xml:space="preserve"> Art</t>
  </si>
  <si>
    <t>Online Behavior&gt;United States&gt;Validated Demographic &gt; Age&gt;25 or older</t>
  </si>
  <si>
    <t xml:space="preserve"> Validated Demographic &gt; Age &gt; 25 or older</t>
  </si>
  <si>
    <t xml:space="preserve"> 25 or older</t>
  </si>
  <si>
    <t>kiplinger.com</t>
  </si>
  <si>
    <t>US &gt; B2B &gt; B2B Decision Maker Responsibilities &gt; Purchasing Vehicles or Automobile Services</t>
  </si>
  <si>
    <t xml:space="preserve"> B2B &gt; B2B Decision Maker Responsibilities &gt; Purchasing Vehicles or Automobile Services</t>
  </si>
  <si>
    <t xml:space="preserve"> Purchasing Vehicles or Automobile Services</t>
  </si>
  <si>
    <t>Lotame &gt; Personal Finance &gt; Estate Planning</t>
  </si>
  <si>
    <t xml:space="preserve"> Personal Finance </t>
  </si>
  <si>
    <t xml:space="preserve"> Estate Planning</t>
  </si>
  <si>
    <t>US &gt; B2B &gt; B2B Decision Maker Responsibilities &gt; Internet Services</t>
  </si>
  <si>
    <t xml:space="preserve"> B2B &gt; B2B Decision Maker Responsibilities &gt; Internet Services</t>
  </si>
  <si>
    <t xml:space="preserve"> Internet Services</t>
  </si>
  <si>
    <t>OnAudience &gt; Intent &gt; Toys &amp; Games</t>
  </si>
  <si>
    <t xml:space="preserve"> Toys &amp; Games</t>
  </si>
  <si>
    <t>US Travel &gt; Likely Business Travel &gt; Number of Nights Stayed &gt; 0 Nights</t>
  </si>
  <si>
    <t xml:space="preserve">US Travel </t>
  </si>
  <si>
    <t xml:space="preserve"> Likely Business Travel </t>
  </si>
  <si>
    <t xml:space="preserve"> Number of Nights Stayed </t>
  </si>
  <si>
    <t xml:space="preserve"> 0 Nights</t>
  </si>
  <si>
    <t>Mobile - US &gt; Demographics &gt; Education &gt; Lowest Education Achievement</t>
  </si>
  <si>
    <t>Mobile  &gt; Demographics &gt; Education &gt; Lowest Education Achievement</t>
  </si>
  <si>
    <t xml:space="preserve"> Lowest Education Achievement</t>
  </si>
  <si>
    <t>essentiallysports.com</t>
  </si>
  <si>
    <t>US &gt; Interest Propensities &gt; Brands &gt; Big Box Retail</t>
  </si>
  <si>
    <t xml:space="preserve"> Interest Propensities &gt; Brands &gt; Big Box Retail</t>
  </si>
  <si>
    <t xml:space="preserve"> Big Box Retail</t>
  </si>
  <si>
    <t>Online Behavior&gt;United States&gt;B2B &gt; Occupation&gt;Teacher</t>
  </si>
  <si>
    <t xml:space="preserve"> B2B &gt; Occupation &gt; Teacher</t>
  </si>
  <si>
    <t xml:space="preserve"> Teacher</t>
  </si>
  <si>
    <t>Online Behavior&gt;United States&gt;Life Event&gt;Engagement</t>
  </si>
  <si>
    <t xml:space="preserve"> Life Event &gt; Engagement</t>
  </si>
  <si>
    <t xml:space="preserve"> Engagement</t>
  </si>
  <si>
    <t>Online Behavior&gt;United States&gt;News&gt;Sports News</t>
  </si>
  <si>
    <t xml:space="preserve"> News &gt; Sports News</t>
  </si>
  <si>
    <t xml:space="preserve"> Sports News</t>
  </si>
  <si>
    <t>US &gt; Sociodemographic &gt; PRIZM Premier Social &gt; C2 City Centers</t>
  </si>
  <si>
    <t xml:space="preserve"> Sociodemographic &gt; PRIZM Premier Social &gt; C2 City Centers</t>
  </si>
  <si>
    <t xml:space="preserve"> PRIZM Premier Social </t>
  </si>
  <si>
    <t xml:space="preserve"> C2 City Centers</t>
  </si>
  <si>
    <t>rent.com</t>
  </si>
  <si>
    <t>US &gt; Reach &gt; Sociodemographic &gt; Estimated Current Home Value &gt; $160,000-$199,999</t>
  </si>
  <si>
    <t xml:space="preserve"> Reach &gt; Sociodemographic &gt; Estimated Current Home Value &gt; $160,000-$199,999</t>
  </si>
  <si>
    <t xml:space="preserve"> Estimated Current Home Value </t>
  </si>
  <si>
    <t xml:space="preserve"> $160,000-$199,999</t>
  </si>
  <si>
    <t>US &gt; Interest Propensities &gt; Activities and Interests &gt; Financial Aid</t>
  </si>
  <si>
    <t xml:space="preserve"> Interest Propensities &gt; Activities and Interests &gt; Financial Aid</t>
  </si>
  <si>
    <t xml:space="preserve"> Financial Aid</t>
  </si>
  <si>
    <t>apnews.com</t>
  </si>
  <si>
    <t>US &gt; Brand Propensities &gt; Media and Entertainment &gt; wwe.com Buyer Propensity</t>
  </si>
  <si>
    <t xml:space="preserve"> Brand Propensities &gt; Media and Entertainment &gt; wwe.com Buyer Propensity</t>
  </si>
  <si>
    <t xml:space="preserve"> wwe.com Buyer Propensity</t>
  </si>
  <si>
    <t>allrecipes.com</t>
  </si>
  <si>
    <t>Online Behavior&gt;United States&gt;Sports&gt;Sports League &gt; NHL</t>
  </si>
  <si>
    <t xml:space="preserve"> Sports &gt; Sports League &gt; NHL</t>
  </si>
  <si>
    <t xml:space="preserve"> NHL</t>
  </si>
  <si>
    <t>Retail</t>
  </si>
  <si>
    <t>Real Estate &gt; Lot Size &gt; Cozy Outdoor Living Space (Less than  an Acre)</t>
  </si>
  <si>
    <t>Real Estate &gt; Lot Size &gt; Cozy Outdoor Living Space (Less than an Acre)</t>
  </si>
  <si>
    <t xml:space="preserve"> Lot Size </t>
  </si>
  <si>
    <t xml:space="preserve"> Cozy Outdoor Living Space (Less than an Acre)</t>
  </si>
  <si>
    <t>US &gt; Demographic &gt; Household Income $50k+</t>
  </si>
  <si>
    <t xml:space="preserve"> Demographic &gt; Household Income $50k+</t>
  </si>
  <si>
    <t xml:space="preserve"> Household Income $50k+</t>
  </si>
  <si>
    <t>Online Behavior&gt;United States&gt;Travel&gt;Specialty Travel</t>
  </si>
  <si>
    <t xml:space="preserve"> Travel &gt; Specialty Travel</t>
  </si>
  <si>
    <t xml:space="preserve"> Specialty Travel</t>
  </si>
  <si>
    <t>US &gt; Reach &gt; Propensity Models &gt; Hobbies and Interest &gt; Sports &gt; NASCAR Enthusiast</t>
  </si>
  <si>
    <t xml:space="preserve"> Reach &gt; Propensity Models &gt; Hobbies and Interest &gt; Sports &gt; NASCAR Enthusiast</t>
  </si>
  <si>
    <t xml:space="preserve"> NASCAR Enthusiast</t>
  </si>
  <si>
    <t>US &gt; Multibuyer Behaviors &gt; Entertainment &gt; Pastimes Multibuyer</t>
  </si>
  <si>
    <t xml:space="preserve"> Multibuyer Behaviors &gt; Entertainment &gt; Pastimes Multibuyer</t>
  </si>
  <si>
    <t xml:space="preserve"> Entertainment </t>
  </si>
  <si>
    <t xml:space="preserve"> Pastimes Multibuyer</t>
  </si>
  <si>
    <t>Online Behavior&gt;United States&gt;Sports&gt;Fantasy Sports</t>
  </si>
  <si>
    <t xml:space="preserve"> Sports &gt; Fantasy Sports</t>
  </si>
  <si>
    <t xml:space="preserve"> Fantasy Sports</t>
  </si>
  <si>
    <t>Online Behavior&gt;United States&gt;Internet and Telecom&gt;Web Apps and Online Tools</t>
  </si>
  <si>
    <t xml:space="preserve"> Internet and Telecom &gt; Web Apps and Online Tools</t>
  </si>
  <si>
    <t xml:space="preserve"> Web Apps and Online Tools</t>
  </si>
  <si>
    <t>Online Behavior&gt;United States&gt;Life Event&gt;New Parent</t>
  </si>
  <si>
    <t xml:space="preserve"> Life Event &gt; New Parent</t>
  </si>
  <si>
    <t xml:space="preserve"> New Parent</t>
  </si>
  <si>
    <t>Online Behavior&gt;United States&gt;Games&gt;Educational Games</t>
  </si>
  <si>
    <t xml:space="preserve"> Games &gt; Educational Games</t>
  </si>
  <si>
    <t xml:space="preserve"> Educational Games</t>
  </si>
  <si>
    <t>US &gt; Automotive &gt; Auto Loyalists and Defectors &gt; Auto Make Defectors</t>
  </si>
  <si>
    <t xml:space="preserve"> Automotive &gt; Auto Loyalists and Defectors &gt; Auto Make Defectors</t>
  </si>
  <si>
    <t xml:space="preserve"> Auto Loyalists and Defectors </t>
  </si>
  <si>
    <t xml:space="preserve"> Auto Make Defectors</t>
  </si>
  <si>
    <t>si.com</t>
  </si>
  <si>
    <t>Media and Entertainment &gt; Audio and Video Streaming &gt; Streaming Audio</t>
  </si>
  <si>
    <t xml:space="preserve"> Streaming Audio</t>
  </si>
  <si>
    <t>cnbc.com</t>
  </si>
  <si>
    <t>Online Behavior&gt;United States&gt;Autos and Vehicles &gt; Brands&gt;Dodge</t>
  </si>
  <si>
    <t xml:space="preserve"> Autos and Vehicles &gt; Brands &gt; Dodge</t>
  </si>
  <si>
    <t>Media and Entertainment &gt; Television (TV) &gt; Viewership</t>
  </si>
  <si>
    <t xml:space="preserve"> Viewership</t>
  </si>
  <si>
    <t>womenshealthmag.com</t>
  </si>
  <si>
    <t>Lotame &gt; Style, Fashion &amp; Clothing &gt; Men's Clothing Shoppers</t>
  </si>
  <si>
    <t xml:space="preserve"> Men's Clothing Shoppers</t>
  </si>
  <si>
    <t>zone.msn.com</t>
  </si>
  <si>
    <t>US Financial &gt; Likely Attitude and Behavior &gt; Completely Disagree &gt; When I Find A Financial Product/Service I Like I Typically Recommend It To People I Know (Financial)</t>
  </si>
  <si>
    <t>Financial &gt; Likely Attitude and Behavior &gt; Completely Disagree &gt; When I Find A Financial Product/Service I Like I Typically Recommend It To People I Know (Financial)</t>
  </si>
  <si>
    <t xml:space="preserve"> Likely Attitude and Behavior </t>
  </si>
  <si>
    <t xml:space="preserve"> Completely Disagree </t>
  </si>
  <si>
    <t xml:space="preserve"> When I Find A Financial Product/Service I Like I Typically Recommend It To People I Know (Financial)</t>
  </si>
  <si>
    <t>OnAudience &gt; Intent &gt; Auto &gt; Vehicle Parts &amp; Accessories</t>
  </si>
  <si>
    <t xml:space="preserve"> Auto </t>
  </si>
  <si>
    <t xml:space="preserve"> Vehicle Parts &amp; Accessories</t>
  </si>
  <si>
    <t>Online Behavior&gt;United States&gt;Food and Drink&gt;Cooking and Recipes</t>
  </si>
  <si>
    <t xml:space="preserve"> Food and Drink &gt; Cooking and Recipes</t>
  </si>
  <si>
    <t xml:space="preserve"> Cooking and Recipes</t>
  </si>
  <si>
    <t>Purchase-Based &gt; Categories &gt; Office Supplies Buyers</t>
  </si>
  <si>
    <t xml:space="preserve">Purchase-Based </t>
  </si>
  <si>
    <t xml:space="preserve"> Categories </t>
  </si>
  <si>
    <t xml:space="preserve"> Office Supplies Buyers</t>
  </si>
  <si>
    <t>US &gt; Composite Segment &gt; Women Born to Shop</t>
  </si>
  <si>
    <t xml:space="preserve"> Composite Segment &gt; Women Born to Shop</t>
  </si>
  <si>
    <t xml:space="preserve"> Composite Segment </t>
  </si>
  <si>
    <t xml:space="preserve"> Women Born to Shop</t>
  </si>
  <si>
    <t>US &gt; Interest Propensities &gt; Activities and Interests &gt; Local News</t>
  </si>
  <si>
    <t xml:space="preserve"> Interest Propensities &gt; Activities and Interests &gt; Local News</t>
  </si>
  <si>
    <t>OnAudience &gt; Interest &gt; Food &amp; Drink</t>
  </si>
  <si>
    <t xml:space="preserve"> Food &amp; Drink</t>
  </si>
  <si>
    <t>Birmingham, Alabama</t>
  </si>
  <si>
    <t>Mobile - US &gt; Device Ownership &gt; Smartphones &gt; iOS (Apple) &gt; iPhone 11</t>
  </si>
  <si>
    <t>Mobile  &gt; Device Ownership &gt; Smartphones &gt; iOS (Apple) &gt; iPhone 11</t>
  </si>
  <si>
    <t xml:space="preserve"> iPhone 11</t>
  </si>
  <si>
    <t>Online Behavior&gt;United States&gt;Beauty and Fitness&gt;Face and Body Care &gt; Skin and Nail Care</t>
  </si>
  <si>
    <t xml:space="preserve"> Beauty and Fitness &gt; Face and Body Care &gt; Skin and Nail Care</t>
  </si>
  <si>
    <t xml:space="preserve"> Skin and Nail Care</t>
  </si>
  <si>
    <t>US &gt; Reach &gt; Propensity Models &gt; Hobbies and Interest &gt; Food and Drinks &gt; Eats at Fast Food Restaurants</t>
  </si>
  <si>
    <t xml:space="preserve"> Reach &gt; Propensity Models &gt; Hobbies and Interest &gt; Food and Drinks &gt; Eats at Fast Food Restaurants</t>
  </si>
  <si>
    <t xml:space="preserve"> Eats at Fast Food Restaurants</t>
  </si>
  <si>
    <t>bestbuy.com</t>
  </si>
  <si>
    <t>Online Behavior&gt;United States&gt;Finance &gt; Financial Planning and Management&gt;Inheritance and Estate Planning</t>
  </si>
  <si>
    <t xml:space="preserve"> Finance &gt; Financial Planning and Management &gt; Inheritance and Estate Planning</t>
  </si>
  <si>
    <t xml:space="preserve"> Inheritance and Estate Planning</t>
  </si>
  <si>
    <t>Media and Entertainment &gt; News and Current Events &gt; Online News Websites</t>
  </si>
  <si>
    <t xml:space="preserve"> News and Current Events </t>
  </si>
  <si>
    <t xml:space="preserve"> Online News Websites</t>
  </si>
  <si>
    <t>newsharper.com</t>
  </si>
  <si>
    <t>US Financial &gt; Estimated Disposable Income &gt; $0 - $99,999</t>
  </si>
  <si>
    <t>Financial &gt; Estimated Disposable Income &gt; $0 - $99,999</t>
  </si>
  <si>
    <t xml:space="preserve"> Estimated Disposable Income </t>
  </si>
  <si>
    <t xml:space="preserve"> $0 - $99,999</t>
  </si>
  <si>
    <t>Online Behavior&gt;United States&gt;Finance &gt; Insurance&gt;Insurance</t>
  </si>
  <si>
    <t xml:space="preserve"> Finance &gt; Insurance &gt; Insurance</t>
  </si>
  <si>
    <t xml:space="preserve"> Insurance</t>
  </si>
  <si>
    <t>US Buying Channel Preference &gt; Online</t>
  </si>
  <si>
    <t xml:space="preserve">US Buying Channel Preference </t>
  </si>
  <si>
    <t xml:space="preserve"> Online</t>
  </si>
  <si>
    <t>OnAudience &gt; Intent &gt; Sporting Goods &gt; Team Sports</t>
  </si>
  <si>
    <t xml:space="preserve"> Sporting Goods </t>
  </si>
  <si>
    <t xml:space="preserve"> Team Sports</t>
  </si>
  <si>
    <t>Lotame &gt; Offline CPG Purchasers &gt; Product Segment</t>
  </si>
  <si>
    <t xml:space="preserve"> Offline CPG Purchasers </t>
  </si>
  <si>
    <t xml:space="preserve"> Product Segment</t>
  </si>
  <si>
    <t>Online Behavior&gt;United States&gt;Finance &gt; Accounting and Auditing&gt;Bookkeeping</t>
  </si>
  <si>
    <t xml:space="preserve"> Finance &gt; Accounting and Auditing &gt; Bookkeeping</t>
  </si>
  <si>
    <t xml:space="preserve"> Bookkeeping</t>
  </si>
  <si>
    <t>OnAudience &gt; Interest &gt; Science &gt; Weather</t>
  </si>
  <si>
    <t>omnicalculator.com</t>
  </si>
  <si>
    <t>Online Behavior&gt;United States&gt;The Changing Consumer&gt;Streaming Services</t>
  </si>
  <si>
    <t xml:space="preserve"> The Changing Consumer &gt; Streaming Services</t>
  </si>
  <si>
    <t>Online Behavior&gt;United States&gt;Travel&gt;Tourist Destinations &gt; Mountain and Ski Resorts</t>
  </si>
  <si>
    <t xml:space="preserve"> Travel &gt; Tourist Destinations &gt; Mountain and Ski Resorts</t>
  </si>
  <si>
    <t xml:space="preserve"> Mountain and Ski Resorts</t>
  </si>
  <si>
    <t>OnAudience &gt; Interest &gt; News &gt; Local News</t>
  </si>
  <si>
    <t>Online Behavior&gt;United States&gt;The Changing Consumer&gt;Home Cooking</t>
  </si>
  <si>
    <t xml:space="preserve"> The Changing Consumer &gt; Home Cooking</t>
  </si>
  <si>
    <t xml:space="preserve"> Home Cooking</t>
  </si>
  <si>
    <t>Online Behavior&gt;United States&gt;Finance &gt; Credit and Lending&gt;Credit Cards</t>
  </si>
  <si>
    <t xml:space="preserve"> Finance &gt; Credit and Lending &gt; Credit Cards</t>
  </si>
  <si>
    <t xml:space="preserve"> Credit Cards</t>
  </si>
  <si>
    <t>Online Behavior&gt;United States&gt;B2B &gt; Occupation&gt;MechanicalEngineer</t>
  </si>
  <si>
    <t xml:space="preserve"> B2B &gt; Occupation &gt; MechanicalEngineer</t>
  </si>
  <si>
    <t xml:space="preserve"> MechanicalEngineer</t>
  </si>
  <si>
    <t>US &gt; Brand Propensities &gt; Health &gt; Beauty and Cosmetics &gt; Bare Escentuals Buyer Propensity</t>
  </si>
  <si>
    <t xml:space="preserve"> Brand Propensities &gt; Health &gt; Beauty and Cosmetics &gt; Bare Escentuals Buyer Propensity</t>
  </si>
  <si>
    <t xml:space="preserve"> Health </t>
  </si>
  <si>
    <t xml:space="preserve"> Beauty and Cosmetics </t>
  </si>
  <si>
    <t xml:space="preserve"> Bare Escentuals Buyer Propensity</t>
  </si>
  <si>
    <t>Online Behavior&gt;United States&gt;Autos and Vehicles &gt; Brands&gt;Bugatti</t>
  </si>
  <si>
    <t xml:space="preserve"> Autos and Vehicles &gt; Brands &gt; Bugatti</t>
  </si>
  <si>
    <t xml:space="preserve"> Bugatti</t>
  </si>
  <si>
    <t>mobileposse.com</t>
  </si>
  <si>
    <t>OnAudience &gt; Intent &gt; Sporting Goods</t>
  </si>
  <si>
    <t>Media Source &gt; LBDigital &gt; Open For Business B2B</t>
  </si>
  <si>
    <t xml:space="preserve">Media Source </t>
  </si>
  <si>
    <t xml:space="preserve"> LBDigital </t>
  </si>
  <si>
    <t xml:space="preserve"> Open For Business B2B</t>
  </si>
  <si>
    <t>Transactional &gt; Q3 Gardening Shoppers</t>
  </si>
  <si>
    <t xml:space="preserve"> Q3 Gardening Shoppers</t>
  </si>
  <si>
    <t>US &gt; Brand Propensities &gt; Apparel &gt; JCPenney Buyer Propensity</t>
  </si>
  <si>
    <t xml:space="preserve"> Brand Propensities &gt; Apparel &gt; JCPenney Buyer Propensity</t>
  </si>
  <si>
    <t xml:space="preserve"> JCPenney Buyer Propensity</t>
  </si>
  <si>
    <t>greatschools.org</t>
  </si>
  <si>
    <t>US &gt; Interest Propensities &gt; Music &gt; Country</t>
  </si>
  <si>
    <t xml:space="preserve"> Interest Propensities &gt; Music &gt; Country</t>
  </si>
  <si>
    <t xml:space="preserve"> Country</t>
  </si>
  <si>
    <t>US Financial &gt; Credit Card Type &gt; Credit Card Holder - Unknown Type</t>
  </si>
  <si>
    <t>Financial &gt; Credit Card Type &gt; Credit Card Holder - Unknown Type</t>
  </si>
  <si>
    <t xml:space="preserve"> Credit Card Type </t>
  </si>
  <si>
    <t xml:space="preserve"> Credit Card Holder - Unknown Type</t>
  </si>
  <si>
    <t>Online Behavior&gt;United States&gt;Intent &gt; Auto Buyers &gt; Category&gt;Caravan</t>
  </si>
  <si>
    <t xml:space="preserve"> Intent &gt; Auto Buyers &gt; Category &gt; Caravan</t>
  </si>
  <si>
    <t xml:space="preserve"> Caravan</t>
  </si>
  <si>
    <t>ranker.com</t>
  </si>
  <si>
    <t>Online Behavior&gt;United States&gt;Beauty and Fitness&gt;Beauty Pageants</t>
  </si>
  <si>
    <t xml:space="preserve"> Beauty and Fitness &gt; Beauty Pageants</t>
  </si>
  <si>
    <t xml:space="preserve"> Beauty Pageants</t>
  </si>
  <si>
    <t>Online Behavior&gt;United States&gt;Autos and Vehicles &gt; Brands&gt;Volvo</t>
  </si>
  <si>
    <t xml:space="preserve"> Autos and Vehicles &gt; Brands &gt; Volvo</t>
  </si>
  <si>
    <t xml:space="preserve"> Volvo</t>
  </si>
  <si>
    <t>chocolatecoveredkatie.com</t>
  </si>
  <si>
    <t>Online Behavior&gt;United States&gt;Sports&gt;Motor Sports</t>
  </si>
  <si>
    <t xml:space="preserve"> Sports &gt; Motor Sports</t>
  </si>
  <si>
    <t xml:space="preserve"> Motor Sports</t>
  </si>
  <si>
    <t>Travel and Tourism &gt; Interest (Affinity) &gt; Destinations &gt; Africa</t>
  </si>
  <si>
    <t xml:space="preserve"> Africa</t>
  </si>
  <si>
    <t>Online Behavior&gt;United States&gt;Finance &gt; Credit and Lending&gt;Loans</t>
  </si>
  <si>
    <t xml:space="preserve"> Finance &gt; Credit and Lending &gt; Loans</t>
  </si>
  <si>
    <t xml:space="preserve"> Loans</t>
  </si>
  <si>
    <t>US &gt; B2B &gt; B2B Decision Maker Responsibilities &gt; Office Supplies or Equipment</t>
  </si>
  <si>
    <t xml:space="preserve"> B2B &gt; B2B Decision Maker Responsibilities &gt; Office Supplies or Equipment</t>
  </si>
  <si>
    <t xml:space="preserve"> Office Supplies or Equipment</t>
  </si>
  <si>
    <t>OnAudience &gt; Interest &gt; Shopping</t>
  </si>
  <si>
    <t xml:space="preserve"> Shopping</t>
  </si>
  <si>
    <t>Online Behavior&gt;United States&gt;Travel&gt;Tourist Destinations &gt; Theme Parks</t>
  </si>
  <si>
    <t xml:space="preserve"> Travel &gt; Tourist Destinations &gt; Theme Parks</t>
  </si>
  <si>
    <t xml:space="preserve"> Theme Parks</t>
  </si>
  <si>
    <t>OnAudience &gt; Interest &gt; Arts &amp; Entertainment &gt; Music Lovers</t>
  </si>
  <si>
    <t xml:space="preserve"> Music Lovers</t>
  </si>
  <si>
    <t>US &gt; Interest Propensities &gt; Activities and Interests &gt; National News</t>
  </si>
  <si>
    <t xml:space="preserve"> Interest Propensities &gt; Activities and Interests &gt; National News</t>
  </si>
  <si>
    <t>US &gt; AUTO &gt; Primary Vehicle &gt; Owned or Leased &gt; Company Car</t>
  </si>
  <si>
    <t xml:space="preserve"> Automotive &gt; Primary Vehicle &gt; Owned or Leased &gt; Company Car</t>
  </si>
  <si>
    <t xml:space="preserve"> Owned or Leased </t>
  </si>
  <si>
    <t xml:space="preserve"> Company Car</t>
  </si>
  <si>
    <t>Hattiesburg-Laurel, Mississippi</t>
  </si>
  <si>
    <t>onechicagocenter.com</t>
  </si>
  <si>
    <t>US &gt; Demographic &gt; Family &gt; Female Head of Household</t>
  </si>
  <si>
    <t xml:space="preserve"> Demographic &gt; Family &gt; Female Head of Household</t>
  </si>
  <si>
    <t xml:space="preserve"> Female Head of Household</t>
  </si>
  <si>
    <t>att.yahoo.com</t>
  </si>
  <si>
    <t>Lotame &gt; Style, Fashion &amp; Clothing</t>
  </si>
  <si>
    <t xml:space="preserve"> Style, Fashion &amp; Clothing</t>
  </si>
  <si>
    <t>rvtrader.com</t>
  </si>
  <si>
    <t>Telecommunications and Mobile Tech &gt; Mobile Devices and Connected Technology</t>
  </si>
  <si>
    <t xml:space="preserve">Telecommunications and Mobile Tech </t>
  </si>
  <si>
    <t xml:space="preserve"> Mobile Devices and Connected Technology</t>
  </si>
  <si>
    <t>US &gt; Interest Propensities &gt; TV and Movies &gt; Reality &gt; Game Shows</t>
  </si>
  <si>
    <t xml:space="preserve"> Interest Propensities &gt; TV and Movies &gt; Reality &gt; Game Shows</t>
  </si>
  <si>
    <t xml:space="preserve"> Reality </t>
  </si>
  <si>
    <t xml:space="preserve"> Game Shows</t>
  </si>
  <si>
    <t>nbcsports.com</t>
  </si>
  <si>
    <t>Media and Entertainment &gt; Gaming &gt; Interest (Affinity) &gt; Video Games</t>
  </si>
  <si>
    <t xml:space="preserve"> Video Games</t>
  </si>
  <si>
    <t>bleacherbreaker.com</t>
  </si>
  <si>
    <t>Media and Entertainment &gt; Sports and Recreational Activities &gt; Interest (Affinity)</t>
  </si>
  <si>
    <t>cheapoair.com</t>
  </si>
  <si>
    <t>Online Behavior&gt;United States&gt;Intent &gt; Shopping&gt;Drug Stores &gt; CVS</t>
  </si>
  <si>
    <t xml:space="preserve"> Intent &gt; Shopping &gt; Drug Stores &gt; CVS</t>
  </si>
  <si>
    <t xml:space="preserve"> CVS</t>
  </si>
  <si>
    <t>OnAudience &gt; Interest &gt; Technology &amp; Computing &gt; Email</t>
  </si>
  <si>
    <t xml:space="preserve"> Email</t>
  </si>
  <si>
    <t>sporcle.com</t>
  </si>
  <si>
    <t>GumGum</t>
  </si>
  <si>
    <t>US &gt; Brand Propensities &gt; Media and Entertainment &gt; pokerstars.net Buyer Propensity</t>
  </si>
  <si>
    <t xml:space="preserve"> Brand Propensities &gt; Media and Entertainment &gt; pokerstars.net Buyer Propensity</t>
  </si>
  <si>
    <t xml:space="preserve"> pokerstars.net Buyer Propensity</t>
  </si>
  <si>
    <t>OnAudience &gt; Interest &gt; Sports</t>
  </si>
  <si>
    <t xml:space="preserve"> Sports</t>
  </si>
  <si>
    <t>femanin.com</t>
  </si>
  <si>
    <t>US &gt; Sociodemographic &gt; P$YCLE Premier Lifestage &gt; F4 Working-Class USA</t>
  </si>
  <si>
    <t xml:space="preserve"> Sociodemographic &gt; P$YCLE Premier Lifestage &gt; F4 Working-Class USA</t>
  </si>
  <si>
    <t xml:space="preserve"> F4 Working-Class USA</t>
  </si>
  <si>
    <t>US &gt; Reach &gt; Propensity Models &gt; Hobbies and Interest &gt; Sports &gt; NHL Enthusiast</t>
  </si>
  <si>
    <t xml:space="preserve"> Reach &gt; Propensity Models &gt; Hobbies and Interest &gt; Sports &gt; NHL Enthusiast</t>
  </si>
  <si>
    <t xml:space="preserve"> NHL Enthusiast</t>
  </si>
  <si>
    <t>Mobile - US &gt; Sports &gt; Water Sports &gt; Boating</t>
  </si>
  <si>
    <t>Mobile  &gt; Sports &gt; Water Sports &gt; Boating</t>
  </si>
  <si>
    <t xml:space="preserve"> Boating</t>
  </si>
  <si>
    <t>heraldweekly.com</t>
  </si>
  <si>
    <t>Online Behavior&gt;United States&gt;The Changing Consumer&gt;Direct to Consumer</t>
  </si>
  <si>
    <t xml:space="preserve"> The Changing Consumer &gt; Direct to Consumer</t>
  </si>
  <si>
    <t xml:space="preserve"> Direct to Consumer</t>
  </si>
  <si>
    <t>US &gt; B2B &gt; B2B Decision Maker Responsibilities &gt; Financial Services</t>
  </si>
  <si>
    <t xml:space="preserve"> B2B &gt; B2B Decision Maker Responsibilities &gt; Financial Services</t>
  </si>
  <si>
    <t xml:space="preserve"> Financial Services</t>
  </si>
  <si>
    <t>androidpolice.com</t>
  </si>
  <si>
    <t>Media and Entertainment &gt; Consumer Entertainment Technology</t>
  </si>
  <si>
    <t xml:space="preserve"> Consumer Entertainment Technology</t>
  </si>
  <si>
    <t>editorsnation.com</t>
  </si>
  <si>
    <t>Online Behavior&gt;United States&gt;Autos and Vehicles &gt; Brands&gt;Mini</t>
  </si>
  <si>
    <t xml:space="preserve"> Autos and Vehicles &gt; Brands &gt; Mini</t>
  </si>
  <si>
    <t xml:space="preserve"> Mini</t>
  </si>
  <si>
    <t>Online Behavior&gt;United States&gt;Intent &gt; Shopping&gt;Consumer Electronics &gt; Cameras and Photography Equip</t>
  </si>
  <si>
    <t xml:space="preserve"> Intent &gt; Shopping &gt; Consumer Electronics &gt; Cameras and Photography Equip</t>
  </si>
  <si>
    <t xml:space="preserve"> Cameras and Photography Equip</t>
  </si>
  <si>
    <t>gameofglam.com</t>
  </si>
  <si>
    <t>OnAudience &gt; Interest &gt; Personal Finance</t>
  </si>
  <si>
    <t xml:space="preserve"> Personal Finance</t>
  </si>
  <si>
    <t>Online Behavior&gt;United States&gt;Hobbies and Leisure&gt;Contests, Awards and Prizes</t>
  </si>
  <si>
    <t xml:space="preserve"> Hobbies and Leisure &gt; Contests, Awards and Prizes</t>
  </si>
  <si>
    <t xml:space="preserve"> Contests, Awards and Prizes</t>
  </si>
  <si>
    <t>Online Behavior&gt;United States&gt;Travel&gt;Hotels and Accommodations</t>
  </si>
  <si>
    <t xml:space="preserve"> Travel &gt; Hotels and Accommodations</t>
  </si>
  <si>
    <t xml:space="preserve"> Hotels and Accommodations</t>
  </si>
  <si>
    <t>Online Behavior&gt;United States&gt;Food and Drink&gt;Beverages &gt; Coffee and Tea</t>
  </si>
  <si>
    <t xml:space="preserve"> Food and Drink &gt; Beverages &gt; Coffee and Tea</t>
  </si>
  <si>
    <t xml:space="preserve"> Coffee and Tea</t>
  </si>
  <si>
    <t>US &gt; Reach &gt; Propensity Models &gt; Hobbies and Interest &gt; Sports &gt; NBA Enthusiast</t>
  </si>
  <si>
    <t xml:space="preserve"> Reach &gt; Propensity Models &gt; Hobbies and Interest &gt; Sports &gt; NBA Enthusiast</t>
  </si>
  <si>
    <t xml:space="preserve"> NBA Enthusiast</t>
  </si>
  <si>
    <t>Online Behavior&gt;United States&gt;Autos and Vehicles &gt; Brands&gt;Mercedes-Benz</t>
  </si>
  <si>
    <t xml:space="preserve"> Autos and Vehicles &gt; Brands &gt; Mercedes-Benz</t>
  </si>
  <si>
    <t xml:space="preserve"> Mercedes-Benz</t>
  </si>
  <si>
    <t>US &gt; Reach &gt; Propensity Models &gt; Online &gt; Pets</t>
  </si>
  <si>
    <t xml:space="preserve"> Reach &gt; Propensity Models &gt; Online &gt; Pets</t>
  </si>
  <si>
    <t>Online Behavior&gt;United States&gt;Autos and Vehicles &gt; Brands&gt;Honda</t>
  </si>
  <si>
    <t xml:space="preserve"> Autos and Vehicles &gt; Brands &gt; Honda</t>
  </si>
  <si>
    <t>Online Behavior&gt;United States&gt;Intent &gt; Shopping&gt;Office Supplies</t>
  </si>
  <si>
    <t xml:space="preserve"> Intent &gt; Shopping &gt; Office Supplies</t>
  </si>
  <si>
    <t xml:space="preserve"> Office Supplies</t>
  </si>
  <si>
    <t>Online Behavior&gt;United States&gt;Autos and Vehicles&gt;Vehicle Shopping &gt; Fuel Economy and Gas Prices</t>
  </si>
  <si>
    <t xml:space="preserve"> Autos and Vehicles &gt; Vehicle Shopping &gt; Fuel Economy and Gas Prices</t>
  </si>
  <si>
    <t xml:space="preserve"> Vehicle Shopping </t>
  </si>
  <si>
    <t xml:space="preserve"> Fuel Economy and Gas Prices</t>
  </si>
  <si>
    <t>OnAudience &gt; Interest</t>
  </si>
  <si>
    <t xml:space="preserve"> Interest</t>
  </si>
  <si>
    <t>Online Behavior&gt;United States&gt;News&gt;Technology News</t>
  </si>
  <si>
    <t xml:space="preserve"> News &gt; Technology News</t>
  </si>
  <si>
    <t xml:space="preserve"> Technology News</t>
  </si>
  <si>
    <t>Mobile - US &gt; Device Ownership &gt; Smartphones &gt; iOS (Apple) &gt; yes</t>
  </si>
  <si>
    <t>Mobile  &gt; Device Ownership &gt; Smartphones &gt; iOS (Apple) &gt; yes</t>
  </si>
  <si>
    <t>Online Behavior&gt;United States&gt;Sports&gt;Individual Sports &gt; Golf</t>
  </si>
  <si>
    <t xml:space="preserve"> Sports &gt; Individual Sports &gt; Golf</t>
  </si>
  <si>
    <t xml:space="preserve"> Golf</t>
  </si>
  <si>
    <t>US &gt; Home Renovation &gt; Home Renovators</t>
  </si>
  <si>
    <t xml:space="preserve"> Home Renovation &gt; Home Renovators</t>
  </si>
  <si>
    <t xml:space="preserve"> Home Renovation </t>
  </si>
  <si>
    <t xml:space="preserve"> Home Renovators</t>
  </si>
  <si>
    <t>thesaltymarshmallow.com</t>
  </si>
  <si>
    <t>Online Behavior&gt;United States&gt;Internet and Telecom&gt;Web Portals</t>
  </si>
  <si>
    <t xml:space="preserve"> Internet and Telecom &gt; Web Portals</t>
  </si>
  <si>
    <t xml:space="preserve"> Web Portals</t>
  </si>
  <si>
    <t>Online Behavior&gt;United States&gt;Beauty and Fitness&gt;Face and Body Care &gt; Hygiene and Toiletries</t>
  </si>
  <si>
    <t xml:space="preserve"> Beauty and Fitness &gt; Face and Body Care &gt; Hygiene and Toiletries</t>
  </si>
  <si>
    <t xml:space="preserve"> Hygiene and Toiletries</t>
  </si>
  <si>
    <t>Online Behavior&gt;United States&gt;Finance &gt; Insurance&gt;Home Insurance</t>
  </si>
  <si>
    <t xml:space="preserve"> Finance &gt; Insurance &gt; Home Insurance</t>
  </si>
  <si>
    <t xml:space="preserve"> Home Insurance</t>
  </si>
  <si>
    <t>Online Behavior&gt;United States&gt;Law and Government&gt;Government</t>
  </si>
  <si>
    <t xml:space="preserve"> Law and Government &gt; Government</t>
  </si>
  <si>
    <t xml:space="preserve"> Government</t>
  </si>
  <si>
    <t>Online Behavior&gt;United States&gt;Home and Garden&gt;Kitchen and Dining</t>
  </si>
  <si>
    <t xml:space="preserve"> Home and Garden &gt; Kitchen and Dining</t>
  </si>
  <si>
    <t xml:space="preserve"> Kitchen and Dining</t>
  </si>
  <si>
    <t>OnAudience &gt; Interest &gt; Games</t>
  </si>
  <si>
    <t xml:space="preserve"> Games</t>
  </si>
  <si>
    <t>gamespot.com</t>
  </si>
  <si>
    <t>Online Behavior&gt;United States&gt;Validated Demographic &gt; Age&gt;25-34</t>
  </si>
  <si>
    <t xml:space="preserve"> Validated Demographic &gt; Age &gt; 25-34</t>
  </si>
  <si>
    <t xml:space="preserve"> 25-34</t>
  </si>
  <si>
    <t>lotterypost.com</t>
  </si>
  <si>
    <t>US &gt; Sociodemographic &gt; PRIZM Premier Social &gt; T2 Country Comfort</t>
  </si>
  <si>
    <t xml:space="preserve"> Sociodemographic &gt; PRIZM Premier Social &gt; T2 Country Comfort</t>
  </si>
  <si>
    <t xml:space="preserve"> T2 Country Comfort</t>
  </si>
  <si>
    <t>Media and Entertainment &gt; Music</t>
  </si>
  <si>
    <t xml:space="preserve"> Music</t>
  </si>
  <si>
    <t>Lotame &gt; Travel &gt; Thanksgiving Travel</t>
  </si>
  <si>
    <t xml:space="preserve"> Thanksgiving Travel</t>
  </si>
  <si>
    <t>Cincinnati, Ohio</t>
  </si>
  <si>
    <t>Mobile - US &gt; Demographics &gt; Finance &gt; Rent Value &gt; Highest Rent Value</t>
  </si>
  <si>
    <t>Mobile  &gt; Demographics &gt; Finance &gt; Rent Value &gt; Highest Rent Value</t>
  </si>
  <si>
    <t xml:space="preserve"> Rent Value </t>
  </si>
  <si>
    <t xml:space="preserve"> Highest Rent Value</t>
  </si>
  <si>
    <t>US &gt; Reach &gt; Propensity Models &gt; Hobbies and Interest &gt; Photography</t>
  </si>
  <si>
    <t xml:space="preserve"> Reach &gt; Propensity Models &gt; Hobbies and Interest &gt; Photography</t>
  </si>
  <si>
    <t xml:space="preserve"> Photography</t>
  </si>
  <si>
    <t>US &gt; B2B &gt; B2B Decision Maker Responsibilities &gt; Security Services</t>
  </si>
  <si>
    <t xml:space="preserve"> B2B &gt; B2B Decision Maker Responsibilities &gt; Security Services</t>
  </si>
  <si>
    <t xml:space="preserve"> Security Services</t>
  </si>
  <si>
    <t>Online Behavior&gt;United States&gt;Home and Garden&gt;Home Improvement</t>
  </si>
  <si>
    <t xml:space="preserve"> Home and Garden &gt; Home Improvement</t>
  </si>
  <si>
    <t>Online Behavior&gt;United States&gt;Intent &gt; Auto Buyers &gt; Car Make&gt;Jeep</t>
  </si>
  <si>
    <t xml:space="preserve"> Intent &gt; Auto Buyers &gt; Car Make &gt; Jeep</t>
  </si>
  <si>
    <t>Online Behavior&gt;United States&gt;Autos and Vehicles &gt; Brands&gt;Maybach</t>
  </si>
  <si>
    <t xml:space="preserve"> Autos and Vehicles &gt; Brands &gt; Maybach</t>
  </si>
  <si>
    <t xml:space="preserve"> Maybach</t>
  </si>
  <si>
    <t>insidethemagic.net</t>
  </si>
  <si>
    <t>US &gt; Reach &gt; Propensity Models &gt; Lifestyle &gt; Charities &gt; Contributes to Charities</t>
  </si>
  <si>
    <t xml:space="preserve"> Reach &gt; Propensity Models &gt; Lifestyle &gt; Charities &gt; Contributes to Charities</t>
  </si>
  <si>
    <t xml:space="preserve"> Contributes to Charities</t>
  </si>
  <si>
    <t>commercialappeal.com</t>
  </si>
  <si>
    <t>US &gt; Home and Garden Interests &gt; House and Garden Merchandise Buyers</t>
  </si>
  <si>
    <t xml:space="preserve"> Home and Garden Interests &gt; House and Garden Merchandise Buyers</t>
  </si>
  <si>
    <t xml:space="preserve"> House and Garden Merchandise Buyers</t>
  </si>
  <si>
    <t>Online Behavior&gt;United States&gt;Travel&gt;Cruises and Charters</t>
  </si>
  <si>
    <t xml:space="preserve"> Travel &gt; Cruises and Charters</t>
  </si>
  <si>
    <t xml:space="preserve"> Cruises and Charters</t>
  </si>
  <si>
    <t>Online Behavior&gt;United States&gt;Intent &gt; Shopping&gt;Fashion</t>
  </si>
  <si>
    <t xml:space="preserve"> Intent &gt; Shopping &gt; Fashion</t>
  </si>
  <si>
    <t xml:space="preserve"> Fashion</t>
  </si>
  <si>
    <t>Online Behavior&gt;United States&gt;Beauty and Fitness&gt;Fitness &gt; Yoga and Pilates</t>
  </si>
  <si>
    <t xml:space="preserve"> Beauty and Fitness &gt; Fitness &gt; Yoga and Pilates</t>
  </si>
  <si>
    <t xml:space="preserve"> Yoga and Pilates</t>
  </si>
  <si>
    <t>US &gt; B2B &gt; B2B Decision Maker Responsibilities &gt; Computer Software</t>
  </si>
  <si>
    <t xml:space="preserve"> B2B &gt; B2B Decision Maker Responsibilities &gt; Computer Software</t>
  </si>
  <si>
    <t xml:space="preserve"> Computer Software</t>
  </si>
  <si>
    <t>US &gt; Reach &gt; Propensity Models &gt; Online &gt; Electronics and Gadgets</t>
  </si>
  <si>
    <t xml:space="preserve"> Reach &gt; Propensity Models &gt; Online &gt; Electronics and Gadgets</t>
  </si>
  <si>
    <t xml:space="preserve"> Electronics and Gadgets</t>
  </si>
  <si>
    <t>Online Behavior&gt;United States&gt;Finance &gt; Financial Planning and Management&gt;Financial Planning and Management</t>
  </si>
  <si>
    <t xml:space="preserve"> Finance &gt; Financial Planning and Management &gt; Financial Planning and Management</t>
  </si>
  <si>
    <t xml:space="preserve"> Financial Planning and Management</t>
  </si>
  <si>
    <t>Online Behavior&gt;United States&gt;Autos and Vehicles&gt;Boats and Watercraft</t>
  </si>
  <si>
    <t xml:space="preserve"> Autos and Vehicles &gt; Boats and Watercraft</t>
  </si>
  <si>
    <t xml:space="preserve"> Boats and Watercraft</t>
  </si>
  <si>
    <t>Purchase Behaviors &gt; Q2 Environmentally Concerned Shoppers</t>
  </si>
  <si>
    <t xml:space="preserve">Purchase Behaviors </t>
  </si>
  <si>
    <t xml:space="preserve"> Q2 Environmentally Concerned Shoppers</t>
  </si>
  <si>
    <t>Online Behavior&gt;United States&gt;B2B &gt; Occupation&gt;ElectricalEngineer</t>
  </si>
  <si>
    <t xml:space="preserve"> B2B &gt; Occupation &gt; ElectricalEngineer</t>
  </si>
  <si>
    <t xml:space="preserve"> ElectricalEngineer</t>
  </si>
  <si>
    <t>Online Behavior&gt;United States&gt;Autos and Vehicles &gt; Brands&gt;GM-Daewoo</t>
  </si>
  <si>
    <t xml:space="preserve"> Autos and Vehicles &gt; Brands &gt; GM-Daewoo</t>
  </si>
  <si>
    <t xml:space="preserve"> GM-Daewoo</t>
  </si>
  <si>
    <t>US Financial &gt; Estimated Discretionary Spending (Financial) &gt; Greater than $2,499</t>
  </si>
  <si>
    <t>Financial &gt; Estimated Discretionary Spending (Financial) &gt; Greater than $2,499</t>
  </si>
  <si>
    <t xml:space="preserve"> Estimated Discretionary Spending (Financial) </t>
  </si>
  <si>
    <t xml:space="preserve"> Greater than $2,499</t>
  </si>
  <si>
    <t>biblestudytools.com</t>
  </si>
  <si>
    <t>Online Behavior&gt;United States&gt;Arts and Entertainment&gt;Events and Listings &gt; Concerts and Music Festivals</t>
  </si>
  <si>
    <t xml:space="preserve"> Arts and Entertainment &gt; Events and Listings &gt; Concerts and Music Festivals</t>
  </si>
  <si>
    <t xml:space="preserve"> Concerts and Music Festivals</t>
  </si>
  <si>
    <t>usssa.com</t>
  </si>
  <si>
    <t>US &gt; B2B &gt; B2B Decision Maker Responsibilities &gt; Television providers &gt; services</t>
  </si>
  <si>
    <t xml:space="preserve"> B2B &gt; B2B Decision Maker Responsibilities &gt; Television providers &gt; services</t>
  </si>
  <si>
    <t xml:space="preserve"> Television providers </t>
  </si>
  <si>
    <t xml:space="preserve"> services</t>
  </si>
  <si>
    <t>Online Behavior&gt;United States&gt;The Changing Consumer&gt;Telehealth</t>
  </si>
  <si>
    <t xml:space="preserve"> The Changing Consumer &gt; Telehealth</t>
  </si>
  <si>
    <t xml:space="preserve"> Telehealth</t>
  </si>
  <si>
    <t>US &gt;Rural Improvement Fanatic</t>
  </si>
  <si>
    <t xml:space="preserve"> Rural Improvement Fanatic</t>
  </si>
  <si>
    <t>US &gt; Demo &gt; Age &gt; 55-64</t>
  </si>
  <si>
    <t xml:space="preserve"> Demo &gt; Age &gt; 55-64</t>
  </si>
  <si>
    <t>Online Behavior&gt;United States&gt;Validated Demographic &gt; Gender and Age Combined&gt;Males 18-54</t>
  </si>
  <si>
    <t xml:space="preserve"> Validated Demographic &gt; Gender and Age Combined &gt; Males 18-54</t>
  </si>
  <si>
    <t xml:space="preserve"> Males 18-54</t>
  </si>
  <si>
    <t>Online Behavior&gt;United States&gt;Games&gt;Arcade and Coin-Op Games</t>
  </si>
  <si>
    <t xml:space="preserve"> Games &gt; Arcade and Coin-Op Games</t>
  </si>
  <si>
    <t xml:space="preserve"> Arcade and Coin-Op Games</t>
  </si>
  <si>
    <t>US &gt; B2B &gt; B2B Decision Maker Responsibilities &gt; Computer Hardware</t>
  </si>
  <si>
    <t xml:space="preserve"> B2B &gt; B2B Decision Maker Responsibilities &gt; Computer Hardware</t>
  </si>
  <si>
    <t xml:space="preserve"> Computer Hardware</t>
  </si>
  <si>
    <t>US &gt; Reach &gt; Propensity Models &gt; Hobbies and Interest &gt; Sports &gt; Hunting Enthusiasts</t>
  </si>
  <si>
    <t xml:space="preserve"> Reach &gt; Propensity Models &gt; Hobbies and Interest &gt; Sports &gt; Hunting Enthusiasts</t>
  </si>
  <si>
    <t xml:space="preserve"> Hunting Enthusiasts</t>
  </si>
  <si>
    <t>Online Behavior&gt;United States&gt;Food and Drink&gt;Beverages &gt; Soft Drinks</t>
  </si>
  <si>
    <t xml:space="preserve"> Food and Drink &gt; Beverages &gt; Soft Drinks</t>
  </si>
  <si>
    <t xml:space="preserve"> Soft Drinks</t>
  </si>
  <si>
    <t>US &gt; Interest Propensities &gt; Insurance &gt; New York Life</t>
  </si>
  <si>
    <t xml:space="preserve"> Interest Propensities &gt; Insurance &gt; New York Life</t>
  </si>
  <si>
    <t xml:space="preserve"> New York Life</t>
  </si>
  <si>
    <t>Mobile - US &gt; Automotive &gt; Repair &amp; Oil Change &gt; Intend</t>
  </si>
  <si>
    <t>Mobile  &gt; Automotive &gt; Repair &amp; Oil Change &gt; Intend</t>
  </si>
  <si>
    <t xml:space="preserve"> Repair &amp; Oil Change </t>
  </si>
  <si>
    <t xml:space="preserve"> Intend</t>
  </si>
  <si>
    <t>therighthairstyles.com</t>
  </si>
  <si>
    <t>US Financial &gt; Likely Attitude and Behavior &gt; Bank Selection &gt; Customer Service Very Important (Financial)</t>
  </si>
  <si>
    <t>Financial &gt; Likely Attitude and Behavior &gt; Bank Selection &gt; Customer Service Very Important (Financial)</t>
  </si>
  <si>
    <t xml:space="preserve"> Bank Selection </t>
  </si>
  <si>
    <t xml:space="preserve"> Customer Service Very Important (Financial)</t>
  </si>
  <si>
    <t>carscoops.com</t>
  </si>
  <si>
    <t>Online Behavior&gt;United States&gt;Autos and Vehicles &gt; Brands&gt;Volkswagen</t>
  </si>
  <si>
    <t xml:space="preserve"> Autos and Vehicles &gt; Brands &gt; Volkswagen</t>
  </si>
  <si>
    <t>Media and Entertainment &gt; Audio and Video Streaming &gt; Streaming Video</t>
  </si>
  <si>
    <t xml:space="preserve"> Streaming Video</t>
  </si>
  <si>
    <t>Online Behavior&gt;United States&gt;Jobs and Education&gt;Education</t>
  </si>
  <si>
    <t xml:space="preserve"> Jobs and Education &gt; Education</t>
  </si>
  <si>
    <t>Online Behavior&gt;United States&gt;Travel&gt;Specialty Travel &gt; Adventure Travel</t>
  </si>
  <si>
    <t xml:space="preserve"> Travel &gt; Specialty Travel &gt; Adventure Travel</t>
  </si>
  <si>
    <t xml:space="preserve"> Specialty Travel </t>
  </si>
  <si>
    <t xml:space="preserve"> Adventure Travel</t>
  </si>
  <si>
    <t>Mobile - US &gt; Food &gt; Restaurant &gt; Brand &gt; Moes Southwest Grill</t>
  </si>
  <si>
    <t>Mobile  &gt; Food &gt; Restaurant &gt; Brand &gt; Moes Southwest Grill</t>
  </si>
  <si>
    <t xml:space="preserve"> Moes Southwest Grill</t>
  </si>
  <si>
    <t>Online Behavior&gt;United States&gt;Finance &gt; Banking&gt;Banking</t>
  </si>
  <si>
    <t xml:space="preserve"> Finance &gt; Banking &gt; Banking</t>
  </si>
  <si>
    <t>Real Estate &gt; Sale Activity &gt; Just Sold</t>
  </si>
  <si>
    <t xml:space="preserve"> Sale Activity </t>
  </si>
  <si>
    <t xml:space="preserve"> Just Sold</t>
  </si>
  <si>
    <t>US &gt; Brand Propensities &gt; Electronics &gt; Crutchfield Buyer Propensity</t>
  </si>
  <si>
    <t xml:space="preserve"> Brand Propensities &gt; Electronics &gt; Crutchfield Buyer Propensity</t>
  </si>
  <si>
    <t xml:space="preserve"> Crutchfield Buyer Propensity</t>
  </si>
  <si>
    <t>Online Behavior&gt;United States&gt;Intent &gt; Travel&gt;Future Travel</t>
  </si>
  <si>
    <t xml:space="preserve"> Intent &gt; Travel &gt; Future Travel</t>
  </si>
  <si>
    <t xml:space="preserve"> Future Travel</t>
  </si>
  <si>
    <t>Online Behavior&gt;United States&gt;Validated Demographic &gt; Age&gt;18 or older</t>
  </si>
  <si>
    <t xml:space="preserve"> Validated Demographic &gt; Age &gt; 18 or older</t>
  </si>
  <si>
    <t xml:space="preserve"> 18 or older</t>
  </si>
  <si>
    <t>reference.com</t>
  </si>
  <si>
    <t>US &gt; Reach &gt; Propensity Models &gt; Hobbies and Interest &gt; Sports &gt; NFL Enthusiast</t>
  </si>
  <si>
    <t xml:space="preserve"> Reach &gt; Propensity Models &gt; Hobbies and Interest &gt; Sports &gt; NFL Enthusiast</t>
  </si>
  <si>
    <t xml:space="preserve"> NFL Enthusiast</t>
  </si>
  <si>
    <t>Online Behavior&gt;United States&gt;Intent &gt; Auto Buyers&gt;New</t>
  </si>
  <si>
    <t xml:space="preserve"> Intent &gt; Auto Buyers &gt; New</t>
  </si>
  <si>
    <t>Lotame &gt; Travel &gt; Winter Holiday Travel</t>
  </si>
  <si>
    <t xml:space="preserve"> Winter Holiday Travel</t>
  </si>
  <si>
    <t>Media and Entertainment &gt; Sports and Recreational Activities &gt; Interest (Affinity) &gt; Olympics &gt; Summer Olympics</t>
  </si>
  <si>
    <t xml:space="preserve"> Summer Olympics</t>
  </si>
  <si>
    <t>Purchase-Based</t>
  </si>
  <si>
    <t>scitechdaily.com</t>
  </si>
  <si>
    <t>Online Behavior&gt;United States&gt;Online Communities&gt;Photo and Video Sharing</t>
  </si>
  <si>
    <t xml:space="preserve"> Online Communities &gt; Photo and Video Sharing</t>
  </si>
  <si>
    <t xml:space="preserve"> Photo and Video Sharing</t>
  </si>
  <si>
    <t>Online Behavior&gt;United States&gt;Sports&gt;Team Sports &gt; American Football</t>
  </si>
  <si>
    <t xml:space="preserve"> Sports &gt; Team Sports &gt; American Football</t>
  </si>
  <si>
    <t xml:space="preserve"> American Football</t>
  </si>
  <si>
    <t>Media and Entertainment &gt; Sports and Recreational Activities &gt; Interest (Affinity) &gt; Individual Sports</t>
  </si>
  <si>
    <t xml:space="preserve"> Individual Sports</t>
  </si>
  <si>
    <t>US &gt; Reach &gt; Propensity Models &gt; Household Consumer Expenditures &gt; Kitchen</t>
  </si>
  <si>
    <t xml:space="preserve"> Reach &gt; Propensity Models &gt; Household Consumer Expenditures &gt; Kitchen</t>
  </si>
  <si>
    <t xml:space="preserve"> Kitchen</t>
  </si>
  <si>
    <t>culinaryhill.com</t>
  </si>
  <si>
    <t>US &gt; Interest Propensities &gt; Insurance &gt; MassMutual</t>
  </si>
  <si>
    <t xml:space="preserve"> Interest Propensities &gt; Insurance &gt; MassMutual</t>
  </si>
  <si>
    <t xml:space="preserve"> MassMutual</t>
  </si>
  <si>
    <t>US &gt; B2B &gt; Purchase DM &gt; Technology Services, Hardware and &gt; or Software &gt; I am the sole decision maker</t>
  </si>
  <si>
    <t xml:space="preserve"> B2B &gt; Purchase DM &gt; Technology Services, Hardware and &gt; or Software &gt; I am the sole decision maker</t>
  </si>
  <si>
    <t xml:space="preserve"> Purchase DM </t>
  </si>
  <si>
    <t xml:space="preserve"> Technology Services, Hardware and </t>
  </si>
  <si>
    <t xml:space="preserve"> or Software </t>
  </si>
  <si>
    <t xml:space="preserve"> I am the sole decision maker</t>
  </si>
  <si>
    <t>phys.org</t>
  </si>
  <si>
    <t>Media and Entertainment &gt; Television (TV)</t>
  </si>
  <si>
    <t xml:space="preserve"> Television (TV)</t>
  </si>
  <si>
    <t>Online Behavior&gt;United States&gt;Travel&gt;Tourist Destinations &gt; Zoos-Aquariums-Preserves</t>
  </si>
  <si>
    <t xml:space="preserve"> Travel &gt; Tourist Destinations &gt; Zoos-Aquariums-Preserves</t>
  </si>
  <si>
    <t xml:space="preserve"> Zoos-Aquariums-Preserves</t>
  </si>
  <si>
    <t>Travel and Tourism &gt; Interest (Affinity) &gt; Destinations &gt; Europe</t>
  </si>
  <si>
    <t xml:space="preserve"> Europe</t>
  </si>
  <si>
    <t>Online Behavior&gt;United States&gt;Autos and Vehicles &gt; Brands&gt;Kia</t>
  </si>
  <si>
    <t xml:space="preserve"> Autos and Vehicles &gt; Brands &gt; Kia</t>
  </si>
  <si>
    <t xml:space="preserve"> Kia</t>
  </si>
  <si>
    <t>Online Behavior&gt;United States&gt;Autos and Vehicles &gt; Brands&gt;BMW</t>
  </si>
  <si>
    <t xml:space="preserve"> Autos and Vehicles &gt; Brands &gt; BMW</t>
  </si>
  <si>
    <t>US &gt; Brand Propensities &gt; Food and Drug &gt; Postmates Buyer Propensity</t>
  </si>
  <si>
    <t xml:space="preserve"> Brand Propensities &gt; Food and Drug &gt; Postmates Buyer Propensity</t>
  </si>
  <si>
    <t xml:space="preserve"> Food and Drug </t>
  </si>
  <si>
    <t xml:space="preserve"> Postmates Buyer Propensity</t>
  </si>
  <si>
    <t>Online Behavior&gt;United States&gt;Finance &gt; Grants, Scholarships and Financial Aid&gt;Study Grants and Scholarships</t>
  </si>
  <si>
    <t xml:space="preserve"> Finance &gt; Grants, Scholarships and Financial Aid &gt; Study Grants and Scholarships</t>
  </si>
  <si>
    <t xml:space="preserve"> Study Grants and Scholarships</t>
  </si>
  <si>
    <t>US &gt; Brand Propensities &gt; Restaurants and Dining &gt; Seamless Buyer Propensity</t>
  </si>
  <si>
    <t xml:space="preserve"> Brand Propensities &gt; Restaurants and Dining &gt; Seamless Buyer Propensity</t>
  </si>
  <si>
    <t xml:space="preserve"> Restaurants and Dining </t>
  </si>
  <si>
    <t xml:space="preserve"> Seamless Buyer Propensity</t>
  </si>
  <si>
    <t>Online Behavior&gt;United States&gt;Validated Demographic &gt; Age&gt;35-44</t>
  </si>
  <si>
    <t xml:space="preserve"> Validated Demographic &gt; Age &gt; 35-44</t>
  </si>
  <si>
    <t xml:space="preserve"> 35-44</t>
  </si>
  <si>
    <t>homehacks.co</t>
  </si>
  <si>
    <t>Online Behavior&gt;United States&gt;Life Event&gt;Bride</t>
  </si>
  <si>
    <t xml:space="preserve"> Life Event &gt; Bride</t>
  </si>
  <si>
    <t xml:space="preserve"> Bride</t>
  </si>
  <si>
    <t>US &gt; B2B &gt; B2B Decision Maker Responsibilities &gt; HR or Personnel Services</t>
  </si>
  <si>
    <t xml:space="preserve"> B2B &gt; B2B Decision Maker Responsibilities &gt; HR or Personnel Services</t>
  </si>
  <si>
    <t xml:space="preserve"> HR or Personnel Services</t>
  </si>
  <si>
    <t>US &gt; B2B &gt; Purchase DM &gt; Technology Services, Hardware and &gt; or Software &gt; I make the final decision with input from staff &gt; management</t>
  </si>
  <si>
    <t xml:space="preserve"> B2B &gt; Purchase DM &gt; Technology Services, Hardware and &gt; or Software &gt; I make the final decision with input from staff &gt; management</t>
  </si>
  <si>
    <t xml:space="preserve"> I make the final decision with input from staff </t>
  </si>
  <si>
    <t xml:space="preserve"> management</t>
  </si>
  <si>
    <t>taboolanews.com</t>
  </si>
  <si>
    <t>Online Behavior&gt;United States&gt;Finance &gt; Insurance&gt;Travel Insurance</t>
  </si>
  <si>
    <t xml:space="preserve"> Finance &gt; Insurance &gt; Travel Insurance</t>
  </si>
  <si>
    <t xml:space="preserve"> Travel Insurance</t>
  </si>
  <si>
    <t>Online Behavior&gt;United States&gt;Food and Drink&gt;Beverages &gt; Juice</t>
  </si>
  <si>
    <t xml:space="preserve"> Food and Drink &gt; Beverages &gt; Juice</t>
  </si>
  <si>
    <t xml:space="preserve"> Juice</t>
  </si>
  <si>
    <t>Online Behavior&gt;United States&gt;The Changing Consumer&gt;Home Learning</t>
  </si>
  <si>
    <t xml:space="preserve"> The Changing Consumer &gt; Home Learning</t>
  </si>
  <si>
    <t xml:space="preserve"> Home Learning</t>
  </si>
  <si>
    <t>Online Behavior&gt;United States&gt;Travel&gt;Travel Guides and Travelogues</t>
  </si>
  <si>
    <t xml:space="preserve"> Travel &gt; Travel Guides and Travelogues</t>
  </si>
  <si>
    <t xml:space="preserve"> Travel Guides and Travelogues</t>
  </si>
  <si>
    <t>US &gt; Interest Propensities &gt; Social &gt; Premium User Generated Content</t>
  </si>
  <si>
    <t xml:space="preserve"> Interest Propensities &gt; Social &gt; Premium User Generated Content</t>
  </si>
  <si>
    <t xml:space="preserve"> Social </t>
  </si>
  <si>
    <t xml:space="preserve"> Premium User Generated Content</t>
  </si>
  <si>
    <t>US &gt; Brand Propensities &gt; Health &gt; Beauty and Cosmetics &gt; Beachbody Buyer Propensity</t>
  </si>
  <si>
    <t xml:space="preserve"> Brand Propensities &gt; Health &gt; Beauty and Cosmetics &gt; Beachbody Buyer Propensity</t>
  </si>
  <si>
    <t xml:space="preserve"> Beachbody Buyer Propensity</t>
  </si>
  <si>
    <t>US &gt; B2B &gt; B2B Decision Maker Responsibilities &gt; Marketing or Market Research</t>
  </si>
  <si>
    <t xml:space="preserve"> B2B &gt; B2B Decision Maker Responsibilities &gt; Marketing or Market Research</t>
  </si>
  <si>
    <t xml:space="preserve"> Marketing or Market Research</t>
  </si>
  <si>
    <t>fortune.com</t>
  </si>
  <si>
    <t>Media and Entertainment &gt; Sports and Recreational Activities &gt; Interest (Affinity) &gt; Team Sports &gt; Baseball &gt; Major League Baseball (MLB)</t>
  </si>
  <si>
    <t xml:space="preserve"> Baseball </t>
  </si>
  <si>
    <t xml:space="preserve"> Major League Baseball (MLB)</t>
  </si>
  <si>
    <t>Online Behavior&gt;United States&gt;B2B &gt; Occupation&gt;SystemsAnalyst</t>
  </si>
  <si>
    <t xml:space="preserve"> B2B &gt; Occupation &gt; SystemsAnalyst</t>
  </si>
  <si>
    <t xml:space="preserve"> SystemsAnalyst</t>
  </si>
  <si>
    <t>espn.com</t>
  </si>
  <si>
    <t>US &gt; Reach &gt; Propensity Models &gt; Hobbies and Interest &gt; Sports &gt; Fishing</t>
  </si>
  <si>
    <t xml:space="preserve"> Reach &gt; Propensity Models &gt; Hobbies and Interest &gt; Sports &gt; Fishing</t>
  </si>
  <si>
    <t>US Home &gt; Dwelling Type &gt; Single-Family</t>
  </si>
  <si>
    <t xml:space="preserve"> Single-Family</t>
  </si>
  <si>
    <t>US &gt; Brand Propensities &gt; Big Box Dollar Tree Buyer Propensity</t>
  </si>
  <si>
    <t xml:space="preserve"> Brand Propensities &gt; Big Box Dollar Tree Buyer Propensity</t>
  </si>
  <si>
    <t xml:space="preserve"> Big Box Dollar Tree Buyer Propensity</t>
  </si>
  <si>
    <t>Mobile - US &gt; Food &gt; Restaurant &gt; Brand &gt; Five Guys</t>
  </si>
  <si>
    <t>Mobile  &gt; Food &gt; Restaurant &gt; Brand &gt; Five Guys</t>
  </si>
  <si>
    <t xml:space="preserve"> Five Guys</t>
  </si>
  <si>
    <t>Online Behavior&gt;United States&gt;Validated Demographic &gt; Gender and Age Combined&gt;Males 18-64</t>
  </si>
  <si>
    <t xml:space="preserve"> Validated Demographic &gt; Gender and Age Combined &gt; Males 18-64</t>
  </si>
  <si>
    <t xml:space="preserve"> Males 18-64</t>
  </si>
  <si>
    <t>livescience.com</t>
  </si>
  <si>
    <t>OnAudience &gt; Interest &gt; Shopping &gt; Luxurious Brands</t>
  </si>
  <si>
    <t xml:space="preserve"> Luxurious Brands</t>
  </si>
  <si>
    <t>Telecommunications (Telco)</t>
  </si>
  <si>
    <t>Purchase Behaviors &gt; Q2 Spring Cleaners</t>
  </si>
  <si>
    <t xml:space="preserve"> Q2 Spring Cleaners</t>
  </si>
  <si>
    <t>US &gt; Sociodemographic &gt; ConneXions Lifestage &gt; Y2 Emerging Techies</t>
  </si>
  <si>
    <t xml:space="preserve"> Sociodemographic &gt; ConneXions Lifestage &gt; Y2 Emerging Techies</t>
  </si>
  <si>
    <t xml:space="preserve"> Y2 Emerging Techies</t>
  </si>
  <si>
    <t>shareably.net</t>
  </si>
  <si>
    <t>US &gt; Interest Propensities &gt; Food and Drink &gt; American Cuisine</t>
  </si>
  <si>
    <t xml:space="preserve"> Interest Propensities &gt; Food and Drink &gt; American Cuisine</t>
  </si>
  <si>
    <t xml:space="preserve"> American Cuisine</t>
  </si>
  <si>
    <t>Mobile - US &gt; Food &gt; Restaurant &gt; Brand &gt; Red Lobster</t>
  </si>
  <si>
    <t>Mobile  &gt; Food &gt; Restaurant &gt; Brand &gt; Red Lobster</t>
  </si>
  <si>
    <t xml:space="preserve"> Red Lobster</t>
  </si>
  <si>
    <t>US &gt; Brand Propensities &gt; Apparel &gt; The Men's Wearhouse Buyer Propensity</t>
  </si>
  <si>
    <t xml:space="preserve"> Brand Propensities &gt; Apparel &gt; The Men's Wearhouse Buyer Propensity</t>
  </si>
  <si>
    <t xml:space="preserve"> The Men's Wearhouse Buyer Propensity</t>
  </si>
  <si>
    <t>Media and Entertainment &gt; Sports and Recreational Activities &gt; Interest (Affinity) &gt; Team Sports &gt; Football (American)</t>
  </si>
  <si>
    <t xml:space="preserve"> Football (American)</t>
  </si>
  <si>
    <t>Online Behavior&gt;United States&gt;Sports&gt;Team Sports &gt; Rugby</t>
  </si>
  <si>
    <t xml:space="preserve"> Sports &gt; Team Sports &gt; Rugby</t>
  </si>
  <si>
    <t xml:space="preserve"> Rugby</t>
  </si>
  <si>
    <t>US &gt; AUTO &gt; Primary Vehicle &gt; New or Used &gt; Pre-owned</t>
  </si>
  <si>
    <t xml:space="preserve"> Automotive &gt; Primary Vehicle &gt; New or Used &gt; Pre-owned</t>
  </si>
  <si>
    <t xml:space="preserve"> Pre-owned</t>
  </si>
  <si>
    <t>billboard.com</t>
  </si>
  <si>
    <t>US &gt; Brand Propensities &gt; Health &gt; Beauty and Cosmetics &gt; Mary Kay Buyer Propensity</t>
  </si>
  <si>
    <t xml:space="preserve"> Brand Propensities &gt; Health &gt; Beauty and Cosmetics &gt; Mary Kay Buyer Propensity</t>
  </si>
  <si>
    <t xml:space="preserve"> Mary Kay Buyer Propensity</t>
  </si>
  <si>
    <t>Online Behavior&gt;United States&gt;The Changing Consumer&gt;Happy at Home</t>
  </si>
  <si>
    <t xml:space="preserve"> The Changing Consumer &gt; Happy at Home</t>
  </si>
  <si>
    <t xml:space="preserve"> Happy at Home</t>
  </si>
  <si>
    <t>Online Behavior&gt;United States&gt;Real Estate&gt;Homeowner</t>
  </si>
  <si>
    <t xml:space="preserve"> Real Estate &gt; Homeowner</t>
  </si>
  <si>
    <t xml:space="preserve"> Homeowner</t>
  </si>
  <si>
    <t>Online Behavior&gt;United States&gt;Arts and Entertainment&gt;Comics and Animation</t>
  </si>
  <si>
    <t xml:space="preserve"> Arts and Entertainment &gt; Comics and Animation</t>
  </si>
  <si>
    <t xml:space="preserve"> Comics and Animation</t>
  </si>
  <si>
    <t>fox59.com</t>
  </si>
  <si>
    <t>Online Behavior&gt;United States&gt;Hobbies and Leisure&gt;Clubs and Organizations</t>
  </si>
  <si>
    <t xml:space="preserve"> Hobbies and Leisure &gt; Clubs and Organizations</t>
  </si>
  <si>
    <t xml:space="preserve"> Clubs and Organizations</t>
  </si>
  <si>
    <t>Real Estate &gt; Rent Amount &gt; Sensible  Rentals ($1000-$3000)</t>
  </si>
  <si>
    <t>Real Estate &gt; Rent Amount &gt; Sensible Rentals ($1000-$3000)</t>
  </si>
  <si>
    <t xml:space="preserve"> Rent Amount </t>
  </si>
  <si>
    <t xml:space="preserve"> Sensible Rentals ($1000-$3000)</t>
  </si>
  <si>
    <t>US Demographic &gt; Preferred Language &gt; Non-Hispanic</t>
  </si>
  <si>
    <t>Demographic &gt; Preferred Language &gt; Non-Hispanic</t>
  </si>
  <si>
    <t>US &gt;Connected Impulse-Shopper Audience</t>
  </si>
  <si>
    <t xml:space="preserve"> Connected Impulse-Shopper Audience</t>
  </si>
  <si>
    <t>boxrox.com</t>
  </si>
  <si>
    <t>Lotame &gt; Offline CPG Purchasers &gt; Product Segment &gt; Home Supplies</t>
  </si>
  <si>
    <t xml:space="preserve"> Product Segment </t>
  </si>
  <si>
    <t xml:space="preserve"> Home Supplies</t>
  </si>
  <si>
    <t>US &gt; AUTO &gt; Decision Maker for Auto Purchase &gt; I shared equally in the decision</t>
  </si>
  <si>
    <t xml:space="preserve"> Automotive &gt; Decision Maker for Auto Purchase &gt; I shared equally in the decision</t>
  </si>
  <si>
    <t xml:space="preserve"> Decision Maker for Auto Purchase </t>
  </si>
  <si>
    <t xml:space="preserve"> I shared equally in the decision</t>
  </si>
  <si>
    <t>US &gt; B2B &gt; Purchase DM &gt; Technology Services, Hardware and &gt; or Software &gt; I have no input into the final decision</t>
  </si>
  <si>
    <t xml:space="preserve"> B2B &gt; Purchase DM &gt; Technology Services, Hardware and &gt; or Software &gt; I have no input into the final decision</t>
  </si>
  <si>
    <t xml:space="preserve"> I have no input into the final decision</t>
  </si>
  <si>
    <t>US &gt; Reach &gt; Propensity Models &gt; Luxury Store Shoppers</t>
  </si>
  <si>
    <t xml:space="preserve"> Reach &gt; Propensity Models &gt; Luxury Store Shoppers</t>
  </si>
  <si>
    <t xml:space="preserve"> Luxury Store Shoppers</t>
  </si>
  <si>
    <t>US &gt; Reach &gt; Propensity Models &gt; Lifestyle &gt; Healthy Living</t>
  </si>
  <si>
    <t xml:space="preserve"> Reach &gt; Propensity Models &gt; Lifestyle &gt; Healthy Living</t>
  </si>
  <si>
    <t xml:space="preserve"> Healthy Living</t>
  </si>
  <si>
    <t>Online Behavior&gt;United States&gt;Home and Garden&gt;Home Furnishings</t>
  </si>
  <si>
    <t xml:space="preserve"> Home and Garden &gt; Home Furnishings</t>
  </si>
  <si>
    <t xml:space="preserve"> Home Furnishings</t>
  </si>
  <si>
    <t>Online Behavior&gt;United States&gt;Finance &gt; Investing&gt;Stocks and Bonds</t>
  </si>
  <si>
    <t xml:space="preserve"> Finance &gt; Investing &gt; Stocks and Bonds</t>
  </si>
  <si>
    <t xml:space="preserve"> Stocks and Bonds</t>
  </si>
  <si>
    <t>US &gt; Reach &gt; Propensity Models &gt; Hobbies and Interest &gt; Pets &gt; Cat Owners</t>
  </si>
  <si>
    <t xml:space="preserve"> Reach &gt; Propensity Models &gt; Hobbies and Interest &gt; Pets &gt; Cat Owners</t>
  </si>
  <si>
    <t xml:space="preserve"> Pets </t>
  </si>
  <si>
    <t xml:space="preserve"> Cat Owners</t>
  </si>
  <si>
    <t>US &gt; Reach &gt; Propensity Models &gt; Online &gt; Home Office</t>
  </si>
  <si>
    <t xml:space="preserve"> Reach &gt; Propensity Models &gt; Online &gt; Home Office</t>
  </si>
  <si>
    <t>Online Behavior&gt;United States&gt;Intent &gt; Services&gt;Photography</t>
  </si>
  <si>
    <t xml:space="preserve"> Intent &gt; Services &gt; Photography</t>
  </si>
  <si>
    <t>Online Behavior&gt;United States&gt;Arts and Entertainment&gt;Events and Listings &gt; Film Festivals</t>
  </si>
  <si>
    <t xml:space="preserve"> Arts and Entertainment &gt; Events and Listings &gt; Film Festivals</t>
  </si>
  <si>
    <t xml:space="preserve"> Film Festivals</t>
  </si>
  <si>
    <t>OnAudience &gt; Interest &gt; Social life</t>
  </si>
  <si>
    <t xml:space="preserve"> Social life</t>
  </si>
  <si>
    <t>US &gt; B2B &gt; B2B Decision Maker Responsibilities &gt; Office Services or Moving</t>
  </si>
  <si>
    <t xml:space="preserve"> B2B &gt; B2B Decision Maker Responsibilities &gt; Office Services or Moving</t>
  </si>
  <si>
    <t xml:space="preserve"> Office Services or Moving</t>
  </si>
  <si>
    <t>Online Behavior&gt;United States&gt;Food and Drink&gt;Food and Grocery Delivery</t>
  </si>
  <si>
    <t xml:space="preserve"> Food and Drink &gt; Food and Grocery Delivery</t>
  </si>
  <si>
    <t xml:space="preserve"> Food and Grocery Delivery</t>
  </si>
  <si>
    <t>Mobile - US &gt; Shopping &gt; Brand &gt; Old Navy</t>
  </si>
  <si>
    <t>Mobile  &gt; Shopping &gt; Brand &gt; Old Navy</t>
  </si>
  <si>
    <t xml:space="preserve"> Old Navy</t>
  </si>
  <si>
    <t>Online Behavior&gt;United States&gt;Validated Demographic &gt; Age&gt;25-44</t>
  </si>
  <si>
    <t xml:space="preserve"> Validated Demographic &gt; Age &gt; 25-44</t>
  </si>
  <si>
    <t xml:space="preserve"> 25-44</t>
  </si>
  <si>
    <t>Online Behavior&gt;United States&gt;Beauty and Fitness&gt;Fitness</t>
  </si>
  <si>
    <t xml:space="preserve"> Beauty and Fitness &gt; Fitness</t>
  </si>
  <si>
    <t xml:space="preserve"> Fitness</t>
  </si>
  <si>
    <t>US Demographic &gt; Age &gt; Specialty Age Range &gt; 21+</t>
  </si>
  <si>
    <t>Demographic &gt; Age &gt; Specialty Age Range &gt; 21+</t>
  </si>
  <si>
    <t xml:space="preserve"> Specialty Age Range </t>
  </si>
  <si>
    <t xml:space="preserve"> 21+</t>
  </si>
  <si>
    <t>OnAudience &gt; Interest &gt; Technology</t>
  </si>
  <si>
    <t>Online Behavior&gt;United States&gt;Food and Drink&gt;Restaurants</t>
  </si>
  <si>
    <t xml:space="preserve"> Food and Drink &gt; Restaurants</t>
  </si>
  <si>
    <t>Online Behavior&gt;United States&gt;Finance &gt; Accounting and Auditing&gt;Accounting and Auditing</t>
  </si>
  <si>
    <t xml:space="preserve"> Finance &gt; Accounting and Auditing &gt; Accounting and Auditing</t>
  </si>
  <si>
    <t xml:space="preserve"> Accounting and Auditing</t>
  </si>
  <si>
    <t>US &gt; Interest Propensities &gt; Activities and Interests &gt; College Life</t>
  </si>
  <si>
    <t xml:space="preserve"> Interest Propensities &gt; Activities and Interests &gt; College Life</t>
  </si>
  <si>
    <t xml:space="preserve"> College Life</t>
  </si>
  <si>
    <t>Online Behavior&gt;United States&gt;Intent &gt; Auto Buyers &gt; Car Make&gt;Opel</t>
  </si>
  <si>
    <t xml:space="preserve"> Intent &gt; Auto Buyers &gt; Car Make &gt; Opel</t>
  </si>
  <si>
    <t xml:space="preserve"> Opel</t>
  </si>
  <si>
    <t>Mobile - US &gt; Travel &gt; Destination &gt; International Travelers &gt; yes</t>
  </si>
  <si>
    <t>Mobile  &gt; Travel &gt; Destination &gt; International Travelers &gt; yes</t>
  </si>
  <si>
    <t>Lotame &gt; Technology &gt; Mobile Phones</t>
  </si>
  <si>
    <t xml:space="preserve"> Mobile Phones</t>
  </si>
  <si>
    <t>insider.com</t>
  </si>
  <si>
    <t>OnAudience &gt; Interest &gt; Careers</t>
  </si>
  <si>
    <t xml:space="preserve"> Careers</t>
  </si>
  <si>
    <t>US Financial &gt; Estimated Discretionary Spending &gt; Greater than $2,500</t>
  </si>
  <si>
    <t>Financial &gt; Estimated Discretionary Spending &gt; Greater than $2,500</t>
  </si>
  <si>
    <t xml:space="preserve"> Estimated Discretionary Spending </t>
  </si>
  <si>
    <t xml:space="preserve"> Greater than $2,500</t>
  </si>
  <si>
    <t>Mobile - US &gt; Food &gt; Restaurant &gt; Brand &gt; Krispy Kreme</t>
  </si>
  <si>
    <t>Mobile  &gt; Food &gt; Restaurant &gt; Brand &gt; Krispy Kreme</t>
  </si>
  <si>
    <t xml:space="preserve"> Krispy Kreme</t>
  </si>
  <si>
    <t>usnews.com</t>
  </si>
  <si>
    <t>US &gt; Reach &gt; Propensity Models &gt; Hobbies and Interest &gt; Sports &gt; PGA Tour Enthusiast</t>
  </si>
  <si>
    <t xml:space="preserve"> Reach &gt; Propensity Models &gt; Hobbies and Interest &gt; Sports &gt; PGA Tour Enthusiast</t>
  </si>
  <si>
    <t xml:space="preserve"> PGA Tour Enthusiast</t>
  </si>
  <si>
    <t>Transactional &gt; Q3 Fashion Shoppers</t>
  </si>
  <si>
    <t xml:space="preserve"> Q3 Fashion Shoppers</t>
  </si>
  <si>
    <t>Online Behavior&gt;United States&gt;The Changing Consumer&gt;Delivery Services and Quick Service Restaurants</t>
  </si>
  <si>
    <t xml:space="preserve"> The Changing Consumer &gt; Delivery Services and Quick Service Restaurants</t>
  </si>
  <si>
    <t xml:space="preserve"> Delivery Services and Quick Service Restaurants</t>
  </si>
  <si>
    <t>US &gt; Interest Propensities &gt; Brands &gt; Quick Service Restaurants</t>
  </si>
  <si>
    <t xml:space="preserve"> Interest Propensities &gt; Brands &gt; Quick Service Restaurants</t>
  </si>
  <si>
    <t xml:space="preserve"> Quick Service Restaurants</t>
  </si>
  <si>
    <t>Online Behavior&gt;United States&gt;Beauty and Fitness&gt;Spas and Beauty Services</t>
  </si>
  <si>
    <t xml:space="preserve"> Beauty and Fitness &gt; Spas and Beauty Services</t>
  </si>
  <si>
    <t xml:space="preserve"> Spas and Beauty Services</t>
  </si>
  <si>
    <t>OnAudience &gt; Interest &gt; News &amp; Magazines</t>
  </si>
  <si>
    <t xml:space="preserve"> News &amp; Magazines</t>
  </si>
  <si>
    <t>OnAudience &gt; Interest &gt; Arts &amp; Entertainment &gt; Celebrity Fan &gt; Gossip</t>
  </si>
  <si>
    <t xml:space="preserve"> Celebrity Fan </t>
  </si>
  <si>
    <t xml:space="preserve"> Gossip</t>
  </si>
  <si>
    <t>Lotame &gt; Personal Finance &gt; Stocks</t>
  </si>
  <si>
    <t xml:space="preserve"> Stocks</t>
  </si>
  <si>
    <t>repairlinkshop.com</t>
  </si>
  <si>
    <t>US &gt; Premium Entertainment and Pastimes &gt; Premium Magazine Enthusiasts</t>
  </si>
  <si>
    <t xml:space="preserve"> Premium Entertainment and Pastimes &gt; Premium Magazine Enthusiasts</t>
  </si>
  <si>
    <t xml:space="preserve"> Premium Entertainment and Pastimes </t>
  </si>
  <si>
    <t xml:space="preserve"> Premium Magazine Enthusiasts</t>
  </si>
  <si>
    <t>US &gt; Financially in Charge &gt; Performance Score: Top 50%</t>
  </si>
  <si>
    <t xml:space="preserve"> Financially in Charge &gt; Performance Score: Top 50%</t>
  </si>
  <si>
    <t xml:space="preserve"> Financially in Charge </t>
  </si>
  <si>
    <t xml:space="preserve"> Performance Score: Top 50%</t>
  </si>
  <si>
    <t>Online Behavior&gt;United States&gt;Life Event&gt;Movers</t>
  </si>
  <si>
    <t xml:space="preserve"> Life Event &gt; Movers</t>
  </si>
  <si>
    <t xml:space="preserve"> Movers</t>
  </si>
  <si>
    <t>Transactional &gt; Q2 Graduation Gift Shoppers</t>
  </si>
  <si>
    <t xml:space="preserve"> Q2 Graduation Gift Shoppers</t>
  </si>
  <si>
    <t>US &gt; Brand Propensities &gt; Health &gt; Beauty and Cosmetics &gt; SkinCareRx Buyer Propensity</t>
  </si>
  <si>
    <t xml:space="preserve"> Brand Propensities &gt; Health &gt; Beauty and Cosmetics &gt; SkinCareRx Buyer Propensity</t>
  </si>
  <si>
    <t xml:space="preserve"> SkinCareRx Buyer Propensity</t>
  </si>
  <si>
    <t>US &gt; Reach &gt; Propensity Models &gt; Household Consumer Expenditures &gt; Lawn and Garden</t>
  </si>
  <si>
    <t xml:space="preserve"> Reach &gt; Propensity Models &gt; Household Consumer Expenditures &gt; Lawn and Garden</t>
  </si>
  <si>
    <t xml:space="preserve"> Lawn and Garden</t>
  </si>
  <si>
    <t>Mobile - US &gt; Demographics &gt; Finance &gt; Rent Value &gt; Lowest Rent Value</t>
  </si>
  <si>
    <t>Mobile  &gt; Demographics &gt; Finance &gt; Rent Value &gt; Lowest Rent Value</t>
  </si>
  <si>
    <t xml:space="preserve"> Lowest Rent Value</t>
  </si>
  <si>
    <t>Online Behavior&gt;United States&gt;The Changing Consumer&gt;CPG</t>
  </si>
  <si>
    <t xml:space="preserve"> The Changing Consumer &gt; CPG</t>
  </si>
  <si>
    <t xml:space="preserve"> CPG</t>
  </si>
  <si>
    <t>US &gt; Interest Propensities &gt; TV and Movies &gt; Network TV</t>
  </si>
  <si>
    <t xml:space="preserve"> Interest Propensities &gt; TV and Movies &gt; Network TV</t>
  </si>
  <si>
    <t xml:space="preserve"> Network TV</t>
  </si>
  <si>
    <t>US &gt; Response Performance &gt; Direct Marketing Responders</t>
  </si>
  <si>
    <t xml:space="preserve"> Response Performance &gt; Direct Marketing Responders</t>
  </si>
  <si>
    <t xml:space="preserve"> Response Performance </t>
  </si>
  <si>
    <t xml:space="preserve"> Direct Marketing Responders</t>
  </si>
  <si>
    <t>baseball-reference.com</t>
  </si>
  <si>
    <t>Online Behavior&gt;United States&gt;Finance &gt; Investing&gt;Investing</t>
  </si>
  <si>
    <t xml:space="preserve"> Finance &gt; Investing &gt; Investing</t>
  </si>
  <si>
    <t xml:space="preserve"> Investing</t>
  </si>
  <si>
    <t>OnAudience &gt; Interest &gt; Business &gt; Economy</t>
  </si>
  <si>
    <t xml:space="preserve"> Business </t>
  </si>
  <si>
    <t xml:space="preserve"> Economy</t>
  </si>
  <si>
    <t>Online Behavior&gt;United States&gt;Validated Demographic &gt; Gender and Age Combined&gt;Females 25-44</t>
  </si>
  <si>
    <t xml:space="preserve"> Validated Demographic &gt; Gender and Age Combined &gt; Females 25-44</t>
  </si>
  <si>
    <t xml:space="preserve"> Females 25-44</t>
  </si>
  <si>
    <t>OnAudience &gt; Interest &gt; Technology &amp; Computing &gt; Entertainment</t>
  </si>
  <si>
    <t>Travel and Tourism &gt; Interest (Affinity) &gt; Products &gt; Air Travel</t>
  </si>
  <si>
    <t xml:space="preserve"> Products </t>
  </si>
  <si>
    <t>Online Behavior&gt;United States&gt;Life Event&gt;College Graduation</t>
  </si>
  <si>
    <t xml:space="preserve"> Life Event &gt; College Graduation</t>
  </si>
  <si>
    <t xml:space="preserve"> College Graduation</t>
  </si>
  <si>
    <t>Online Behavior&gt;United States&gt;Validated Demographic &gt; Gender and Age Combined&gt;Males 25-54</t>
  </si>
  <si>
    <t xml:space="preserve"> Validated Demographic &gt; Gender and Age Combined &gt; Males 25-54</t>
  </si>
  <si>
    <t xml:space="preserve"> Males 25-54</t>
  </si>
  <si>
    <t>marca.com</t>
  </si>
  <si>
    <t>US &gt; Brand Propensities &gt; Travel &gt; Hotel Tonight Buyer Propensity</t>
  </si>
  <si>
    <t xml:space="preserve"> Brand Propensities &gt; Travel &gt; Hotel Tonight Buyer Propensity</t>
  </si>
  <si>
    <t xml:space="preserve"> Hotel Tonight Buyer Propensity</t>
  </si>
  <si>
    <t>Transactional &gt; Q3 Casual Dining Restaurant Goers</t>
  </si>
  <si>
    <t xml:space="preserve"> Q3 Casual Dining Restaurant Goers</t>
  </si>
  <si>
    <t>Lotame &gt; Travel &gt; International Travel</t>
  </si>
  <si>
    <t xml:space="preserve"> International Travel</t>
  </si>
  <si>
    <t>eonline.com</t>
  </si>
  <si>
    <t>Media and Entertainment &gt; Sports and Recreational Activities &gt; Interest (Affinity) &gt; Combat Sports</t>
  </si>
  <si>
    <t xml:space="preserve"> Combat Sports</t>
  </si>
  <si>
    <t>Media and Entertainment &gt; Events and Attractions</t>
  </si>
  <si>
    <t xml:space="preserve"> Events and Attractions</t>
  </si>
  <si>
    <t>motor-junkie.com</t>
  </si>
  <si>
    <t>Online Behavior&gt;United States&gt;Intent &gt; Services&gt;Pets</t>
  </si>
  <si>
    <t xml:space="preserve"> Intent &gt; Services &gt; Pets</t>
  </si>
  <si>
    <t>Online Behavior&gt;United States&gt;Validated Demographic &gt; Gender and Age Combined&gt;Females 35-44</t>
  </si>
  <si>
    <t xml:space="preserve"> Validated Demographic &gt; Gender and Age Combined &gt; Females 35-44</t>
  </si>
  <si>
    <t xml:space="preserve"> Females 35-44</t>
  </si>
  <si>
    <t>US &gt; Brand Propensities &gt; Apparel &gt; Bare Necessities Buyer Propensity</t>
  </si>
  <si>
    <t xml:space="preserve"> Brand Propensities &gt; Apparel &gt; Bare Necessities Buyer Propensity</t>
  </si>
  <si>
    <t xml:space="preserve"> Bare Necessities Buyer Propensity</t>
  </si>
  <si>
    <t>Online Behavior&gt;United States&gt;The Changing Consumer&gt;Data For Good &gt; Current Affairs - Social Justice</t>
  </si>
  <si>
    <t xml:space="preserve"> The Changing Consumer &gt; Data For Good &gt; Current Affairs - Social Justice</t>
  </si>
  <si>
    <t xml:space="preserve"> Data For Good </t>
  </si>
  <si>
    <t xml:space="preserve"> Current Affairs - Social Justice</t>
  </si>
  <si>
    <t>OnAudience &gt; Intent &gt; Animals &amp; Pet</t>
  </si>
  <si>
    <t xml:space="preserve"> Animals &amp; Pet</t>
  </si>
  <si>
    <t>a-z-animals.com</t>
  </si>
  <si>
    <t>Online Behavior&gt;United States&gt;The Changing Consumer&gt;Trending TV Shows</t>
  </si>
  <si>
    <t xml:space="preserve"> The Changing Consumer &gt; Trending TV Shows</t>
  </si>
  <si>
    <t xml:space="preserve"> Trending TV Shows</t>
  </si>
  <si>
    <t>US &gt; Reach &gt; Propensity Models &gt; Real Estate &gt; Mortgage Amount &gt; $120,000-$159,999</t>
  </si>
  <si>
    <t xml:space="preserve"> Reach &gt; Propensity Models &gt; Real Estate &gt; Mortgage Amount &gt; $120,000-$159,999</t>
  </si>
  <si>
    <t xml:space="preserve"> Mortgage Amount </t>
  </si>
  <si>
    <t xml:space="preserve"> $120,000-$159,999</t>
  </si>
  <si>
    <t>OnAudience &gt; Interest &gt; Life Stage</t>
  </si>
  <si>
    <t xml:space="preserve"> Life Stage</t>
  </si>
  <si>
    <t>Online Behavior&gt;United States&gt;Arts and Entertainment&gt;Events and Listings &gt; Food and Beverage Events</t>
  </si>
  <si>
    <t xml:space="preserve"> Arts and Entertainment &gt; Events and Listings &gt; Food and Beverage Events</t>
  </si>
  <si>
    <t xml:space="preserve"> Food and Beverage Events</t>
  </si>
  <si>
    <t>US Financial &gt; Likely Bank Account and Services &gt; Saving Account &gt; Personal or Join (Financial)</t>
  </si>
  <si>
    <t>Financial &gt; Likely Bank Account and Services &gt; Saving Account &gt; Personal or Join (Financial)</t>
  </si>
  <si>
    <t xml:space="preserve"> Likely Bank Account and Services </t>
  </si>
  <si>
    <t xml:space="preserve"> Saving Account </t>
  </si>
  <si>
    <t xml:space="preserve"> Personal or Join (Financial)</t>
  </si>
  <si>
    <t>Shreveport, Louisiana</t>
  </si>
  <si>
    <t>US Interest &gt; Computers</t>
  </si>
  <si>
    <t xml:space="preserve"> Computers</t>
  </si>
  <si>
    <t>Online Behavior&gt;United States&gt;Beauty and Fitness&gt;Face and Body Care &gt; Unwanted Body and Facial Hair Removal</t>
  </si>
  <si>
    <t xml:space="preserve"> Beauty and Fitness &gt; Face and Body Care &gt; Unwanted Body and Facial Hair Removal</t>
  </si>
  <si>
    <t xml:space="preserve"> Unwanted Body and Facial Hair Removal</t>
  </si>
  <si>
    <t>US &gt; Response Performance &gt; Direct Marketing Purchasers</t>
  </si>
  <si>
    <t xml:space="preserve"> Response Performance &gt; Direct Marketing Purchasers</t>
  </si>
  <si>
    <t xml:space="preserve"> Direct Marketing Purchasers</t>
  </si>
  <si>
    <t>gamingbible.com</t>
  </si>
  <si>
    <t>Online Behavior&gt;United States&gt;Autos and Vehicles &gt; Brands&gt;Ford</t>
  </si>
  <si>
    <t xml:space="preserve"> Autos and Vehicles &gt; Brands &gt; Ford</t>
  </si>
  <si>
    <t>Online Behavior&gt;United States&gt;Life Event&gt;College Applications</t>
  </si>
  <si>
    <t xml:space="preserve"> Life Event &gt; College Applications</t>
  </si>
  <si>
    <t xml:space="preserve"> College Applications</t>
  </si>
  <si>
    <t>OnAudience &gt; Interest &gt; News &gt; International News</t>
  </si>
  <si>
    <t>US &gt; B2B &gt; B2B Decision Maker Responsibilities &gt; Print, Copy or Photo Services</t>
  </si>
  <si>
    <t xml:space="preserve"> B2B &gt; B2B Decision Maker Responsibilities &gt; Print, Copy or Photo Services</t>
  </si>
  <si>
    <t xml:space="preserve"> Print, Copy or Photo Services</t>
  </si>
  <si>
    <t>Online Behavior&gt;United States&gt;B2B &gt; Occupation&gt;Entrepreneur</t>
  </si>
  <si>
    <t xml:space="preserve"> B2B &gt; Occupation &gt; Entrepreneur</t>
  </si>
  <si>
    <t xml:space="preserve"> Entrepreneur</t>
  </si>
  <si>
    <t>Online Behavior&gt;United States&gt;Intent &gt; Auto Buyers &gt; Category&gt;Sport Cars</t>
  </si>
  <si>
    <t xml:space="preserve"> Intent &gt; Auto Buyers &gt; Category &gt; Sport Cars</t>
  </si>
  <si>
    <t xml:space="preserve"> Sport Cars</t>
  </si>
  <si>
    <t>Online Behavior&gt;United States&gt;Validated Demographic &gt; Gender and Age Combined&gt;Females 25-64</t>
  </si>
  <si>
    <t xml:space="preserve"> Validated Demographic &gt; Gender and Age Combined &gt; Females 25-64</t>
  </si>
  <si>
    <t xml:space="preserve"> Females 25-64</t>
  </si>
  <si>
    <t>Online Behavior&gt;United States&gt;Beauty and Fitness&gt;Hair Care</t>
  </si>
  <si>
    <t xml:space="preserve"> Beauty and Fitness &gt; Hair Care</t>
  </si>
  <si>
    <t xml:space="preserve"> Hair Care</t>
  </si>
  <si>
    <t>US &gt; Brand Propensities &gt; Health &gt; Beauty and Cosmetics &gt; ULTA Buyer Propensity</t>
  </si>
  <si>
    <t xml:space="preserve"> Brand Propensities &gt; Health &gt; Beauty and Cosmetics &gt; ULTA Buyer Propensity</t>
  </si>
  <si>
    <t xml:space="preserve"> ULTA Buyer Propensity</t>
  </si>
  <si>
    <t>US &gt; Interest Propensities &gt; Insurance &gt; Northwestern Mutual</t>
  </si>
  <si>
    <t xml:space="preserve"> Interest Propensities &gt; Insurance &gt; Northwestern Mutual</t>
  </si>
  <si>
    <t xml:space="preserve"> Northwestern Mutual</t>
  </si>
  <si>
    <t>US &gt; Brand Propensities &gt; Big Box Dollar General Buyer Propensity</t>
  </si>
  <si>
    <t xml:space="preserve"> Brand Propensities &gt; Big Box Dollar General Buyer Propensity</t>
  </si>
  <si>
    <t xml:space="preserve"> Big Box Dollar General Buyer Propensity</t>
  </si>
  <si>
    <t>Online Behavior&gt;United States&gt;Autos and Vehicles &gt; Brands&gt;Porsche</t>
  </si>
  <si>
    <t xml:space="preserve"> Autos and Vehicles &gt; Brands &gt; Porsche</t>
  </si>
  <si>
    <t xml:space="preserve"> Porsche</t>
  </si>
  <si>
    <t>Online Behavior&gt;United States&gt;Sports&gt;College Sports</t>
  </si>
  <si>
    <t xml:space="preserve"> Sports &gt; College Sports</t>
  </si>
  <si>
    <t xml:space="preserve"> College Sports</t>
  </si>
  <si>
    <t>Online Behavior&gt;United States&gt;Hobbies and Leisure&gt;Special Occasions &gt; Holidays and Seasonal Events</t>
  </si>
  <si>
    <t xml:space="preserve"> Hobbies and Leisure &gt; Special Occasions &gt; Holidays and Seasonal Events</t>
  </si>
  <si>
    <t xml:space="preserve"> Holidays and Seasonal Events</t>
  </si>
  <si>
    <t>US &gt; Financially in Charge &gt; Performance Score: Top 25%</t>
  </si>
  <si>
    <t xml:space="preserve"> Financially in Charge &gt; Performance Score: Top 25%</t>
  </si>
  <si>
    <t xml:space="preserve"> Performance Score: Top 25%</t>
  </si>
  <si>
    <t>US &gt; Interest Propensities &gt; Insurance &gt; Transamerica</t>
  </si>
  <si>
    <t xml:space="preserve"> Interest Propensities &gt; Insurance &gt; Transamerica</t>
  </si>
  <si>
    <t xml:space="preserve"> Transamerica</t>
  </si>
  <si>
    <t>Online Behavior&gt;United States&gt;Travel&gt;Carpooling and Vehicle Sharing</t>
  </si>
  <si>
    <t xml:space="preserve"> Travel &gt; Carpooling and Vehicle Sharing</t>
  </si>
  <si>
    <t xml:space="preserve"> Carpooling and Vehicle Sharing</t>
  </si>
  <si>
    <t>Media and Entertainment</t>
  </si>
  <si>
    <t>US &gt; Brand Propensities &gt; Kids Products &gt; Disney Buyer Propensity</t>
  </si>
  <si>
    <t xml:space="preserve"> Brand Propensities &gt; Kids Products &gt; Disney Buyer Propensity</t>
  </si>
  <si>
    <t xml:space="preserve"> Kids Products </t>
  </si>
  <si>
    <t xml:space="preserve"> Disney Buyer Propensity</t>
  </si>
  <si>
    <t>Online Behavior&gt;United States&gt;The Changing Consumer&gt;Virtual Events</t>
  </si>
  <si>
    <t xml:space="preserve"> The Changing Consumer &gt; Virtual Events</t>
  </si>
  <si>
    <t xml:space="preserve"> Virtual Events</t>
  </si>
  <si>
    <t>Media and Entertainment &gt; Connected TV and Over-the-Top (CTV and OTT)</t>
  </si>
  <si>
    <t xml:space="preserve"> Connected TV and Over-the-Top (CTV and OTT)</t>
  </si>
  <si>
    <t>US &gt; Reach &gt; Propensity Models &gt; Hobbies and Interest &gt; Pets &gt; Pet Enthusiast</t>
  </si>
  <si>
    <t xml:space="preserve"> Reach &gt; Propensity Models &gt; Hobbies and Interest &gt; Pets &gt; Pet Enthusiast</t>
  </si>
  <si>
    <t xml:space="preserve"> Pet Enthusiast</t>
  </si>
  <si>
    <t>Online Behavior&gt;United States&gt;Autos and Vehicles&gt;Electric and Plug-In Vehicles</t>
  </si>
  <si>
    <t xml:space="preserve"> Autos and Vehicles &gt; Electric and Plug-In Vehicles</t>
  </si>
  <si>
    <t xml:space="preserve"> Electric and Plug-In Vehicles</t>
  </si>
  <si>
    <t>US &gt; Brand Propensities &gt; Travel &gt; Choice Hotels Buyer Propensity</t>
  </si>
  <si>
    <t xml:space="preserve"> Brand Propensities &gt; Travel &gt; Choice Hotels Buyer Propensity</t>
  </si>
  <si>
    <t xml:space="preserve"> Choice Hotels Buyer Propensity</t>
  </si>
  <si>
    <t>Media and Entertainment &gt; Movies &gt; Enthusiasts</t>
  </si>
  <si>
    <t xml:space="preserve"> Movies </t>
  </si>
  <si>
    <t xml:space="preserve"> Enthusiasts</t>
  </si>
  <si>
    <t>wsvn.com</t>
  </si>
  <si>
    <t>Online Behavior&gt;United States&gt;Beauty and Fitness&gt;Spas and Beauty Services &gt; Massage Therapy</t>
  </si>
  <si>
    <t xml:space="preserve"> Beauty and Fitness &gt; Spas and Beauty Services &gt; Massage Therapy</t>
  </si>
  <si>
    <t xml:space="preserve"> Spas and Beauty Services </t>
  </si>
  <si>
    <t xml:space="preserve"> Massage Therapy</t>
  </si>
  <si>
    <t>US &gt; Reach &gt; Sociodemographic &gt; Age &gt; 45-49</t>
  </si>
  <si>
    <t xml:space="preserve"> Reach &gt; Sociodemographic &gt; Age &gt; 45-49</t>
  </si>
  <si>
    <t xml:space="preserve"> 45-49</t>
  </si>
  <si>
    <t>Online Behavior&gt;United States&gt;Intent &gt; Shopping&gt;Consumer Electronics &gt; Televisions/TVs</t>
  </si>
  <si>
    <t xml:space="preserve"> Intent &gt; Shopping &gt; Consumer Electronics &gt; Televisions/TVs</t>
  </si>
  <si>
    <t xml:space="preserve"> Televisions/TVs</t>
  </si>
  <si>
    <t>US &gt; Brand Propensities &gt; Apparel &gt; Lady Foot Locker Buyer Propensity</t>
  </si>
  <si>
    <t xml:space="preserve"> Brand Propensities &gt; Apparel &gt; Lady Foot Locker Buyer Propensity</t>
  </si>
  <si>
    <t xml:space="preserve"> Lady Foot Locker Buyer Propensity</t>
  </si>
  <si>
    <t>US Technology &gt; Social Media &gt; Likely Behavior &gt; Heavy Facebook User</t>
  </si>
  <si>
    <t xml:space="preserve">US Technology </t>
  </si>
  <si>
    <t xml:space="preserve"> Social Media </t>
  </si>
  <si>
    <t xml:space="preserve"> Likely Behavior </t>
  </si>
  <si>
    <t xml:space="preserve"> Heavy Facebook User</t>
  </si>
  <si>
    <t>Online Behavior&gt;United States&gt;Hobbies and Leisure&gt;Water Activities</t>
  </si>
  <si>
    <t xml:space="preserve"> Hobbies and Leisure &gt; Water Activities</t>
  </si>
  <si>
    <t xml:space="preserve"> Water Activities</t>
  </si>
  <si>
    <t>Online Behavior&gt;United States&gt;Autos and Vehicles &gt; Brands&gt;LandRover</t>
  </si>
  <si>
    <t xml:space="preserve"> Autos and Vehicles &gt; Brands &gt; LandRover</t>
  </si>
  <si>
    <t xml:space="preserve"> LandRover</t>
  </si>
  <si>
    <t>US &gt; Interest Propensities &gt; Music &gt; Hip Hop and Rap</t>
  </si>
  <si>
    <t xml:space="preserve"> Interest Propensities &gt; Music &gt; Hip Hop and Rap</t>
  </si>
  <si>
    <t xml:space="preserve"> Hip Hop and Rap</t>
  </si>
  <si>
    <t>Mobile - US &gt; Food &gt; Restaurant &gt; Brand &gt; Chilis</t>
  </si>
  <si>
    <t>Mobile  &gt; Food &gt; Restaurant &gt; Brand &gt; Chilis</t>
  </si>
  <si>
    <t xml:space="preserve"> Chilis</t>
  </si>
  <si>
    <t>US &gt; Reach &gt; Propensity Models &gt; Hobbies and Interest &gt; Food and Drinks &gt; Coffee Connoisseurs</t>
  </si>
  <si>
    <t xml:space="preserve"> Reach &gt; Propensity Models &gt; Hobbies and Interest &gt; Food and Drinks &gt; Coffee Connoisseurs</t>
  </si>
  <si>
    <t xml:space="preserve"> Coffee Connoisseurs</t>
  </si>
  <si>
    <t>Mobile - US &gt; Automotive &gt; Vehicle Ownership &gt; yes</t>
  </si>
  <si>
    <t>Mobile  &gt; Automotive &gt; Vehicle Ownership &gt; yes</t>
  </si>
  <si>
    <t>US &gt; Brand Propensities &gt; Automotive &gt; Tirerack.com Buyer Propensity</t>
  </si>
  <si>
    <t xml:space="preserve"> Brand Propensities &gt; Automotive &gt; Tirerack.com Buyer Propensity</t>
  </si>
  <si>
    <t xml:space="preserve"> Tirerack.com Buyer Propensity</t>
  </si>
  <si>
    <t>Online Behavior&gt;United States&gt;Validated Demographic &gt; Gender and Age Combined&gt;Females 18-64</t>
  </si>
  <si>
    <t xml:space="preserve"> Validated Demographic &gt; Gender and Age Combined &gt; Females 18-64</t>
  </si>
  <si>
    <t xml:space="preserve"> Females 18-64</t>
  </si>
  <si>
    <t>US &gt; Sociodemographic &gt; P$YCLE Premier Lifestage &gt; Y3 Fiscal Fledglings</t>
  </si>
  <si>
    <t xml:space="preserve"> Sociodemographic &gt; P$YCLE Premier Lifestage &gt; Y3 Fiscal Fledglings</t>
  </si>
  <si>
    <t xml:space="preserve"> Y3 Fiscal Fledglings</t>
  </si>
  <si>
    <t>Online Behavior&gt;United States&gt;B2B &gt; Occupation&gt;ComputerProgrammer</t>
  </si>
  <si>
    <t xml:space="preserve"> B2B &gt; Occupation &gt; ComputerProgrammer</t>
  </si>
  <si>
    <t xml:space="preserve"> ComputerProgrammer</t>
  </si>
  <si>
    <t>US &gt; Interest Propensities &gt; Activities and Interests &gt; Fashion</t>
  </si>
  <si>
    <t xml:space="preserve"> Interest Propensities &gt; Activities and Interests &gt; Fashion</t>
  </si>
  <si>
    <t>Online Behavior&gt;United States&gt;Travel&gt;Business Travel</t>
  </si>
  <si>
    <t xml:space="preserve"> Travel &gt; Business Travel</t>
  </si>
  <si>
    <t>Online Behavior&gt;United States&gt;Autos and Vehicles &gt; Brands&gt;Mitsubishi</t>
  </si>
  <si>
    <t xml:space="preserve"> Autos and Vehicles &gt; Brands &gt; Mitsubishi</t>
  </si>
  <si>
    <t xml:space="preserve"> Mitsubishi</t>
  </si>
  <si>
    <t>Lotame &gt; Social Media</t>
  </si>
  <si>
    <t xml:space="preserve"> Social Media</t>
  </si>
  <si>
    <t>US &gt; Brand Propensities &gt; Media and Entertainment &gt; Steam Community Buyer Propensity</t>
  </si>
  <si>
    <t xml:space="preserve"> Brand Propensities &gt; Media and Entertainment &gt; Steam Community Buyer Propensity</t>
  </si>
  <si>
    <t xml:space="preserve"> Steam Community Buyer Propensity</t>
  </si>
  <si>
    <t>US &gt; Sociodemographic &gt; ConneXions Lifestage &gt; F2 Suburban Spenders</t>
  </si>
  <si>
    <t xml:space="preserve"> Sociodemographic &gt; ConneXions Lifestage &gt; F2 Suburban Spenders</t>
  </si>
  <si>
    <t xml:space="preserve"> F2 Suburban Spenders</t>
  </si>
  <si>
    <t>US &gt; Reach &gt; Propensity Models &gt; Hobbies and Interest &gt; Food and Drinks &gt; Eats at Family Restaurants</t>
  </si>
  <si>
    <t xml:space="preserve"> Reach &gt; Propensity Models &gt; Hobbies and Interest &gt; Food and Drinks &gt; Eats at Family Restaurants</t>
  </si>
  <si>
    <t xml:space="preserve"> Eats at Family Restaurants</t>
  </si>
  <si>
    <t>US &gt; Reach &gt; Propensity Models &gt; Hobbies and Interest &gt; Music &gt; Listens to Country Music</t>
  </si>
  <si>
    <t xml:space="preserve"> Reach &gt; Propensity Models &gt; Hobbies and Interest &gt; Music &gt; Listens to Country Music</t>
  </si>
  <si>
    <t xml:space="preserve"> Listens to Country Music</t>
  </si>
  <si>
    <t>Online Behavior&gt;United States&gt;Life Event&gt;University Graduation</t>
  </si>
  <si>
    <t xml:space="preserve"> Life Event &gt; University Graduation</t>
  </si>
  <si>
    <t xml:space="preserve"> University Graduation</t>
  </si>
  <si>
    <t>Online Behavior&gt;United States&gt;Autos and Vehicles &gt; Brands&gt;Aston Martin</t>
  </si>
  <si>
    <t xml:space="preserve"> Autos and Vehicles &gt; Brands &gt; Aston Martin</t>
  </si>
  <si>
    <t xml:space="preserve"> Aston Martin</t>
  </si>
  <si>
    <t>Online Behavior&gt;United States&gt;Beauty and Fitness&gt;Weight Loss</t>
  </si>
  <si>
    <t xml:space="preserve"> Beauty and Fitness &gt; Weight Loss</t>
  </si>
  <si>
    <t xml:space="preserve"> Weight Loss</t>
  </si>
  <si>
    <t>US &gt; Reach &gt; Propensity Models &gt; Hobbies and Interest &gt; Sports &gt; Avid Runners</t>
  </si>
  <si>
    <t xml:space="preserve"> Reach &gt; Propensity Models &gt; Hobbies and Interest &gt; Sports &gt; Avid Runners</t>
  </si>
  <si>
    <t xml:space="preserve"> Avid Runners</t>
  </si>
  <si>
    <t>Travel and Tourism &gt; Interest (Affinity) &gt; Products &gt; Hotels and Lodging</t>
  </si>
  <si>
    <t xml:space="preserve"> Hotels and Lodging</t>
  </si>
  <si>
    <t>Media and Entertainment &gt; Sports and Recreational Activities &gt; Interest (Affinity) &gt; Team Sports &gt; Baseball</t>
  </si>
  <si>
    <t>Online Behavior&gt;United States&gt;Intent &gt; Shopping&gt;CPG Home Care</t>
  </si>
  <si>
    <t xml:space="preserve"> Intent &gt; Shopping &gt; CPG Home Care</t>
  </si>
  <si>
    <t xml:space="preserve"> CPG Home Care</t>
  </si>
  <si>
    <t>Online Behavior&gt;United States&gt;Travel&gt;Specialty Travel &gt; Agritourism</t>
  </si>
  <si>
    <t xml:space="preserve"> Travel &gt; Specialty Travel &gt; Agritourism</t>
  </si>
  <si>
    <t xml:space="preserve"> Agritourism</t>
  </si>
  <si>
    <t>Media &amp; Entertainment</t>
  </si>
  <si>
    <t>Online Behavior&gt;United States&gt;Finance &gt; Banking&gt;ATMs and Branch Locations</t>
  </si>
  <si>
    <t xml:space="preserve"> Finance &gt; Banking &gt; ATMs and Branch Locations</t>
  </si>
  <si>
    <t xml:space="preserve"> ATMs and Branch Locations</t>
  </si>
  <si>
    <t>dailyhodl.com</t>
  </si>
  <si>
    <t>US &gt; Interest Propensities &gt; TV and Movies &gt; Drama</t>
  </si>
  <si>
    <t xml:space="preserve"> Interest Propensities &gt; TV and Movies &gt; Drama</t>
  </si>
  <si>
    <t>Online Behavior&gt;United States&gt;Sports&gt;Individual Sports &gt; Cycling</t>
  </si>
  <si>
    <t xml:space="preserve"> Sports &gt; Individual Sports &gt; Cycling</t>
  </si>
  <si>
    <t xml:space="preserve"> Cycling</t>
  </si>
  <si>
    <t>Online Behavior&gt;United States&gt;Sports&gt;Winter Sports &gt; Ice Skating</t>
  </si>
  <si>
    <t xml:space="preserve"> Sports &gt; Winter Sports &gt; Ice Skating</t>
  </si>
  <si>
    <t xml:space="preserve"> Ice Skating</t>
  </si>
  <si>
    <t>Online Behavior&gt;United States&gt;Intent &gt; Auto Buyers &gt; Car Make&gt;Peugeot</t>
  </si>
  <si>
    <t xml:space="preserve"> Intent &gt; Auto Buyers &gt; Car Make &gt; Peugeot</t>
  </si>
  <si>
    <t>US &gt; Reach &gt; Propensity Models &gt; Hobbies and Interest &gt; Sports &gt; Boating</t>
  </si>
  <si>
    <t xml:space="preserve"> Reach &gt; Propensity Models &gt; Hobbies and Interest &gt; Sports &gt; Boating</t>
  </si>
  <si>
    <t>US &gt; AUTO &gt; Decision Maker for Auto Purchase &gt; I was the sole decision-maker</t>
  </si>
  <si>
    <t xml:space="preserve"> Automotive &gt; Decision Maker for Auto Purchase &gt; I was the sole decision-maker</t>
  </si>
  <si>
    <t xml:space="preserve"> I was the sole decision-maker</t>
  </si>
  <si>
    <t>Online Behavior&gt;United States&gt;Sports&gt;Individual Sports &gt; Skate Sports</t>
  </si>
  <si>
    <t xml:space="preserve"> Sports &gt; Individual Sports &gt; Skate Sports</t>
  </si>
  <si>
    <t xml:space="preserve"> Skate Sports</t>
  </si>
  <si>
    <t>medical-news.org</t>
  </si>
  <si>
    <t>Online Behavior&gt;United States&gt;Intent &gt; Shopping&gt;Auto Parts Stores</t>
  </si>
  <si>
    <t xml:space="preserve"> Intent &gt; Shopping &gt; Auto Parts Stores</t>
  </si>
  <si>
    <t xml:space="preserve"> Auto Parts Stores</t>
  </si>
  <si>
    <t>Online Behavior&gt;United States&gt;Validated Demographic &gt; Age&gt;25-64</t>
  </si>
  <si>
    <t xml:space="preserve"> Validated Demographic &gt; Age &gt; 25-64</t>
  </si>
  <si>
    <t xml:space="preserve"> 25-64</t>
  </si>
  <si>
    <t>Count of Aud Seg 1</t>
  </si>
  <si>
    <t>Avg CPA</t>
  </si>
  <si>
    <t>Avg CPC</t>
  </si>
  <si>
    <t>Avg CPM</t>
  </si>
  <si>
    <t>Avg CVR</t>
  </si>
  <si>
    <t>Avg vCPM</t>
  </si>
  <si>
    <t>Sum of Clicks</t>
  </si>
  <si>
    <t>Sum of Impressions</t>
  </si>
  <si>
    <t>Sum of Cost</t>
  </si>
  <si>
    <t>Sum of Conversions</t>
  </si>
  <si>
    <t>Sum of Viewable Impressions</t>
  </si>
  <si>
    <t>Raw CTR</t>
  </si>
  <si>
    <t>Raw CPA</t>
  </si>
  <si>
    <t>Raw CPC</t>
  </si>
  <si>
    <t>Raw CPM</t>
  </si>
  <si>
    <t>Raw CVR</t>
  </si>
  <si>
    <t>Raw vCPM</t>
  </si>
  <si>
    <t>Aud. Seg. Meeting Primary Goal (avg)</t>
  </si>
  <si>
    <t>Aud. Seg. Meeting CTR Goal (avg)</t>
  </si>
  <si>
    <t>clicks being lower than conversions</t>
  </si>
  <si>
    <t>Conversion comes later than click</t>
  </si>
  <si>
    <t>does intent audience segment have highest CTR?</t>
  </si>
  <si>
    <t>Aud. Seg. Meeting Primary Goal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</si>
</sst>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38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38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6"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3" formatCode="#,##0"/>
    </dxf>
    <dxf>
      <numFmt numFmtId="164" formatCode="&quot;$&quot;#,##0.00"/>
    </dxf>
    <dxf>
      <numFmt numFmtId="3" formatCode="#,##0"/>
    </dxf>
    <dxf>
      <numFmt numFmtId="3" formatCode="#,##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&quot;$&quot;#,##0.0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indent="0" justifyLastLine="0" shrinkToFit="0" readingOrder="0"/>
    </dxf>
    <dxf>
      <numFmt numFmtId="164" formatCode="&quot;$&quot;#,##0.00"/>
      <alignment horizontal="center" vertical="bottom" textRotation="0" indent="0" justifyLastLine="0" shrinkToFit="0" readingOrder="0"/>
    </dxf>
    <dxf>
      <numFmt numFmtId="14" formatCode="0.00%"/>
      <alignment horizontal="center" vertical="bottom" textRotation="0" indent="0" justifyLastLine="0" shrinkToFit="0" readingOrder="0"/>
    </dxf>
    <dxf>
      <numFmt numFmtId="12" formatCode="&quot;$&quot;#,##0.00_);[Red]\(&quot;$&quot;#,##0.00\)"/>
      <alignment horizontal="center" vertical="bottom" textRotation="0" indent="0" justifyLastLine="0" shrinkToFit="0" readingOrder="0"/>
    </dxf>
    <dxf>
      <numFmt numFmtId="12" formatCode="&quot;$&quot;#,##0.00_);[Red]\(&quot;$&quot;#,##0.00\)"/>
      <alignment horizontal="center" vertical="bottom" textRotation="0" indent="0" justifyLastLine="0" shrinkToFit="0" readingOrder="0"/>
    </dxf>
    <dxf>
      <numFmt numFmtId="165" formatCode="&quot;$&quot;#,##0"/>
      <alignment horizontal="center" vertical="bottom" textRotation="0" indent="0" justifyLastLine="0" shrinkToFit="0" readingOrder="0"/>
    </dxf>
    <dxf>
      <numFmt numFmtId="164" formatCode="&quot;$&quot;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6" formatCode="#,##0_);[Red]\(#,##0\)"/>
      <alignment horizontal="center" vertical="bottom" textRotation="0" indent="0" justifyLastLine="0" shrinkToFit="0" readingOrder="0"/>
    </dxf>
    <dxf>
      <numFmt numFmtId="6" formatCode="#,##0_);[Red]\(#,##0\)"/>
      <alignment horizontal="center" vertical="bottom" textRotation="0" indent="0" justifyLastLine="0" shrinkToFit="0" readingOrder="0"/>
    </dxf>
    <dxf>
      <numFmt numFmtId="6" formatCode="#,##0_);[Red]\(#,##0\)"/>
      <alignment horizontal="center" vertical="bottom" textRotation="0" indent="0" justifyLastLine="0" shrinkToFit="0" readingOrder="0"/>
    </dxf>
    <dxf>
      <numFmt numFmtId="6" formatCode="#,##0_);[Red]\(#,##0\)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amora%20CAPSTONE%20DATA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amora0646@outlook.com" refreshedDate="45784.849418634258" createdVersion="8" refreshedVersion="8" minRefreshableVersion="3" recordCount="21" xr:uid="{A19BDC27-2C8D-D046-A94E-F702801F8300}">
  <cacheSource type="worksheet">
    <worksheetSource name="aud_seg_4_28_DATA__24" r:id="rId2"/>
  </cacheSource>
  <cacheFields count="18">
    <cacheField name="Characteristic 1" numFmtId="0">
      <sharedItems count="21">
        <s v=" Intent "/>
        <s v=" Reach "/>
        <s v="OnAudience "/>
        <s v=" Autos and Vehicles "/>
        <s v=" B2B "/>
        <s v="Mobile  "/>
        <s v=" Brand Propensities "/>
        <s v=" Validated Demographic "/>
        <s v=" Interest Propensities "/>
        <s v="Media and Entertainment "/>
        <s v=" Finance "/>
        <s v=" Sports "/>
        <s v=" Travel "/>
        <s v=" The Changing Consumer "/>
        <s v=" Beauty and Fitness "/>
        <s v="Lotame "/>
        <s v=" Arts and Entertainment "/>
        <s v=" Food and Drink "/>
        <s v=" Sociodemographic "/>
        <s v="Financial "/>
        <s v=" Life Event "/>
      </sharedItems>
    </cacheField>
    <cacheField name="Count of Aud Seg 1" numFmtId="0">
      <sharedItems containsSemiMixedTypes="0" containsString="0" containsNumber="1" containsInteger="1" minValue="10" maxValue="62"/>
    </cacheField>
    <cacheField name="Avg CPA" numFmtId="164">
      <sharedItems containsSemiMixedTypes="0" containsString="0" containsNumber="1" minValue="365.36590255626436" maxValue="1325.6911493202333"/>
    </cacheField>
    <cacheField name="Avg CPC" numFmtId="164">
      <sharedItems containsString="0" containsBlank="1" containsNumber="1" minValue="18.178815615396807" maxValue="122.98988050828341"/>
    </cacheField>
    <cacheField name="Avg CPM" numFmtId="164">
      <sharedItems containsSemiMixedTypes="0" containsString="0" containsNumber="1" minValue="5.7365966334539262E-2" maxValue="0.32563115309158908"/>
    </cacheField>
    <cacheField name="Avg CVR" numFmtId="10">
      <sharedItems containsString="0" containsBlank="1" containsNumber="1" minValue="6.5397598581471816E-2" maxValue="0.23801551980371455"/>
    </cacheField>
    <cacheField name="Avg vCPM" numFmtId="164">
      <sharedItems containsSemiMixedTypes="0" containsString="0" containsNumber="1" minValue="155.59543442332225" maxValue="1151.6239882246296"/>
    </cacheField>
    <cacheField name="Sum of Clicks" numFmtId="3">
      <sharedItems containsSemiMixedTypes="0" containsString="0" containsNumber="1" containsInteger="1" minValue="1329" maxValue="24286"/>
    </cacheField>
    <cacheField name="Sum of Impressions" numFmtId="3">
      <sharedItems containsSemiMixedTypes="0" containsString="0" containsNumber="1" containsInteger="1" minValue="476277" maxValue="12703445"/>
    </cacheField>
    <cacheField name="Sum of Cost" numFmtId="164">
      <sharedItems containsSemiMixedTypes="0" containsString="0" containsNumber="1" minValue="19497.14" maxValue="367279.74000000005"/>
    </cacheField>
    <cacheField name="Sum of Conversions" numFmtId="0">
      <sharedItems containsSemiMixedTypes="0" containsString="0" containsNumber="1" containsInteger="1" minValue="71" maxValue="1009"/>
    </cacheField>
    <cacheField name="Sum of Viewable Impressions" numFmtId="3">
      <sharedItems containsSemiMixedTypes="0" containsString="0" containsNumber="1" containsInteger="1" minValue="186641" maxValue="7007848"/>
    </cacheField>
    <cacheField name="Raw CTR" numFmtId="10">
      <sharedItems containsSemiMixedTypes="0" containsString="0" containsNumber="1" minValue="0.19117648795267739" maxValue="0.32561753780355168" count="21">
        <n v="0.31929864429024346"/>
        <n v="0.29382758993049812"/>
        <n v="0.30764287550338443"/>
        <n v="0.28811694883375727"/>
        <n v="0.28163751662337555"/>
        <n v="0.28727047732213568"/>
        <n v="0.27595799197438675"/>
        <n v="0.2790428844449106"/>
        <n v="0.28964310001674665"/>
        <n v="0.32561753780355168"/>
        <n v="0.19117648795267739"/>
        <n v="0.24679054788250299"/>
        <n v="0.2693810186938434"/>
        <n v="0.2764293534223945"/>
        <n v="0.31206873322527506"/>
        <n v="0.30975407463048599"/>
        <n v="0.23036341450640713"/>
        <n v="0.25680963720697891"/>
        <n v="0.28319960947208517"/>
        <n v="0.27903929855945175"/>
        <n v="0.28372515629794992"/>
      </sharedItems>
    </cacheField>
    <cacheField name="Raw CPA" numFmtId="164">
      <sharedItems containsSemiMixedTypes="0" containsString="0" containsNumber="1" minValue="166.14071216617214" maxValue="599.15128874388267" count="21">
        <n v="599.15128874388267"/>
        <n v="374.97219251336901"/>
        <n v="237.66948717948716"/>
        <n v="391.51075837742502"/>
        <n v="326.5144520547945"/>
        <n v="203.17022304832713"/>
        <n v="166.14071216617214"/>
        <n v="440.64330788804074"/>
        <n v="267.13759803921573"/>
        <n v="240.4918807339449"/>
        <n v="174.3034192269574"/>
        <n v="332.72403118040086"/>
        <n v="297.00457031249999"/>
        <n v="441.21051282051292"/>
        <n v="368.65974576271185"/>
        <n v="250.26207207207202"/>
        <n v="498.43133802816891"/>
        <n v="406.04632183908046"/>
        <n v="226.90509803921569"/>
        <n v="274.60760563380279"/>
        <n v="313.39880184331798"/>
      </sharedItems>
    </cacheField>
    <cacheField name="Raw CPC" numFmtId="164">
      <sharedItems containsSemiMixedTypes="0" containsString="0" containsNumber="1" minValue="4.8404443675974758" maxValue="30.897597375283929" count="21">
        <n v="30.897597375283929"/>
        <n v="11.4025205301244"/>
        <n v="11.617043587244115"/>
        <n v="10.863058478101296"/>
        <n v="12.933019533369507"/>
        <n v="10.643191820837391"/>
        <n v="4.8404443675974758"/>
        <n v="15.9136941738651"/>
        <n v="6.6055842424242437"/>
        <n v="9.8826069745523064"/>
        <n v="7.241709215185705"/>
        <n v="12.588951714839471"/>
        <n v="13.019378424657534"/>
        <n v="10.579751427316648"/>
        <n v="9.0729664905450491"/>
        <n v="8.7714209030628325"/>
        <n v="24.016711910417367"/>
        <n v="15.759995538701762"/>
        <n v="9.1083510428964978"/>
        <n v="14.670534236267871"/>
        <n v="5.7692178486596548"/>
      </sharedItems>
    </cacheField>
    <cacheField name="Raw CPM" numFmtId="164">
      <sharedItems containsSemiMixedTypes="0" containsString="0" containsNumber="1" minValue="1.3357593079459298E-2" maxValue="9.8655609537539435E-2" count="21">
        <n v="9.8655609537539435E-2"/>
        <n v="3.3503751264994788E-2"/>
        <n v="3.5739006940279323E-2"/>
        <n v="3.1298312637132245E-2"/>
        <n v="3.6424235038197951E-2"/>
        <n v="3.0574747946030073E-2"/>
        <n v="1.3357593079459298E-2"/>
        <n v="4.4406031244494854E-2"/>
        <n v="1.9132618973975307E-2"/>
        <n v="3.2179501501339289E-2"/>
        <n v="1.3844445345337427E-2"/>
        <n v="3.1068342909716086E-2"/>
        <n v="3.5071734227948924E-2"/>
        <n v="2.924553846422796E-2"/>
        <n v="2.8313891592997631E-2"/>
        <n v="2.7169833650227296E-2"/>
        <n v="5.5325717609004406E-2"/>
        <n v="4.0473187366776062E-2"/>
        <n v="2.5794814582829478E-2"/>
        <n v="4.0936555827806087E-2"/>
        <n v="1.6368722358278829E-2"/>
      </sharedItems>
    </cacheField>
    <cacheField name="Raw CVR" numFmtId="10">
      <sharedItems containsSemiMixedTypes="0" containsString="0" containsNumber="1" minValue="1.8408551068883609E-2" maxValue="5.3423626787057941E-2" count="21">
        <n v="5.1568940859762769E-2"/>
        <n v="3.04089763395398E-2"/>
        <n v="4.8878986213619274E-2"/>
        <n v="2.7746513334964522E-2"/>
        <n v="3.9609332609875203E-2"/>
        <n v="5.2385589094449854E-2"/>
        <n v="2.913460707184231E-2"/>
        <n v="3.6114684800588125E-2"/>
        <n v="2.4727272727272726E-2"/>
        <n v="4.1093308199811496E-2"/>
        <n v="4.1546570040352469E-2"/>
        <n v="3.7836015842251623E-2"/>
        <n v="4.3835616438356165E-2"/>
        <n v="2.3978919631093543E-2"/>
        <n v="2.4610678531701891E-2"/>
        <n v="3.5048942216608779E-2"/>
        <n v="4.8184594502884287E-2"/>
        <n v="3.8813294668748603E-2"/>
        <n v="4.0141676505312869E-2"/>
        <n v="5.3423626787057941E-2"/>
        <n v="1.8408551068883609E-2"/>
      </sharedItems>
    </cacheField>
    <cacheField name="Raw vCPM" numFmtId="164">
      <sharedItems containsSemiMixedTypes="0" containsString="0" containsNumber="1" minValue="25.096456144596747" maxValue="214.79050775931847" count="21">
        <n v="214.79050775931847"/>
        <n v="90.654493176329439"/>
        <n v="77.907829634153856"/>
        <n v="53.83692490144459"/>
        <n v="98.052287164952105"/>
        <n v="57.795232374675876"/>
        <n v="25.766346198538681"/>
        <n v="110.30621786476833"/>
        <n v="54.125687917580002"/>
        <n v="57.84033326971258"/>
        <n v="25.096456144596747"/>
        <n v="70.497502272163146"/>
        <n v="76.287627381129766"/>
        <n v="45.94778719066904"/>
        <n v="54.569419594229849"/>
        <n v="48.157607781747693"/>
        <n v="106.69218756123958"/>
        <n v="71.065662153734735"/>
        <n v="77.2922698780052"/>
        <n v="104.46332799331336"/>
        <n v="29.270231988214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62"/>
    <n v="1163.7900308735072"/>
    <m/>
    <n v="0.32410908382527925"/>
    <m/>
    <n v="990.19996825194244"/>
    <n v="11887"/>
    <n v="3722847"/>
    <n v="367279.74000000005"/>
    <n v="613"/>
    <n v="1709944"/>
    <x v="0"/>
    <x v="0"/>
    <x v="0"/>
    <x v="0"/>
    <x v="0"/>
    <x v="0"/>
  </r>
  <r>
    <x v="1"/>
    <n v="50"/>
    <n v="696.48268759058919"/>
    <n v="32.75099181903196"/>
    <n v="0.12418230391156485"/>
    <n v="7.4070732228635291E-2"/>
    <n v="460.12110941304286"/>
    <n v="12299"/>
    <n v="4185788"/>
    <n v="140239.6"/>
    <n v="374"/>
    <n v="1546968"/>
    <x v="1"/>
    <x v="1"/>
    <x v="1"/>
    <x v="1"/>
    <x v="1"/>
    <x v="1"/>
  </r>
  <r>
    <x v="2"/>
    <n v="50"/>
    <n v="387.45286051892549"/>
    <n v="27.851080392389843"/>
    <n v="7.2932944964021043E-2"/>
    <n v="9.7562778885083731E-2"/>
    <n v="197.92736370324513"/>
    <n v="7181"/>
    <n v="2334200"/>
    <n v="83421.989999999991"/>
    <n v="351"/>
    <n v="1070778"/>
    <x v="2"/>
    <x v="2"/>
    <x v="2"/>
    <x v="2"/>
    <x v="2"/>
    <x v="2"/>
  </r>
  <r>
    <x v="3"/>
    <n v="40"/>
    <n v="1272.7015312321521"/>
    <m/>
    <n v="0.23728140735947822"/>
    <m/>
    <n v="840.01798685294409"/>
    <n v="20435"/>
    <n v="7092606"/>
    <n v="221986.59999999998"/>
    <n v="567"/>
    <n v="4123315"/>
    <x v="3"/>
    <x v="3"/>
    <x v="3"/>
    <x v="3"/>
    <x v="3"/>
    <x v="3"/>
  </r>
  <r>
    <x v="4"/>
    <n v="35"/>
    <n v="500.91277583938023"/>
    <m/>
    <n v="0.10745129852896119"/>
    <m/>
    <n v="298.4370712540142"/>
    <n v="7372"/>
    <n v="2617549"/>
    <n v="95342.22"/>
    <n v="292"/>
    <n v="972361"/>
    <x v="4"/>
    <x v="4"/>
    <x v="4"/>
    <x v="4"/>
    <x v="4"/>
    <x v="4"/>
  </r>
  <r>
    <x v="5"/>
    <n v="34"/>
    <n v="431.54012001204001"/>
    <m/>
    <n v="7.7786032807514713E-2"/>
    <m/>
    <n v="219.65856250038934"/>
    <n v="5135"/>
    <n v="1787514"/>
    <n v="54652.79"/>
    <n v="269"/>
    <n v="945628"/>
    <x v="5"/>
    <x v="5"/>
    <x v="5"/>
    <x v="5"/>
    <x v="5"/>
    <x v="5"/>
  </r>
  <r>
    <x v="6"/>
    <n v="33"/>
    <n v="388.63839941708125"/>
    <n v="18.178815615396807"/>
    <n v="5.7365966334539262E-2"/>
    <n v="8.4295622418766231E-2"/>
    <n v="155.59543442332225"/>
    <n v="11567"/>
    <n v="4191580"/>
    <n v="55989.420000000006"/>
    <n v="337"/>
    <n v="2172967"/>
    <x v="6"/>
    <x v="6"/>
    <x v="6"/>
    <x v="6"/>
    <x v="6"/>
    <x v="6"/>
  </r>
  <r>
    <x v="7"/>
    <n v="33"/>
    <n v="1172.1818806855317"/>
    <n v="56.381583394388365"/>
    <n v="0.22018700204145258"/>
    <n v="7.3288065281113951E-2"/>
    <n v="674.93265746155896"/>
    <n v="10882"/>
    <n v="3899759"/>
    <n v="173172.82"/>
    <n v="393"/>
    <n v="1569928"/>
    <x v="7"/>
    <x v="7"/>
    <x v="7"/>
    <x v="7"/>
    <x v="7"/>
    <x v="7"/>
  </r>
  <r>
    <x v="8"/>
    <n v="30"/>
    <n v="424.78296706349204"/>
    <n v="22.144229441289905"/>
    <n v="7.5752316547263374E-2"/>
    <n v="6.5397598581471816E-2"/>
    <n v="210.20840755484414"/>
    <n v="8250"/>
    <n v="2848333"/>
    <n v="54496.070000000007"/>
    <n v="204"/>
    <n v="1006843"/>
    <x v="8"/>
    <x v="8"/>
    <x v="8"/>
    <x v="8"/>
    <x v="8"/>
    <x v="8"/>
  </r>
  <r>
    <x v="9"/>
    <n v="29"/>
    <n v="612.72076410050795"/>
    <n v="28.036462868099456"/>
    <n v="9.9338939736365553E-2"/>
    <n v="7.3984780178380782E-2"/>
    <n v="608.08104282734018"/>
    <n v="5305"/>
    <n v="1629212"/>
    <n v="52427.229999999989"/>
    <n v="218"/>
    <n v="906413"/>
    <x v="9"/>
    <x v="9"/>
    <x v="9"/>
    <x v="9"/>
    <x v="9"/>
    <x v="9"/>
  </r>
  <r>
    <x v="10"/>
    <n v="27"/>
    <n v="570.67277940443455"/>
    <n v="56.338494862179047"/>
    <n v="0.18715705672015559"/>
    <n v="0.11308215637173691"/>
    <n v="430.52081808935117"/>
    <n v="24286"/>
    <n v="12703445"/>
    <n v="175872.15000000002"/>
    <n v="1009"/>
    <n v="7007848"/>
    <x v="10"/>
    <x v="10"/>
    <x v="10"/>
    <x v="10"/>
    <x v="10"/>
    <x v="10"/>
  </r>
  <r>
    <x v="11"/>
    <n v="24"/>
    <n v="1325.6911493202333"/>
    <m/>
    <n v="0.2917917970679042"/>
    <m/>
    <n v="1151.6239882246296"/>
    <n v="11867"/>
    <n v="4808531"/>
    <n v="149393.09"/>
    <n v="449"/>
    <n v="2119126"/>
    <x v="11"/>
    <x v="11"/>
    <x v="11"/>
    <x v="11"/>
    <x v="11"/>
    <x v="11"/>
  </r>
  <r>
    <x v="12"/>
    <n v="23"/>
    <n v="860.95738570154651"/>
    <n v="68.046120842930705"/>
    <n v="0.14045831713176335"/>
    <n v="0.15216006588089179"/>
    <n v="676.82896057505354"/>
    <n v="11680"/>
    <n v="4335866"/>
    <n v="152066.34"/>
    <n v="512"/>
    <n v="1993329"/>
    <x v="12"/>
    <x v="12"/>
    <x v="12"/>
    <x v="12"/>
    <x v="12"/>
    <x v="12"/>
  </r>
  <r>
    <x v="13"/>
    <n v="21"/>
    <n v="953.34888880355027"/>
    <n v="65.338318195961264"/>
    <n v="0.20251856415793132"/>
    <n v="6.6744207941195774E-2"/>
    <n v="750.85290953862352"/>
    <n v="11385"/>
    <n v="4118593"/>
    <n v="120450.47000000003"/>
    <n v="273"/>
    <n v="2621464"/>
    <x v="13"/>
    <x v="13"/>
    <x v="13"/>
    <x v="13"/>
    <x v="13"/>
    <x v="13"/>
  </r>
  <r>
    <x v="14"/>
    <n v="21"/>
    <n v="633.78812264431815"/>
    <n v="85.250805651128317"/>
    <n v="0.21310404153663326"/>
    <n v="0.23801551980371455"/>
    <n v="598.54634455395922"/>
    <n v="14384"/>
    <n v="4609241"/>
    <n v="130505.54999999999"/>
    <n v="354"/>
    <n v="2391551"/>
    <x v="14"/>
    <x v="14"/>
    <x v="14"/>
    <x v="14"/>
    <x v="14"/>
    <x v="14"/>
  </r>
  <r>
    <x v="15"/>
    <n v="18"/>
    <n v="453.8344901256151"/>
    <n v="27.330893700232657"/>
    <n v="9.2212076249864439E-2"/>
    <n v="9.3620733396805544E-2"/>
    <n v="400.17632769439666"/>
    <n v="3167"/>
    <n v="1022424"/>
    <n v="27779.089999999993"/>
    <n v="111"/>
    <n v="576837"/>
    <x v="15"/>
    <x v="15"/>
    <x v="15"/>
    <x v="15"/>
    <x v="15"/>
    <x v="15"/>
  </r>
  <r>
    <x v="16"/>
    <n v="13"/>
    <n v="955.05931486568988"/>
    <n v="122.98988050828341"/>
    <n v="0.32563115309158908"/>
    <n v="0.22224116369107202"/>
    <n v="977.4383517346962"/>
    <n v="2947"/>
    <n v="1279283"/>
    <n v="70777.249999999985"/>
    <n v="142"/>
    <n v="663378"/>
    <x v="16"/>
    <x v="16"/>
    <x v="16"/>
    <x v="16"/>
    <x v="16"/>
    <x v="16"/>
  </r>
  <r>
    <x v="17"/>
    <n v="12"/>
    <n v="548.94446785217099"/>
    <n v="54.230419484070758"/>
    <n v="0.19897642815531882"/>
    <n v="0.10660088565874778"/>
    <n v="504.48721652544293"/>
    <n v="4483"/>
    <n v="1745651"/>
    <n v="70652.06"/>
    <n v="174"/>
    <n v="994180"/>
    <x v="17"/>
    <x v="17"/>
    <x v="17"/>
    <x v="17"/>
    <x v="17"/>
    <x v="17"/>
  </r>
  <r>
    <x v="18"/>
    <n v="12"/>
    <n v="365.36590255626436"/>
    <n v="27.011312590334818"/>
    <n v="8.5671550108054273E-2"/>
    <n v="0.17133840907514414"/>
    <n v="215.79326958974292"/>
    <n v="2541"/>
    <n v="897247"/>
    <n v="23144.32"/>
    <n v="102"/>
    <n v="299439"/>
    <x v="18"/>
    <x v="18"/>
    <x v="18"/>
    <x v="18"/>
    <x v="18"/>
    <x v="18"/>
  </r>
  <r>
    <x v="19"/>
    <n v="12"/>
    <n v="573.64444883040937"/>
    <n v="43.367582232784478"/>
    <n v="0.10750879734176599"/>
    <n v="0.21832625739878714"/>
    <n v="485.74887527055967"/>
    <n v="1329"/>
    <n v="476277"/>
    <n v="19497.14"/>
    <n v="71"/>
    <n v="186641"/>
    <x v="19"/>
    <x v="19"/>
    <x v="19"/>
    <x v="19"/>
    <x v="19"/>
    <x v="19"/>
  </r>
  <r>
    <x v="20"/>
    <n v="10"/>
    <n v="775.00940554270289"/>
    <n v="55.724090420705146"/>
    <n v="0.22607292260799752"/>
    <n v="7.8442157825670281E-2"/>
    <n v="473.24851958439837"/>
    <n v="11788"/>
    <n v="4154725"/>
    <n v="68007.540000000008"/>
    <n v="217"/>
    <n v="2323437"/>
    <x v="20"/>
    <x v="20"/>
    <x v="20"/>
    <x v="20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5F567-7E5D-AD42-A749-DEE897CB0D16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O25" firstHeaderRow="0" firstDataRow="1" firstDataCol="1"/>
  <pivotFields count="18">
    <pivotField axis="axisRow" showAll="0" sortType="a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numFmtId="10" showAll="0"/>
    <pivotField numFmtId="164" showAll="0"/>
    <pivotField numFmtId="164" showAll="0"/>
    <pivotField dataField="1" numFmtId="164" showAll="0">
      <items count="22">
        <item x="6"/>
        <item x="10"/>
        <item x="20"/>
        <item x="8"/>
        <item x="18"/>
        <item x="15"/>
        <item x="14"/>
        <item x="13"/>
        <item x="5"/>
        <item x="11"/>
        <item x="3"/>
        <item x="9"/>
        <item x="1"/>
        <item x="12"/>
        <item x="2"/>
        <item x="4"/>
        <item x="17"/>
        <item x="19"/>
        <item x="7"/>
        <item x="16"/>
        <item x="0"/>
        <item t="default"/>
      </items>
    </pivotField>
    <pivotField numFmtId="10" showAll="0"/>
    <pivotField numFmtId="164" showAll="0"/>
  </pivotFields>
  <rowFields count="1">
    <field x="0"/>
  </rowFields>
  <rowItems count="22">
    <i>
      <x v="4"/>
    </i>
    <i>
      <x v="5"/>
    </i>
    <i>
      <x v="9"/>
    </i>
    <i>
      <x v="8"/>
    </i>
    <i>
      <x v="11"/>
    </i>
    <i>
      <x v="17"/>
    </i>
    <i>
      <x v="3"/>
    </i>
    <i>
      <x v="13"/>
    </i>
    <i>
      <x v="19"/>
    </i>
    <i>
      <x v="12"/>
    </i>
    <i>
      <x v="1"/>
    </i>
    <i>
      <x v="18"/>
    </i>
    <i>
      <x v="10"/>
    </i>
    <i>
      <x v="14"/>
    </i>
    <i>
      <x v="20"/>
    </i>
    <i>
      <x v="2"/>
    </i>
    <i>
      <x v="6"/>
    </i>
    <i>
      <x v="16"/>
    </i>
    <i>
      <x v="15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CPM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58E2-28BA-2741-B164-BE30E6D8291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S25" firstHeaderRow="0" firstDataRow="1" firstDataCol="1"/>
  <pivotFields count="18">
    <pivotField axis="axisRow" showAll="0" sortType="de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numFmtId="10" showAll="0"/>
    <pivotField numFmtId="164" showAll="0"/>
    <pivotField numFmtId="164" showAll="0"/>
    <pivotField numFmtId="164" showAll="0"/>
    <pivotField dataField="1" numFmtId="10" showAll="0">
      <items count="22">
        <item x="20"/>
        <item x="13"/>
        <item x="14"/>
        <item x="8"/>
        <item x="3"/>
        <item x="6"/>
        <item x="1"/>
        <item x="15"/>
        <item x="7"/>
        <item x="11"/>
        <item x="17"/>
        <item x="4"/>
        <item x="18"/>
        <item x="9"/>
        <item x="10"/>
        <item x="12"/>
        <item x="16"/>
        <item x="2"/>
        <item x="0"/>
        <item x="5"/>
        <item x="19"/>
        <item t="default"/>
      </items>
    </pivotField>
    <pivotField numFmtId="164" showAll="0"/>
  </pivotFields>
  <rowFields count="1">
    <field x="0"/>
  </rowFields>
  <rowItems count="22">
    <i>
      <x v="16"/>
    </i>
    <i>
      <x v="19"/>
    </i>
    <i>
      <x v="7"/>
    </i>
    <i>
      <x v="20"/>
    </i>
    <i>
      <x/>
    </i>
    <i>
      <x v="14"/>
    </i>
    <i>
      <x v="5"/>
    </i>
    <i>
      <x v="18"/>
    </i>
    <i>
      <x v="11"/>
    </i>
    <i>
      <x v="2"/>
    </i>
    <i>
      <x v="6"/>
    </i>
    <i>
      <x v="12"/>
    </i>
    <i>
      <x v="15"/>
    </i>
    <i>
      <x v="17"/>
    </i>
    <i>
      <x v="10"/>
    </i>
    <i>
      <x v="4"/>
    </i>
    <i>
      <x v="1"/>
    </i>
    <i>
      <x v="8"/>
    </i>
    <i>
      <x v="3"/>
    </i>
    <i>
      <x v="13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CVR" fld="16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F8C44-7937-0749-8ABA-0934EB92009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W25" firstHeaderRow="0" firstDataRow="1" firstDataCol="1"/>
  <pivotFields count="18">
    <pivotField axis="axisRow" showAll="0" sortType="a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numFmtId="10" showAll="0"/>
    <pivotField numFmtId="164" showAll="0"/>
    <pivotField numFmtId="164" showAll="0"/>
    <pivotField numFmtId="164" showAll="0"/>
    <pivotField numFmtId="10" showAll="0"/>
    <pivotField dataField="1" numFmtId="164" showAll="0">
      <items count="22">
        <item x="10"/>
        <item x="6"/>
        <item x="20"/>
        <item x="13"/>
        <item x="15"/>
        <item x="3"/>
        <item x="8"/>
        <item x="14"/>
        <item x="5"/>
        <item x="9"/>
        <item x="11"/>
        <item x="17"/>
        <item x="12"/>
        <item x="18"/>
        <item x="2"/>
        <item x="1"/>
        <item x="4"/>
        <item x="19"/>
        <item x="16"/>
        <item x="7"/>
        <item x="0"/>
        <item t="default"/>
      </items>
    </pivotField>
  </pivotFields>
  <rowFields count="1">
    <field x="0"/>
  </rowFields>
  <rowItems count="22">
    <i>
      <x v="5"/>
    </i>
    <i>
      <x v="4"/>
    </i>
    <i>
      <x v="9"/>
    </i>
    <i>
      <x v="13"/>
    </i>
    <i>
      <x v="17"/>
    </i>
    <i>
      <x v="1"/>
    </i>
    <i>
      <x v="8"/>
    </i>
    <i>
      <x v="3"/>
    </i>
    <i>
      <x v="19"/>
    </i>
    <i>
      <x v="18"/>
    </i>
    <i>
      <x v="12"/>
    </i>
    <i>
      <x v="6"/>
    </i>
    <i>
      <x v="14"/>
    </i>
    <i>
      <x v="11"/>
    </i>
    <i>
      <x v="20"/>
    </i>
    <i>
      <x v="10"/>
    </i>
    <i>
      <x v="2"/>
    </i>
    <i>
      <x v="16"/>
    </i>
    <i>
      <x/>
    </i>
    <i>
      <x v="1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vCPM" fld="1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0869D-016C-5B48-83D9-6DC6AEDD7E12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18">
    <pivotField axis="axisRow" showAll="0" sortType="a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dataField="1" numFmtId="10" showAll="0">
      <items count="22">
        <item x="10"/>
        <item x="16"/>
        <item x="11"/>
        <item x="17"/>
        <item x="12"/>
        <item x="6"/>
        <item x="13"/>
        <item x="19"/>
        <item x="7"/>
        <item x="4"/>
        <item x="18"/>
        <item x="20"/>
        <item x="5"/>
        <item x="3"/>
        <item x="8"/>
        <item x="1"/>
        <item x="2"/>
        <item x="15"/>
        <item x="14"/>
        <item x="0"/>
        <item x="9"/>
        <item t="default"/>
      </items>
    </pivotField>
    <pivotField numFmtId="164" showAll="0"/>
    <pivotField numFmtId="164" showAll="0"/>
    <pivotField numFmtId="164" showAll="0"/>
    <pivotField numFmtId="10" showAll="0"/>
    <pivotField numFmtId="164" showAll="0"/>
  </pivotFields>
  <rowFields count="1">
    <field x="0"/>
  </rowFields>
  <rowItems count="22">
    <i>
      <x v="5"/>
    </i>
    <i>
      <x/>
    </i>
    <i>
      <x v="12"/>
    </i>
    <i>
      <x v="6"/>
    </i>
    <i>
      <x v="14"/>
    </i>
    <i>
      <x v="4"/>
    </i>
    <i>
      <x v="13"/>
    </i>
    <i>
      <x v="16"/>
    </i>
    <i>
      <x v="15"/>
    </i>
    <i>
      <x v="2"/>
    </i>
    <i>
      <x v="11"/>
    </i>
    <i>
      <x v="9"/>
    </i>
    <i>
      <x v="19"/>
    </i>
    <i>
      <x v="1"/>
    </i>
    <i>
      <x v="8"/>
    </i>
    <i>
      <x v="10"/>
    </i>
    <i>
      <x v="20"/>
    </i>
    <i>
      <x v="17"/>
    </i>
    <i>
      <x v="3"/>
    </i>
    <i>
      <x v="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CTR" fld="12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5D46C-BCC6-404F-B008-77A43CFB95C0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5" firstHeaderRow="0" firstDataRow="1" firstDataCol="1"/>
  <pivotFields count="18">
    <pivotField axis="axisRow" showAll="0" sortType="a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numFmtId="10" showAll="0"/>
    <pivotField dataField="1" numFmtId="164" showAll="0">
      <items count="22">
        <item x="6"/>
        <item x="10"/>
        <item x="5"/>
        <item x="18"/>
        <item x="2"/>
        <item x="9"/>
        <item x="15"/>
        <item x="8"/>
        <item x="19"/>
        <item x="12"/>
        <item x="20"/>
        <item x="4"/>
        <item x="11"/>
        <item x="14"/>
        <item x="1"/>
        <item x="3"/>
        <item x="17"/>
        <item x="7"/>
        <item x="13"/>
        <item x="16"/>
        <item x="0"/>
        <item t="default"/>
      </items>
    </pivotField>
    <pivotField numFmtId="164" showAll="0"/>
    <pivotField numFmtId="164" showAll="0"/>
    <pivotField numFmtId="10" showAll="0"/>
    <pivotField numFmtId="164" showAll="0"/>
  </pivotFields>
  <rowFields count="1">
    <field x="0"/>
  </rowFields>
  <rowItems count="22">
    <i>
      <x v="4"/>
    </i>
    <i>
      <x v="5"/>
    </i>
    <i>
      <x v="19"/>
    </i>
    <i>
      <x v="11"/>
    </i>
    <i>
      <x v="20"/>
    </i>
    <i>
      <x v="18"/>
    </i>
    <i>
      <x v="17"/>
    </i>
    <i>
      <x v="8"/>
    </i>
    <i>
      <x v="16"/>
    </i>
    <i>
      <x v="14"/>
    </i>
    <i>
      <x v="9"/>
    </i>
    <i>
      <x v="2"/>
    </i>
    <i>
      <x v="12"/>
    </i>
    <i>
      <x v="3"/>
    </i>
    <i>
      <x v="10"/>
    </i>
    <i>
      <x v="1"/>
    </i>
    <i>
      <x v="6"/>
    </i>
    <i>
      <x v="15"/>
    </i>
    <i>
      <x v="1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CPA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77315-C6FB-5645-A21A-8E3D6DF808F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25" firstHeaderRow="0" firstDataRow="1" firstDataCol="1"/>
  <pivotFields count="18">
    <pivotField axis="axisRow" showAll="0" sortType="ascending">
      <items count="22">
        <item x="16"/>
        <item x="3"/>
        <item x="4"/>
        <item x="14"/>
        <item x="6"/>
        <item x="10"/>
        <item x="17"/>
        <item x="0"/>
        <item x="8"/>
        <item x="20"/>
        <item x="1"/>
        <item x="18"/>
        <item x="11"/>
        <item x="13"/>
        <item x="12"/>
        <item x="7"/>
        <item x="19"/>
        <item x="15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  <pivotField showAll="0"/>
    <pivotField numFmtId="164" showAll="0"/>
    <pivotField numFmtId="3" showAll="0"/>
    <pivotField numFmtId="3" showAll="0"/>
    <pivotField numFmtId="164" showAll="0"/>
    <pivotField showAll="0"/>
    <pivotField numFmtId="3" showAll="0"/>
    <pivotField numFmtId="10" showAll="0"/>
    <pivotField numFmtId="164" showAll="0"/>
    <pivotField dataField="1" numFmtId="164" showAll="0">
      <items count="22">
        <item x="6"/>
        <item x="20"/>
        <item x="8"/>
        <item x="10"/>
        <item x="15"/>
        <item x="14"/>
        <item x="18"/>
        <item x="9"/>
        <item x="13"/>
        <item x="5"/>
        <item x="3"/>
        <item x="1"/>
        <item x="2"/>
        <item x="11"/>
        <item x="4"/>
        <item x="12"/>
        <item x="19"/>
        <item x="17"/>
        <item x="7"/>
        <item x="16"/>
        <item x="0"/>
        <item t="default"/>
      </items>
    </pivotField>
    <pivotField numFmtId="164" showAll="0"/>
    <pivotField numFmtId="10" showAll="0"/>
    <pivotField numFmtId="164" showAll="0"/>
  </pivotFields>
  <rowFields count="1">
    <field x="0"/>
  </rowFields>
  <rowItems count="22">
    <i>
      <x v="4"/>
    </i>
    <i>
      <x v="9"/>
    </i>
    <i>
      <x v="8"/>
    </i>
    <i>
      <x v="5"/>
    </i>
    <i>
      <x v="17"/>
    </i>
    <i>
      <x v="3"/>
    </i>
    <i>
      <x v="11"/>
    </i>
    <i>
      <x v="18"/>
    </i>
    <i>
      <x v="13"/>
    </i>
    <i>
      <x v="19"/>
    </i>
    <i>
      <x v="1"/>
    </i>
    <i>
      <x v="10"/>
    </i>
    <i>
      <x v="20"/>
    </i>
    <i>
      <x v="12"/>
    </i>
    <i>
      <x v="2"/>
    </i>
    <i>
      <x v="14"/>
    </i>
    <i>
      <x v="16"/>
    </i>
    <i>
      <x v="6"/>
    </i>
    <i>
      <x v="15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Aud Seg 1" fld="1" baseField="0" baseItem="0"/>
    <dataField name="Sum of Raw CPC" fld="1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DCACA7-3DA1-4844-9C04-1CFE3A9CB10E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Characteristic 1" tableColumnId="1"/>
      <queryTableField id="2" name="Count of Aud Seg 1" tableColumnId="2"/>
      <queryTableField id="3" name="Avg CPA" tableColumnId="3"/>
      <queryTableField id="4" name="Avg CPC" tableColumnId="4"/>
      <queryTableField id="5" name="Avg CPM" tableColumnId="5"/>
      <queryTableField id="6" name="Avg CVR" tableColumnId="6"/>
      <queryTableField id="7" name="Avg vCPM" tableColumnId="7"/>
      <queryTableField id="8" name="Sum of Clicks" tableColumnId="8"/>
      <queryTableField id="9" name="Sum of Impressions" tableColumnId="9"/>
      <queryTableField id="11" name="Sum of Cost" tableColumnId="11"/>
      <queryTableField id="12" name="Sum of Conversions" tableColumnId="12"/>
      <queryTableField id="13" name="Sum of Viewable Impressions" tableColumnId="13"/>
      <queryTableField id="10" dataBound="0" tableColumnId="10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DE6E1-54E2-454B-86DC-D59D9116D0C2}" name="aud_seg_4_28_DATA__24" displayName="aud_seg_4_28_DATA__24" ref="A1:R22" tableType="queryTable" totalsRowShown="0">
  <autoFilter ref="A1:R22" xr:uid="{55FF61CC-3B00-8641-9AE4-BE029443C7FB}"/>
  <sortState xmlns:xlrd2="http://schemas.microsoft.com/office/spreadsheetml/2017/richdata2" ref="A2:M22">
    <sortCondition descending="1" ref="B1:B22"/>
  </sortState>
  <tableColumns count="18">
    <tableColumn id="1" xr3:uid="{41816549-387A-194C-A22F-9F6A61E76903}" uniqueName="1" name="Characteristic 1" queryTableFieldId="1" dataDxfId="15"/>
    <tableColumn id="2" xr3:uid="{6E8257B5-ADA4-7B47-AD59-CE647200F48F}" uniqueName="2" name="Count of Aud Seg 1" queryTableFieldId="2"/>
    <tableColumn id="3" xr3:uid="{E95D1B81-ACE9-284A-A4B5-6D53F5C7B55D}" uniqueName="3" name="Avg CPA" queryTableFieldId="3" dataDxfId="14"/>
    <tableColumn id="4" xr3:uid="{8E084174-416F-F240-91C4-0BDCB1F7965C}" uniqueName="4" name="Avg CPC" queryTableFieldId="4" dataDxfId="13"/>
    <tableColumn id="5" xr3:uid="{B94DD866-7239-CC46-B6BA-5F53FFAE4A0D}" uniqueName="5" name="Avg CPM" queryTableFieldId="5" dataDxfId="12"/>
    <tableColumn id="6" xr3:uid="{844BCAED-5D08-5242-AEE5-B5AEA0EA0942}" uniqueName="6" name="Avg CVR" queryTableFieldId="6" dataDxfId="11"/>
    <tableColumn id="7" xr3:uid="{96C3C4FA-5283-2C4A-BC24-165D595EF51A}" uniqueName="7" name="Avg vCPM" queryTableFieldId="7" dataDxfId="10"/>
    <tableColumn id="8" xr3:uid="{7A81CCEB-46DA-564E-90D0-65DA36EE5BDE}" uniqueName="8" name="Sum of Clicks" queryTableFieldId="8" dataDxfId="9"/>
    <tableColumn id="9" xr3:uid="{0CCE77C1-92EB-014D-B745-67B14C9659A3}" uniqueName="9" name="Sum of Impressions" queryTableFieldId="9" dataDxfId="8"/>
    <tableColumn id="11" xr3:uid="{7E871025-5292-E940-836C-83EC8AD0232C}" uniqueName="11" name="Sum of Cost" queryTableFieldId="11" dataDxfId="7"/>
    <tableColumn id="12" xr3:uid="{628438F7-B92D-7346-A9A3-F334EE7C99B2}" uniqueName="12" name="Sum of Conversions" queryTableFieldId="12"/>
    <tableColumn id="13" xr3:uid="{BAD29254-7CC8-F545-B6D7-E9DD2E87CF16}" uniqueName="13" name="Sum of Viewable Impressions" queryTableFieldId="13" dataDxfId="6"/>
    <tableColumn id="10" xr3:uid="{38C5A034-076A-5346-A6DF-D9DF190EF06A}" uniqueName="10" name="Raw CTR" queryTableFieldId="10" dataDxfId="5">
      <calculatedColumnFormula>aud_seg_4_28_DATA__24[[#This Row],[Sum of Clicks]]/aud_seg_4_28_DATA__24[[#This Row],[Sum of Impressions]]*100</calculatedColumnFormula>
    </tableColumn>
    <tableColumn id="14" xr3:uid="{86B8318F-118A-F74D-8540-BA9DE7AB2EE9}" uniqueName="14" name="Raw CPA" queryTableFieldId="14" dataDxfId="4">
      <calculatedColumnFormula>aud_seg_4_28_DATA__24[[#This Row],[Sum of Cost]]/aud_seg_4_28_DATA__24[[#This Row],[Sum of Conversions]]</calculatedColumnFormula>
    </tableColumn>
    <tableColumn id="15" xr3:uid="{8525E281-B7DA-0249-8D5E-EC1AE9900510}" uniqueName="15" name="Raw CPC" queryTableFieldId="15" dataDxfId="3">
      <calculatedColumnFormula>aud_seg_4_28_DATA__24[[#This Row],[Sum of Cost]]/aud_seg_4_28_DATA__24[[#This Row],[Sum of Clicks]]</calculatedColumnFormula>
    </tableColumn>
    <tableColumn id="16" xr3:uid="{4AC42EC1-A91C-0B46-ACC2-7B25E3EB6DA5}" uniqueName="16" name="Raw CPM" queryTableFieldId="16" dataDxfId="2">
      <calculatedColumnFormula>aud_seg_4_28_DATA__24[[#This Row],[Sum of Cost]]/aud_seg_4_28_DATA__24[[#This Row],[Sum of Impressions]]</calculatedColumnFormula>
    </tableColumn>
    <tableColumn id="17" xr3:uid="{9816B214-38F8-9040-86FE-A924A9ECFC63}" uniqueName="17" name="Raw CVR" queryTableFieldId="17" dataDxfId="1">
      <calculatedColumnFormula>aud_seg_4_28_DATA__24[[#This Row],[Sum of Conversions]]/aud_seg_4_28_DATA__24[[#This Row],[Sum of Clicks]]</calculatedColumnFormula>
    </tableColumn>
    <tableColumn id="18" xr3:uid="{4951FF20-B98E-194A-B1D9-0109C7579DAA}" uniqueName="18" name="Raw vCPM" queryTableFieldId="18" dataDxfId="0">
      <calculatedColumnFormula>aud_seg_4_28_DATA__24[[#This Row],[Sum of Cost]]/aud_seg_4_28_DATA__24[[#This Row],[Sum of Viewable Impressions]]*1000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E8AA6-508F-D74E-B75F-D9F2C7C44C93}" name="Table22" displayName="Table22" ref="A1:Z728" totalsRowShown="0" headerRowDxfId="55" dataDxfId="54">
  <autoFilter ref="A1:Z728" xr:uid="{9758150E-0612-744B-9F3B-47B4B1424282}"/>
  <sortState xmlns:xlrd2="http://schemas.microsoft.com/office/spreadsheetml/2017/richdata2" ref="A2:Z728">
    <sortCondition descending="1" ref="X1:X728"/>
  </sortState>
  <tableColumns count="26">
    <tableColumn id="1" xr3:uid="{D5804CE5-75D1-2F40-85F7-D3A65639F39E}" name="FULL Audience Segment" dataDxfId="53"/>
    <tableColumn id="2" xr3:uid="{5EC530D0-A053-7647-A583-4E7FE401A50A}" name="Formatted Audience Segment" dataDxfId="52"/>
    <tableColumn id="3" xr3:uid="{F47A10F0-89EB-3F4B-B1E7-7A064BB7DDF4}" name="Characteristic 1" dataDxfId="51"/>
    <tableColumn id="4" xr3:uid="{31F76F2F-6D30-7D4C-BD59-149F95A3914A}" name="Characteristic 2" dataDxfId="50"/>
    <tableColumn id="5" xr3:uid="{DA024692-146E-4148-90DE-E8CC132A1E83}" name="Characteristic 3" dataDxfId="49"/>
    <tableColumn id="6" xr3:uid="{702DFB6B-7471-764F-826E-A3C56B0D5E04}" name="Characteristic 4" dataDxfId="48"/>
    <tableColumn id="7" xr3:uid="{2C7B1E50-D785-404B-8964-E9DE56CCEC31}" name="Characteristic 5" dataDxfId="47"/>
    <tableColumn id="22" xr3:uid="{55EE3552-5BF4-B441-B899-17C35BD57975}" name="Characteristic 6" dataDxfId="46"/>
    <tableColumn id="10" xr3:uid="{2F29217A-F51D-9F42-B30D-3681300769FB}" name="Creative Size" dataDxfId="45"/>
    <tableColumn id="11" xr3:uid="{0991DAD9-A97B-FC48-8371-4BC2A47BB75C}" name="Creative Messaging" dataDxfId="44"/>
    <tableColumn id="12" xr3:uid="{B5EA448A-99E0-8D48-9F72-119D5D01FD21}" name="Location" dataDxfId="43"/>
    <tableColumn id="13" xr3:uid="{D8A68499-C1EB-5341-8433-EBF7B11B9279}" name="App/URL" dataDxfId="42"/>
    <tableColumn id="14" xr3:uid="{797FCBD5-195D-3343-95F8-B9F0EBC58EB4}" name="Exchange" dataDxfId="41"/>
    <tableColumn id="15" xr3:uid="{055CBD0C-F0AF-C849-B4D7-71E1FD3DB85E}" name="Device Make" dataDxfId="40"/>
    <tableColumn id="16" xr3:uid="{B13BD830-4F3A-714F-9E3B-A5A309B94827}" name="Impressions" dataDxfId="39"/>
    <tableColumn id="17" xr3:uid="{B6CC8511-F766-3441-8095-2060228CC880}" name="Clicks" dataDxfId="38"/>
    <tableColumn id="18" xr3:uid="{C39847BB-4D75-B04C-9D18-5E14DA452FE7}" name="Viewable Impressions" dataDxfId="37"/>
    <tableColumn id="19" xr3:uid="{38C233C4-A63B-024D-9EA1-8F18A5732F5C}" name="Measurable Impressions" dataDxfId="36"/>
    <tableColumn id="20" xr3:uid="{D1CE5423-EA69-1049-ABEE-E81B4CA202DF}" name="Total Conversions" dataDxfId="35"/>
    <tableColumn id="21" xr3:uid="{449BC06B-FE3E-0E48-9B5E-89262EB00B6C}" name="Gross Cost" dataDxfId="34"/>
    <tableColumn id="8" xr3:uid="{71895732-CD78-9F47-8BEB-7289350C88B1}" name="CPA" dataDxfId="33">
      <calculatedColumnFormula>T2/S2</calculatedColumnFormula>
    </tableColumn>
    <tableColumn id="23" xr3:uid="{7288B0C6-4F79-BF4A-80D1-F254266F6B3B}" name="CPC" dataDxfId="32">
      <calculatedColumnFormula>T2/P2</calculatedColumnFormula>
    </tableColumn>
    <tableColumn id="24" xr3:uid="{1B376223-49B9-3548-B535-FB4F688EF4FE}" name="CPM" dataDxfId="31">
      <calculatedColumnFormula>T2/O2</calculatedColumnFormula>
    </tableColumn>
    <tableColumn id="25" xr3:uid="{1194B0D6-9187-0543-B31B-DD5CA5E995E8}" name="CVR" dataDxfId="30">
      <calculatedColumnFormula>S2/P2</calculatedColumnFormula>
    </tableColumn>
    <tableColumn id="26" xr3:uid="{EED86396-5FE2-AB46-81AD-9C1124BE1630}" name="vCPM" dataDxfId="29">
      <calculatedColumnFormula>(Table22[[#This Row],[Gross Cost]]/Table22[[#This Row],[Viewable Impressions]])*1000</calculatedColumnFormula>
    </tableColumn>
    <tableColumn id="27" xr3:uid="{28AB0E8C-7476-0646-A72B-A89D75FAD00B}" name="CTR" dataDxfId="28">
      <calculatedColumnFormula>(P2/O2)*100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1F89-46D2-8B49-9975-E3CB55A7BF51}">
  <dimension ref="A1:U22"/>
  <sheetViews>
    <sheetView zoomScale="110" zoomScaleNormal="110" workbookViewId="0">
      <selection activeCell="H26" sqref="H26"/>
    </sheetView>
  </sheetViews>
  <sheetFormatPr baseColWidth="10" defaultRowHeight="16" x14ac:dyDescent="0.2"/>
  <cols>
    <col min="1" max="1" width="33" bestFit="1" customWidth="1"/>
    <col min="2" max="2" width="19" bestFit="1" customWidth="1"/>
    <col min="3" max="3" width="10.6640625" style="3" bestFit="1" customWidth="1"/>
    <col min="4" max="4" width="10.83203125" style="3" bestFit="1" customWidth="1"/>
    <col min="5" max="5" width="11" style="3" bestFit="1" customWidth="1"/>
    <col min="6" max="6" width="10.6640625" style="2" bestFit="1" customWidth="1"/>
    <col min="7" max="7" width="11.83203125" style="3" bestFit="1" customWidth="1"/>
    <col min="8" max="8" width="15" style="23" bestFit="1" customWidth="1"/>
    <col min="9" max="9" width="20.1640625" style="23" bestFit="1" customWidth="1"/>
    <col min="10" max="10" width="13.6640625" style="3" bestFit="1" customWidth="1"/>
    <col min="11" max="11" width="20.1640625" customWidth="1"/>
    <col min="12" max="12" width="28.1640625" style="23" bestFit="1" customWidth="1"/>
    <col min="13" max="13" width="10.33203125" style="2" bestFit="1" customWidth="1"/>
    <col min="14" max="16" width="10.33203125" style="3" customWidth="1"/>
    <col min="17" max="17" width="10.33203125" style="2" customWidth="1"/>
    <col min="18" max="18" width="10.83203125" style="3"/>
    <col min="20" max="20" width="35" bestFit="1" customWidth="1"/>
    <col min="21" max="21" width="32.1640625" bestFit="1" customWidth="1"/>
  </cols>
  <sheetData>
    <row r="1" spans="1:21" x14ac:dyDescent="0.2">
      <c r="A1" t="s">
        <v>32</v>
      </c>
      <c r="B1" t="s">
        <v>2567</v>
      </c>
      <c r="C1" s="3" t="s">
        <v>2568</v>
      </c>
      <c r="D1" s="3" t="s">
        <v>2569</v>
      </c>
      <c r="E1" s="3" t="s">
        <v>2570</v>
      </c>
      <c r="F1" s="2" t="s">
        <v>2571</v>
      </c>
      <c r="G1" s="3" t="s">
        <v>2572</v>
      </c>
      <c r="H1" s="23" t="s">
        <v>2573</v>
      </c>
      <c r="I1" s="23" t="s">
        <v>2574</v>
      </c>
      <c r="J1" s="3" t="s">
        <v>2575</v>
      </c>
      <c r="K1" t="s">
        <v>2576</v>
      </c>
      <c r="L1" s="23" t="s">
        <v>2577</v>
      </c>
      <c r="M1" s="2" t="s">
        <v>2578</v>
      </c>
      <c r="N1" s="3" t="s">
        <v>2579</v>
      </c>
      <c r="O1" s="3" t="s">
        <v>2580</v>
      </c>
      <c r="P1" s="3" t="s">
        <v>2581</v>
      </c>
      <c r="Q1" s="2" t="s">
        <v>2582</v>
      </c>
      <c r="R1" s="3" t="s">
        <v>2583</v>
      </c>
    </row>
    <row r="2" spans="1:21" x14ac:dyDescent="0.2">
      <c r="A2" t="s">
        <v>16</v>
      </c>
      <c r="B2">
        <v>62</v>
      </c>
      <c r="C2" s="3">
        <v>1163.7900308735072</v>
      </c>
      <c r="E2" s="3">
        <v>0.32410908382527925</v>
      </c>
      <c r="G2" s="3">
        <v>990.19996825194244</v>
      </c>
      <c r="H2" s="23">
        <v>11887</v>
      </c>
      <c r="I2" s="23">
        <v>3722847</v>
      </c>
      <c r="J2" s="3">
        <v>367279.74000000005</v>
      </c>
      <c r="K2">
        <v>613</v>
      </c>
      <c r="L2" s="23">
        <v>1709944</v>
      </c>
      <c r="M2" s="2">
        <f>aud_seg_4_28_DATA__24[[#This Row],[Sum of Clicks]]/aud_seg_4_28_DATA__24[[#This Row],[Sum of Impressions]]*100</f>
        <v>0.31929864429024346</v>
      </c>
      <c r="N2" s="3">
        <f>aud_seg_4_28_DATA__24[[#This Row],[Sum of Cost]]/aud_seg_4_28_DATA__24[[#This Row],[Sum of Conversions]]</f>
        <v>599.15128874388267</v>
      </c>
      <c r="O2" s="3">
        <f>aud_seg_4_28_DATA__24[[#This Row],[Sum of Cost]]/aud_seg_4_28_DATA__24[[#This Row],[Sum of Clicks]]</f>
        <v>30.897597375283929</v>
      </c>
      <c r="P2" s="3">
        <f>aud_seg_4_28_DATA__24[[#This Row],[Sum of Cost]]/aud_seg_4_28_DATA__24[[#This Row],[Sum of Impressions]]</f>
        <v>9.8655609537539435E-2</v>
      </c>
      <c r="Q2" s="2">
        <f>aud_seg_4_28_DATA__24[[#This Row],[Sum of Conversions]]/aud_seg_4_28_DATA__24[[#This Row],[Sum of Clicks]]</f>
        <v>5.1568940859762769E-2</v>
      </c>
      <c r="R2" s="3">
        <f>aud_seg_4_28_DATA__24[[#This Row],[Sum of Cost]]/aud_seg_4_28_DATA__24[[#This Row],[Sum of Viewable Impressions]]*1000</f>
        <v>214.79050775931847</v>
      </c>
    </row>
    <row r="3" spans="1:21" x14ac:dyDescent="0.2">
      <c r="A3" t="s">
        <v>28</v>
      </c>
      <c r="B3">
        <v>50</v>
      </c>
      <c r="C3" s="3">
        <v>696.48268759058919</v>
      </c>
      <c r="D3" s="3">
        <v>32.75099181903196</v>
      </c>
      <c r="E3" s="3">
        <v>0.12418230391156485</v>
      </c>
      <c r="F3" s="2">
        <v>7.4070732228635291E-2</v>
      </c>
      <c r="G3" s="3">
        <v>460.12110941304286</v>
      </c>
      <c r="H3" s="23">
        <v>12299</v>
      </c>
      <c r="I3" s="23">
        <v>4185788</v>
      </c>
      <c r="J3" s="3">
        <v>140239.6</v>
      </c>
      <c r="K3">
        <v>374</v>
      </c>
      <c r="L3" s="23">
        <v>1546968</v>
      </c>
      <c r="M3" s="2">
        <f>aud_seg_4_28_DATA__24[[#This Row],[Sum of Clicks]]/aud_seg_4_28_DATA__24[[#This Row],[Sum of Impressions]]*100</f>
        <v>0.29382758993049812</v>
      </c>
      <c r="N3" s="3">
        <f>aud_seg_4_28_DATA__24[[#This Row],[Sum of Cost]]/aud_seg_4_28_DATA__24[[#This Row],[Sum of Conversions]]</f>
        <v>374.97219251336901</v>
      </c>
      <c r="O3" s="3">
        <f>aud_seg_4_28_DATA__24[[#This Row],[Sum of Cost]]/aud_seg_4_28_DATA__24[[#This Row],[Sum of Clicks]]</f>
        <v>11.4025205301244</v>
      </c>
      <c r="P3" s="3">
        <f>aud_seg_4_28_DATA__24[[#This Row],[Sum of Cost]]/aud_seg_4_28_DATA__24[[#This Row],[Sum of Impressions]]</f>
        <v>3.3503751264994788E-2</v>
      </c>
      <c r="Q3" s="2">
        <f>aud_seg_4_28_DATA__24[[#This Row],[Sum of Conversions]]/aud_seg_4_28_DATA__24[[#This Row],[Sum of Clicks]]</f>
        <v>3.04089763395398E-2</v>
      </c>
      <c r="R3" s="3">
        <f>aud_seg_4_28_DATA__24[[#This Row],[Sum of Cost]]/aud_seg_4_28_DATA__24[[#This Row],[Sum of Viewable Impressions]]*1000</f>
        <v>90.654493176329439</v>
      </c>
      <c r="T3" t="s">
        <v>2584</v>
      </c>
      <c r="U3" t="s">
        <v>2585</v>
      </c>
    </row>
    <row r="4" spans="1:21" x14ac:dyDescent="0.2">
      <c r="A4" t="s">
        <v>19</v>
      </c>
      <c r="B4">
        <v>50</v>
      </c>
      <c r="C4" s="3">
        <v>387.45286051892549</v>
      </c>
      <c r="D4" s="3">
        <v>27.851080392389843</v>
      </c>
      <c r="E4" s="3">
        <v>7.2932944964021043E-2</v>
      </c>
      <c r="F4" s="2">
        <v>9.7562778885083731E-2</v>
      </c>
      <c r="G4" s="3">
        <v>197.92736370324513</v>
      </c>
      <c r="H4" s="23">
        <v>7181</v>
      </c>
      <c r="I4" s="23">
        <v>2334200</v>
      </c>
      <c r="J4" s="3">
        <v>83421.989999999991</v>
      </c>
      <c r="K4">
        <v>351</v>
      </c>
      <c r="L4" s="23">
        <v>1070778</v>
      </c>
      <c r="M4" s="2">
        <f>aud_seg_4_28_DATA__24[[#This Row],[Sum of Clicks]]/aud_seg_4_28_DATA__24[[#This Row],[Sum of Impressions]]*100</f>
        <v>0.30764287550338443</v>
      </c>
      <c r="N4" s="3">
        <f>aud_seg_4_28_DATA__24[[#This Row],[Sum of Cost]]/aud_seg_4_28_DATA__24[[#This Row],[Sum of Conversions]]</f>
        <v>237.66948717948716</v>
      </c>
      <c r="O4" s="3">
        <f>aud_seg_4_28_DATA__24[[#This Row],[Sum of Cost]]/aud_seg_4_28_DATA__24[[#This Row],[Sum of Clicks]]</f>
        <v>11.617043587244115</v>
      </c>
      <c r="P4" s="3">
        <f>aud_seg_4_28_DATA__24[[#This Row],[Sum of Cost]]/aud_seg_4_28_DATA__24[[#This Row],[Sum of Impressions]]</f>
        <v>3.5739006940279323E-2</v>
      </c>
      <c r="Q4" s="2">
        <f>aud_seg_4_28_DATA__24[[#This Row],[Sum of Conversions]]/aud_seg_4_28_DATA__24[[#This Row],[Sum of Clicks]]</f>
        <v>4.8878986213619274E-2</v>
      </c>
      <c r="R4" s="3">
        <f>aud_seg_4_28_DATA__24[[#This Row],[Sum of Cost]]/aud_seg_4_28_DATA__24[[#This Row],[Sum of Viewable Impressions]]*1000</f>
        <v>77.907829634153856</v>
      </c>
      <c r="T4">
        <f>COUNTIF(C:C, "&lt;250")</f>
        <v>0</v>
      </c>
      <c r="U4">
        <f>COUNTIF(M:M, "&gt;15%")</f>
        <v>21</v>
      </c>
    </row>
    <row r="5" spans="1:21" x14ac:dyDescent="0.2">
      <c r="A5" t="s">
        <v>25</v>
      </c>
      <c r="B5">
        <v>40</v>
      </c>
      <c r="C5" s="3">
        <v>1272.7015312321521</v>
      </c>
      <c r="E5" s="3">
        <v>0.23728140735947822</v>
      </c>
      <c r="G5" s="3">
        <v>840.01798685294409</v>
      </c>
      <c r="H5" s="23">
        <v>20435</v>
      </c>
      <c r="I5" s="23">
        <v>7092606</v>
      </c>
      <c r="J5" s="3">
        <v>221986.59999999998</v>
      </c>
      <c r="K5">
        <v>567</v>
      </c>
      <c r="L5" s="23">
        <v>4123315</v>
      </c>
      <c r="M5" s="2">
        <f>aud_seg_4_28_DATA__24[[#This Row],[Sum of Clicks]]/aud_seg_4_28_DATA__24[[#This Row],[Sum of Impressions]]*100</f>
        <v>0.28811694883375727</v>
      </c>
      <c r="N5" s="3">
        <f>aud_seg_4_28_DATA__24[[#This Row],[Sum of Cost]]/aud_seg_4_28_DATA__24[[#This Row],[Sum of Conversions]]</f>
        <v>391.51075837742502</v>
      </c>
      <c r="O5" s="3">
        <f>aud_seg_4_28_DATA__24[[#This Row],[Sum of Cost]]/aud_seg_4_28_DATA__24[[#This Row],[Sum of Clicks]]</f>
        <v>10.863058478101296</v>
      </c>
      <c r="P5" s="3">
        <f>aud_seg_4_28_DATA__24[[#This Row],[Sum of Cost]]/aud_seg_4_28_DATA__24[[#This Row],[Sum of Impressions]]</f>
        <v>3.1298312637132245E-2</v>
      </c>
      <c r="Q5" s="2">
        <f>aud_seg_4_28_DATA__24[[#This Row],[Sum of Conversions]]/aud_seg_4_28_DATA__24[[#This Row],[Sum of Clicks]]</f>
        <v>2.7746513334964522E-2</v>
      </c>
      <c r="R5" s="3">
        <f>aud_seg_4_28_DATA__24[[#This Row],[Sum of Cost]]/aud_seg_4_28_DATA__24[[#This Row],[Sum of Viewable Impressions]]*1000</f>
        <v>53.83692490144459</v>
      </c>
    </row>
    <row r="6" spans="1:21" x14ac:dyDescent="0.2">
      <c r="A6" t="s">
        <v>27</v>
      </c>
      <c r="B6">
        <v>35</v>
      </c>
      <c r="C6" s="3">
        <v>500.91277583938023</v>
      </c>
      <c r="E6" s="3">
        <v>0.10745129852896119</v>
      </c>
      <c r="G6" s="3">
        <v>298.4370712540142</v>
      </c>
      <c r="H6" s="23">
        <v>7372</v>
      </c>
      <c r="I6" s="23">
        <v>2617549</v>
      </c>
      <c r="J6" s="3">
        <v>95342.22</v>
      </c>
      <c r="K6">
        <v>292</v>
      </c>
      <c r="L6" s="23">
        <v>972361</v>
      </c>
      <c r="M6" s="2">
        <f>aud_seg_4_28_DATA__24[[#This Row],[Sum of Clicks]]/aud_seg_4_28_DATA__24[[#This Row],[Sum of Impressions]]*100</f>
        <v>0.28163751662337555</v>
      </c>
      <c r="N6" s="3">
        <f>aud_seg_4_28_DATA__24[[#This Row],[Sum of Cost]]/aud_seg_4_28_DATA__24[[#This Row],[Sum of Conversions]]</f>
        <v>326.5144520547945</v>
      </c>
      <c r="O6" s="3">
        <f>aud_seg_4_28_DATA__24[[#This Row],[Sum of Cost]]/aud_seg_4_28_DATA__24[[#This Row],[Sum of Clicks]]</f>
        <v>12.933019533369507</v>
      </c>
      <c r="P6" s="3">
        <f>aud_seg_4_28_DATA__24[[#This Row],[Sum of Cost]]/aud_seg_4_28_DATA__24[[#This Row],[Sum of Impressions]]</f>
        <v>3.6424235038197951E-2</v>
      </c>
      <c r="Q6" s="2">
        <f>aud_seg_4_28_DATA__24[[#This Row],[Sum of Conversions]]/aud_seg_4_28_DATA__24[[#This Row],[Sum of Clicks]]</f>
        <v>3.9609332609875203E-2</v>
      </c>
      <c r="R6" s="3">
        <f>aud_seg_4_28_DATA__24[[#This Row],[Sum of Cost]]/aud_seg_4_28_DATA__24[[#This Row],[Sum of Viewable Impressions]]*1000</f>
        <v>98.052287164952105</v>
      </c>
    </row>
    <row r="7" spans="1:21" ht="17" x14ac:dyDescent="0.2">
      <c r="A7" t="s">
        <v>13</v>
      </c>
      <c r="B7">
        <v>34</v>
      </c>
      <c r="C7" s="3">
        <v>431.54012001204001</v>
      </c>
      <c r="E7" s="3">
        <v>7.7786032807514713E-2</v>
      </c>
      <c r="G7" s="3">
        <v>219.65856250038934</v>
      </c>
      <c r="H7" s="23">
        <v>5135</v>
      </c>
      <c r="I7" s="23">
        <v>1787514</v>
      </c>
      <c r="J7" s="3">
        <v>54652.79</v>
      </c>
      <c r="K7">
        <v>269</v>
      </c>
      <c r="L7" s="23">
        <v>945628</v>
      </c>
      <c r="M7" s="2">
        <f>aud_seg_4_28_DATA__24[[#This Row],[Sum of Clicks]]/aud_seg_4_28_DATA__24[[#This Row],[Sum of Impressions]]*100</f>
        <v>0.28727047732213568</v>
      </c>
      <c r="N7" s="3">
        <f>aud_seg_4_28_DATA__24[[#This Row],[Sum of Cost]]/aud_seg_4_28_DATA__24[[#This Row],[Sum of Conversions]]</f>
        <v>203.17022304832713</v>
      </c>
      <c r="O7" s="3">
        <f>aud_seg_4_28_DATA__24[[#This Row],[Sum of Cost]]/aud_seg_4_28_DATA__24[[#This Row],[Sum of Clicks]]</f>
        <v>10.643191820837391</v>
      </c>
      <c r="P7" s="3">
        <f>aud_seg_4_28_DATA__24[[#This Row],[Sum of Cost]]/aud_seg_4_28_DATA__24[[#This Row],[Sum of Impressions]]</f>
        <v>3.0574747946030073E-2</v>
      </c>
      <c r="Q7" s="2">
        <f>aud_seg_4_28_DATA__24[[#This Row],[Sum of Conversions]]/aud_seg_4_28_DATA__24[[#This Row],[Sum of Clicks]]</f>
        <v>5.2385589094449854E-2</v>
      </c>
      <c r="R7" s="3">
        <f>aud_seg_4_28_DATA__24[[#This Row],[Sum of Cost]]/aud_seg_4_28_DATA__24[[#This Row],[Sum of Viewable Impressions]]*1000</f>
        <v>57.795232374675876</v>
      </c>
      <c r="T7" s="20" t="s">
        <v>2586</v>
      </c>
      <c r="U7" t="s">
        <v>2587</v>
      </c>
    </row>
    <row r="8" spans="1:21" x14ac:dyDescent="0.2">
      <c r="A8" t="s">
        <v>9</v>
      </c>
      <c r="B8">
        <v>33</v>
      </c>
      <c r="C8" s="3">
        <v>388.63839941708125</v>
      </c>
      <c r="D8" s="3">
        <v>18.178815615396807</v>
      </c>
      <c r="E8" s="3">
        <v>5.7365966334539262E-2</v>
      </c>
      <c r="F8" s="2">
        <v>8.4295622418766231E-2</v>
      </c>
      <c r="G8" s="3">
        <v>155.59543442332225</v>
      </c>
      <c r="H8" s="23">
        <v>11567</v>
      </c>
      <c r="I8" s="23">
        <v>4191580</v>
      </c>
      <c r="J8" s="3">
        <v>55989.420000000006</v>
      </c>
      <c r="K8">
        <v>337</v>
      </c>
      <c r="L8" s="23">
        <v>2172967</v>
      </c>
      <c r="M8" s="2">
        <f>aud_seg_4_28_DATA__24[[#This Row],[Sum of Clicks]]/aud_seg_4_28_DATA__24[[#This Row],[Sum of Impressions]]*100</f>
        <v>0.27595799197438675</v>
      </c>
      <c r="N8" s="3">
        <f>aud_seg_4_28_DATA__24[[#This Row],[Sum of Cost]]/aud_seg_4_28_DATA__24[[#This Row],[Sum of Conversions]]</f>
        <v>166.14071216617214</v>
      </c>
      <c r="O8" s="3">
        <f>aud_seg_4_28_DATA__24[[#This Row],[Sum of Cost]]/aud_seg_4_28_DATA__24[[#This Row],[Sum of Clicks]]</f>
        <v>4.8404443675974758</v>
      </c>
      <c r="P8" s="3">
        <f>aud_seg_4_28_DATA__24[[#This Row],[Sum of Cost]]/aud_seg_4_28_DATA__24[[#This Row],[Sum of Impressions]]</f>
        <v>1.3357593079459298E-2</v>
      </c>
      <c r="Q8" s="2">
        <f>aud_seg_4_28_DATA__24[[#This Row],[Sum of Conversions]]/aud_seg_4_28_DATA__24[[#This Row],[Sum of Clicks]]</f>
        <v>2.913460707184231E-2</v>
      </c>
      <c r="R8" s="3">
        <f>aud_seg_4_28_DATA__24[[#This Row],[Sum of Cost]]/aud_seg_4_28_DATA__24[[#This Row],[Sum of Viewable Impressions]]*1000</f>
        <v>25.766346198538681</v>
      </c>
      <c r="U8" t="s">
        <v>2588</v>
      </c>
    </row>
    <row r="9" spans="1:21" x14ac:dyDescent="0.2">
      <c r="A9" t="s">
        <v>26</v>
      </c>
      <c r="B9">
        <v>33</v>
      </c>
      <c r="C9" s="3">
        <v>1172.1818806855317</v>
      </c>
      <c r="D9" s="3">
        <v>56.381583394388365</v>
      </c>
      <c r="E9" s="3">
        <v>0.22018700204145258</v>
      </c>
      <c r="F9" s="2">
        <v>7.3288065281113951E-2</v>
      </c>
      <c r="G9" s="3">
        <v>674.93265746155896</v>
      </c>
      <c r="H9" s="23">
        <v>10882</v>
      </c>
      <c r="I9" s="23">
        <v>3899759</v>
      </c>
      <c r="J9" s="3">
        <v>173172.82</v>
      </c>
      <c r="K9">
        <v>393</v>
      </c>
      <c r="L9" s="23">
        <v>1569928</v>
      </c>
      <c r="M9" s="2">
        <f>aud_seg_4_28_DATA__24[[#This Row],[Sum of Clicks]]/aud_seg_4_28_DATA__24[[#This Row],[Sum of Impressions]]*100</f>
        <v>0.2790428844449106</v>
      </c>
      <c r="N9" s="3">
        <f>aud_seg_4_28_DATA__24[[#This Row],[Sum of Cost]]/aud_seg_4_28_DATA__24[[#This Row],[Sum of Conversions]]</f>
        <v>440.64330788804074</v>
      </c>
      <c r="O9" s="3">
        <f>aud_seg_4_28_DATA__24[[#This Row],[Sum of Cost]]/aud_seg_4_28_DATA__24[[#This Row],[Sum of Clicks]]</f>
        <v>15.9136941738651</v>
      </c>
      <c r="P9" s="3">
        <f>aud_seg_4_28_DATA__24[[#This Row],[Sum of Cost]]/aud_seg_4_28_DATA__24[[#This Row],[Sum of Impressions]]</f>
        <v>4.4406031244494854E-2</v>
      </c>
      <c r="Q9" s="2">
        <f>aud_seg_4_28_DATA__24[[#This Row],[Sum of Conversions]]/aud_seg_4_28_DATA__24[[#This Row],[Sum of Clicks]]</f>
        <v>3.6114684800588125E-2</v>
      </c>
      <c r="R9" s="3">
        <f>aud_seg_4_28_DATA__24[[#This Row],[Sum of Cost]]/aud_seg_4_28_DATA__24[[#This Row],[Sum of Viewable Impressions]]*1000</f>
        <v>110.30621786476833</v>
      </c>
    </row>
    <row r="10" spans="1:21" x14ac:dyDescent="0.2">
      <c r="A10" t="s">
        <v>15</v>
      </c>
      <c r="B10">
        <v>30</v>
      </c>
      <c r="C10" s="3">
        <v>424.78296706349204</v>
      </c>
      <c r="D10" s="3">
        <v>22.144229441289905</v>
      </c>
      <c r="E10" s="3">
        <v>7.5752316547263374E-2</v>
      </c>
      <c r="F10" s="2">
        <v>6.5397598581471816E-2</v>
      </c>
      <c r="G10" s="3">
        <v>210.20840755484414</v>
      </c>
      <c r="H10" s="23">
        <v>8250</v>
      </c>
      <c r="I10" s="23">
        <v>2848333</v>
      </c>
      <c r="J10" s="3">
        <v>54496.070000000007</v>
      </c>
      <c r="K10">
        <v>204</v>
      </c>
      <c r="L10" s="23">
        <v>1006843</v>
      </c>
      <c r="M10" s="2">
        <f>aud_seg_4_28_DATA__24[[#This Row],[Sum of Clicks]]/aud_seg_4_28_DATA__24[[#This Row],[Sum of Impressions]]*100</f>
        <v>0.28964310001674665</v>
      </c>
      <c r="N10" s="3">
        <f>aud_seg_4_28_DATA__24[[#This Row],[Sum of Cost]]/aud_seg_4_28_DATA__24[[#This Row],[Sum of Conversions]]</f>
        <v>267.13759803921573</v>
      </c>
      <c r="O10" s="3">
        <f>aud_seg_4_28_DATA__24[[#This Row],[Sum of Cost]]/aud_seg_4_28_DATA__24[[#This Row],[Sum of Clicks]]</f>
        <v>6.6055842424242437</v>
      </c>
      <c r="P10" s="3">
        <f>aud_seg_4_28_DATA__24[[#This Row],[Sum of Cost]]/aud_seg_4_28_DATA__24[[#This Row],[Sum of Impressions]]</f>
        <v>1.9132618973975307E-2</v>
      </c>
      <c r="Q10" s="2">
        <f>aud_seg_4_28_DATA__24[[#This Row],[Sum of Conversions]]/aud_seg_4_28_DATA__24[[#This Row],[Sum of Clicks]]</f>
        <v>2.4727272727272726E-2</v>
      </c>
      <c r="R10" s="3">
        <f>aud_seg_4_28_DATA__24[[#This Row],[Sum of Cost]]/aud_seg_4_28_DATA__24[[#This Row],[Sum of Viewable Impressions]]*1000</f>
        <v>54.125687917580002</v>
      </c>
    </row>
    <row r="11" spans="1:21" x14ac:dyDescent="0.2">
      <c r="A11" t="s">
        <v>23</v>
      </c>
      <c r="B11">
        <v>29</v>
      </c>
      <c r="C11" s="3">
        <v>612.72076410050795</v>
      </c>
      <c r="D11" s="3">
        <v>28.036462868099456</v>
      </c>
      <c r="E11" s="3">
        <v>9.9338939736365553E-2</v>
      </c>
      <c r="F11" s="2">
        <v>7.3984780178380782E-2</v>
      </c>
      <c r="G11" s="3">
        <v>608.08104282734018</v>
      </c>
      <c r="H11" s="23">
        <v>5305</v>
      </c>
      <c r="I11" s="23">
        <v>1629212</v>
      </c>
      <c r="J11" s="3">
        <v>52427.229999999989</v>
      </c>
      <c r="K11">
        <v>218</v>
      </c>
      <c r="L11" s="23">
        <v>906413</v>
      </c>
      <c r="M11" s="2">
        <f>aud_seg_4_28_DATA__24[[#This Row],[Sum of Clicks]]/aud_seg_4_28_DATA__24[[#This Row],[Sum of Impressions]]*100</f>
        <v>0.32561753780355168</v>
      </c>
      <c r="N11" s="3">
        <f>aud_seg_4_28_DATA__24[[#This Row],[Sum of Cost]]/aud_seg_4_28_DATA__24[[#This Row],[Sum of Conversions]]</f>
        <v>240.4918807339449</v>
      </c>
      <c r="O11" s="3">
        <f>aud_seg_4_28_DATA__24[[#This Row],[Sum of Cost]]/aud_seg_4_28_DATA__24[[#This Row],[Sum of Clicks]]</f>
        <v>9.8826069745523064</v>
      </c>
      <c r="P11" s="3">
        <f>aud_seg_4_28_DATA__24[[#This Row],[Sum of Cost]]/aud_seg_4_28_DATA__24[[#This Row],[Sum of Impressions]]</f>
        <v>3.2179501501339289E-2</v>
      </c>
      <c r="Q11" s="2">
        <f>aud_seg_4_28_DATA__24[[#This Row],[Sum of Conversions]]/aud_seg_4_28_DATA__24[[#This Row],[Sum of Clicks]]</f>
        <v>4.1093308199811496E-2</v>
      </c>
      <c r="R11" s="3">
        <f>aud_seg_4_28_DATA__24[[#This Row],[Sum of Cost]]/aud_seg_4_28_DATA__24[[#This Row],[Sum of Viewable Impressions]]*1000</f>
        <v>57.84033326971258</v>
      </c>
      <c r="T11" t="s">
        <v>2589</v>
      </c>
    </row>
    <row r="12" spans="1:21" x14ac:dyDescent="0.2">
      <c r="A12" t="s">
        <v>8</v>
      </c>
      <c r="B12">
        <v>27</v>
      </c>
      <c r="C12" s="3">
        <v>570.67277940443455</v>
      </c>
      <c r="D12" s="3">
        <v>56.338494862179047</v>
      </c>
      <c r="E12" s="3">
        <v>0.18715705672015559</v>
      </c>
      <c r="F12" s="2">
        <v>0.11308215637173691</v>
      </c>
      <c r="G12" s="3">
        <v>430.52081808935117</v>
      </c>
      <c r="H12" s="23">
        <v>24286</v>
      </c>
      <c r="I12" s="23">
        <v>12703445</v>
      </c>
      <c r="J12" s="3">
        <v>175872.15000000002</v>
      </c>
      <c r="K12">
        <v>1009</v>
      </c>
      <c r="L12" s="23">
        <v>7007848</v>
      </c>
      <c r="M12" s="2">
        <f>aud_seg_4_28_DATA__24[[#This Row],[Sum of Clicks]]/aud_seg_4_28_DATA__24[[#This Row],[Sum of Impressions]]*100</f>
        <v>0.19117648795267739</v>
      </c>
      <c r="N12" s="3">
        <f>aud_seg_4_28_DATA__24[[#This Row],[Sum of Cost]]/aud_seg_4_28_DATA__24[[#This Row],[Sum of Conversions]]</f>
        <v>174.3034192269574</v>
      </c>
      <c r="O12" s="3">
        <f>aud_seg_4_28_DATA__24[[#This Row],[Sum of Cost]]/aud_seg_4_28_DATA__24[[#This Row],[Sum of Clicks]]</f>
        <v>7.241709215185705</v>
      </c>
      <c r="P12" s="3">
        <f>aud_seg_4_28_DATA__24[[#This Row],[Sum of Cost]]/aud_seg_4_28_DATA__24[[#This Row],[Sum of Impressions]]</f>
        <v>1.3844445345337427E-2</v>
      </c>
      <c r="Q12" s="2">
        <f>aud_seg_4_28_DATA__24[[#This Row],[Sum of Conversions]]/aud_seg_4_28_DATA__24[[#This Row],[Sum of Clicks]]</f>
        <v>4.1546570040352469E-2</v>
      </c>
      <c r="R12" s="3">
        <f>aud_seg_4_28_DATA__24[[#This Row],[Sum of Cost]]/aud_seg_4_28_DATA__24[[#This Row],[Sum of Viewable Impressions]]*1000</f>
        <v>25.096456144596747</v>
      </c>
      <c r="T12">
        <f>COUNTIF(N:N, "&lt;250")</f>
        <v>6</v>
      </c>
    </row>
    <row r="13" spans="1:21" x14ac:dyDescent="0.2">
      <c r="A13" t="s">
        <v>14</v>
      </c>
      <c r="B13">
        <v>24</v>
      </c>
      <c r="C13" s="3">
        <v>1325.6911493202333</v>
      </c>
      <c r="E13" s="3">
        <v>0.2917917970679042</v>
      </c>
      <c r="G13" s="3">
        <v>1151.6239882246296</v>
      </c>
      <c r="H13" s="23">
        <v>11867</v>
      </c>
      <c r="I13" s="23">
        <v>4808531</v>
      </c>
      <c r="J13" s="3">
        <v>149393.09</v>
      </c>
      <c r="K13">
        <v>449</v>
      </c>
      <c r="L13" s="23">
        <v>2119126</v>
      </c>
      <c r="M13" s="2">
        <f>aud_seg_4_28_DATA__24[[#This Row],[Sum of Clicks]]/aud_seg_4_28_DATA__24[[#This Row],[Sum of Impressions]]*100</f>
        <v>0.24679054788250299</v>
      </c>
      <c r="N13" s="3">
        <f>aud_seg_4_28_DATA__24[[#This Row],[Sum of Cost]]/aud_seg_4_28_DATA__24[[#This Row],[Sum of Conversions]]</f>
        <v>332.72403118040086</v>
      </c>
      <c r="O13" s="3">
        <f>aud_seg_4_28_DATA__24[[#This Row],[Sum of Cost]]/aud_seg_4_28_DATA__24[[#This Row],[Sum of Clicks]]</f>
        <v>12.588951714839471</v>
      </c>
      <c r="P13" s="3">
        <f>aud_seg_4_28_DATA__24[[#This Row],[Sum of Cost]]/aud_seg_4_28_DATA__24[[#This Row],[Sum of Impressions]]</f>
        <v>3.1068342909716086E-2</v>
      </c>
      <c r="Q13" s="2">
        <f>aud_seg_4_28_DATA__24[[#This Row],[Sum of Conversions]]/aud_seg_4_28_DATA__24[[#This Row],[Sum of Clicks]]</f>
        <v>3.7836015842251623E-2</v>
      </c>
      <c r="R13" s="3">
        <f>aud_seg_4_28_DATA__24[[#This Row],[Sum of Cost]]/aud_seg_4_28_DATA__24[[#This Row],[Sum of Viewable Impressions]]*1000</f>
        <v>70.497502272163146</v>
      </c>
    </row>
    <row r="14" spans="1:21" x14ac:dyDescent="0.2">
      <c r="A14" t="s">
        <v>21</v>
      </c>
      <c r="B14">
        <v>23</v>
      </c>
      <c r="C14" s="3">
        <v>860.95738570154651</v>
      </c>
      <c r="D14" s="3">
        <v>68.046120842930705</v>
      </c>
      <c r="E14" s="3">
        <v>0.14045831713176335</v>
      </c>
      <c r="F14" s="2">
        <v>0.15216006588089179</v>
      </c>
      <c r="G14" s="3">
        <v>676.82896057505354</v>
      </c>
      <c r="H14" s="23">
        <v>11680</v>
      </c>
      <c r="I14" s="23">
        <v>4335866</v>
      </c>
      <c r="J14" s="3">
        <v>152066.34</v>
      </c>
      <c r="K14">
        <v>512</v>
      </c>
      <c r="L14" s="23">
        <v>1993329</v>
      </c>
      <c r="M14" s="2">
        <f>aud_seg_4_28_DATA__24[[#This Row],[Sum of Clicks]]/aud_seg_4_28_DATA__24[[#This Row],[Sum of Impressions]]*100</f>
        <v>0.2693810186938434</v>
      </c>
      <c r="N14" s="3">
        <f>aud_seg_4_28_DATA__24[[#This Row],[Sum of Cost]]/aud_seg_4_28_DATA__24[[#This Row],[Sum of Conversions]]</f>
        <v>297.00457031249999</v>
      </c>
      <c r="O14" s="3">
        <f>aud_seg_4_28_DATA__24[[#This Row],[Sum of Cost]]/aud_seg_4_28_DATA__24[[#This Row],[Sum of Clicks]]</f>
        <v>13.019378424657534</v>
      </c>
      <c r="P14" s="3">
        <f>aud_seg_4_28_DATA__24[[#This Row],[Sum of Cost]]/aud_seg_4_28_DATA__24[[#This Row],[Sum of Impressions]]</f>
        <v>3.5071734227948924E-2</v>
      </c>
      <c r="Q14" s="2">
        <f>aud_seg_4_28_DATA__24[[#This Row],[Sum of Conversions]]/aud_seg_4_28_DATA__24[[#This Row],[Sum of Clicks]]</f>
        <v>4.3835616438356165E-2</v>
      </c>
      <c r="R14" s="3">
        <f>aud_seg_4_28_DATA__24[[#This Row],[Sum of Cost]]/aud_seg_4_28_DATA__24[[#This Row],[Sum of Viewable Impressions]]*1000</f>
        <v>76.287627381129766</v>
      </c>
    </row>
    <row r="15" spans="1:21" x14ac:dyDescent="0.2">
      <c r="A15" t="s">
        <v>20</v>
      </c>
      <c r="B15">
        <v>21</v>
      </c>
      <c r="C15" s="3">
        <v>953.34888880355027</v>
      </c>
      <c r="D15" s="3">
        <v>65.338318195961264</v>
      </c>
      <c r="E15" s="3">
        <v>0.20251856415793132</v>
      </c>
      <c r="F15" s="2">
        <v>6.6744207941195774E-2</v>
      </c>
      <c r="G15" s="3">
        <v>750.85290953862352</v>
      </c>
      <c r="H15" s="23">
        <v>11385</v>
      </c>
      <c r="I15" s="23">
        <v>4118593</v>
      </c>
      <c r="J15" s="3">
        <v>120450.47000000003</v>
      </c>
      <c r="K15">
        <v>273</v>
      </c>
      <c r="L15" s="23">
        <v>2621464</v>
      </c>
      <c r="M15" s="2">
        <f>aud_seg_4_28_DATA__24[[#This Row],[Sum of Clicks]]/aud_seg_4_28_DATA__24[[#This Row],[Sum of Impressions]]*100</f>
        <v>0.2764293534223945</v>
      </c>
      <c r="N15" s="3">
        <f>aud_seg_4_28_DATA__24[[#This Row],[Sum of Cost]]/aud_seg_4_28_DATA__24[[#This Row],[Sum of Conversions]]</f>
        <v>441.21051282051292</v>
      </c>
      <c r="O15" s="3">
        <f>aud_seg_4_28_DATA__24[[#This Row],[Sum of Cost]]/aud_seg_4_28_DATA__24[[#This Row],[Sum of Clicks]]</f>
        <v>10.579751427316648</v>
      </c>
      <c r="P15" s="3">
        <f>aud_seg_4_28_DATA__24[[#This Row],[Sum of Cost]]/aud_seg_4_28_DATA__24[[#This Row],[Sum of Impressions]]</f>
        <v>2.924553846422796E-2</v>
      </c>
      <c r="Q15" s="2">
        <f>aud_seg_4_28_DATA__24[[#This Row],[Sum of Conversions]]/aud_seg_4_28_DATA__24[[#This Row],[Sum of Clicks]]</f>
        <v>2.3978919631093543E-2</v>
      </c>
      <c r="R15" s="3">
        <f>aud_seg_4_28_DATA__24[[#This Row],[Sum of Cost]]/aud_seg_4_28_DATA__24[[#This Row],[Sum of Viewable Impressions]]*1000</f>
        <v>45.94778719066904</v>
      </c>
    </row>
    <row r="16" spans="1:21" x14ac:dyDescent="0.2">
      <c r="A16" t="s">
        <v>24</v>
      </c>
      <c r="B16">
        <v>21</v>
      </c>
      <c r="C16" s="3">
        <v>633.78812264431815</v>
      </c>
      <c r="D16" s="3">
        <v>85.250805651128317</v>
      </c>
      <c r="E16" s="3">
        <v>0.21310404153663326</v>
      </c>
      <c r="F16" s="2">
        <v>0.23801551980371455</v>
      </c>
      <c r="G16" s="3">
        <v>598.54634455395922</v>
      </c>
      <c r="H16" s="23">
        <v>14384</v>
      </c>
      <c r="I16" s="23">
        <v>4609241</v>
      </c>
      <c r="J16" s="3">
        <v>130505.54999999999</v>
      </c>
      <c r="K16">
        <v>354</v>
      </c>
      <c r="L16" s="23">
        <v>2391551</v>
      </c>
      <c r="M16" s="2">
        <f>aud_seg_4_28_DATA__24[[#This Row],[Sum of Clicks]]/aud_seg_4_28_DATA__24[[#This Row],[Sum of Impressions]]*100</f>
        <v>0.31206873322527506</v>
      </c>
      <c r="N16" s="3">
        <f>aud_seg_4_28_DATA__24[[#This Row],[Sum of Cost]]/aud_seg_4_28_DATA__24[[#This Row],[Sum of Conversions]]</f>
        <v>368.65974576271185</v>
      </c>
      <c r="O16" s="3">
        <f>aud_seg_4_28_DATA__24[[#This Row],[Sum of Cost]]/aud_seg_4_28_DATA__24[[#This Row],[Sum of Clicks]]</f>
        <v>9.0729664905450491</v>
      </c>
      <c r="P16" s="3">
        <f>aud_seg_4_28_DATA__24[[#This Row],[Sum of Cost]]/aud_seg_4_28_DATA__24[[#This Row],[Sum of Impressions]]</f>
        <v>2.8313891592997631E-2</v>
      </c>
      <c r="Q16" s="2">
        <f>aud_seg_4_28_DATA__24[[#This Row],[Sum of Conversions]]/aud_seg_4_28_DATA__24[[#This Row],[Sum of Clicks]]</f>
        <v>2.4610678531701891E-2</v>
      </c>
      <c r="R16" s="3">
        <f>aud_seg_4_28_DATA__24[[#This Row],[Sum of Cost]]/aud_seg_4_28_DATA__24[[#This Row],[Sum of Viewable Impressions]]*1000</f>
        <v>54.569419594229849</v>
      </c>
    </row>
    <row r="17" spans="1:18" x14ac:dyDescent="0.2">
      <c r="A17" t="s">
        <v>22</v>
      </c>
      <c r="B17">
        <v>18</v>
      </c>
      <c r="C17" s="3">
        <v>453.8344901256151</v>
      </c>
      <c r="D17" s="3">
        <v>27.330893700232657</v>
      </c>
      <c r="E17" s="3">
        <v>9.2212076249864439E-2</v>
      </c>
      <c r="F17" s="2">
        <v>9.3620733396805544E-2</v>
      </c>
      <c r="G17" s="3">
        <v>400.17632769439666</v>
      </c>
      <c r="H17" s="23">
        <v>3167</v>
      </c>
      <c r="I17" s="23">
        <v>1022424</v>
      </c>
      <c r="J17" s="3">
        <v>27779.089999999993</v>
      </c>
      <c r="K17">
        <v>111</v>
      </c>
      <c r="L17" s="23">
        <v>576837</v>
      </c>
      <c r="M17" s="2">
        <f>aud_seg_4_28_DATA__24[[#This Row],[Sum of Clicks]]/aud_seg_4_28_DATA__24[[#This Row],[Sum of Impressions]]*100</f>
        <v>0.30975407463048599</v>
      </c>
      <c r="N17" s="3">
        <f>aud_seg_4_28_DATA__24[[#This Row],[Sum of Cost]]/aud_seg_4_28_DATA__24[[#This Row],[Sum of Conversions]]</f>
        <v>250.26207207207202</v>
      </c>
      <c r="O17" s="3">
        <f>aud_seg_4_28_DATA__24[[#This Row],[Sum of Cost]]/aud_seg_4_28_DATA__24[[#This Row],[Sum of Clicks]]</f>
        <v>8.7714209030628325</v>
      </c>
      <c r="P17" s="3">
        <f>aud_seg_4_28_DATA__24[[#This Row],[Sum of Cost]]/aud_seg_4_28_DATA__24[[#This Row],[Sum of Impressions]]</f>
        <v>2.7169833650227296E-2</v>
      </c>
      <c r="Q17" s="2">
        <f>aud_seg_4_28_DATA__24[[#This Row],[Sum of Conversions]]/aud_seg_4_28_DATA__24[[#This Row],[Sum of Clicks]]</f>
        <v>3.5048942216608779E-2</v>
      </c>
      <c r="R17" s="3">
        <f>aud_seg_4_28_DATA__24[[#This Row],[Sum of Cost]]/aud_seg_4_28_DATA__24[[#This Row],[Sum of Viewable Impressions]]*1000</f>
        <v>48.157607781747693</v>
      </c>
    </row>
    <row r="18" spans="1:18" x14ac:dyDescent="0.2">
      <c r="A18" t="s">
        <v>11</v>
      </c>
      <c r="B18">
        <v>13</v>
      </c>
      <c r="C18" s="3">
        <v>955.05931486568988</v>
      </c>
      <c r="D18" s="3">
        <v>122.98988050828341</v>
      </c>
      <c r="E18" s="3">
        <v>0.32563115309158908</v>
      </c>
      <c r="F18" s="2">
        <v>0.22224116369107202</v>
      </c>
      <c r="G18" s="3">
        <v>977.4383517346962</v>
      </c>
      <c r="H18" s="23">
        <v>2947</v>
      </c>
      <c r="I18" s="23">
        <v>1279283</v>
      </c>
      <c r="J18" s="3">
        <v>70777.249999999985</v>
      </c>
      <c r="K18">
        <v>142</v>
      </c>
      <c r="L18" s="23">
        <v>663378</v>
      </c>
      <c r="M18" s="2">
        <f>aud_seg_4_28_DATA__24[[#This Row],[Sum of Clicks]]/aud_seg_4_28_DATA__24[[#This Row],[Sum of Impressions]]*100</f>
        <v>0.23036341450640713</v>
      </c>
      <c r="N18" s="3">
        <f>aud_seg_4_28_DATA__24[[#This Row],[Sum of Cost]]/aud_seg_4_28_DATA__24[[#This Row],[Sum of Conversions]]</f>
        <v>498.43133802816891</v>
      </c>
      <c r="O18" s="3">
        <f>aud_seg_4_28_DATA__24[[#This Row],[Sum of Cost]]/aud_seg_4_28_DATA__24[[#This Row],[Sum of Clicks]]</f>
        <v>24.016711910417367</v>
      </c>
      <c r="P18" s="3">
        <f>aud_seg_4_28_DATA__24[[#This Row],[Sum of Cost]]/aud_seg_4_28_DATA__24[[#This Row],[Sum of Impressions]]</f>
        <v>5.5325717609004406E-2</v>
      </c>
      <c r="Q18" s="2">
        <f>aud_seg_4_28_DATA__24[[#This Row],[Sum of Conversions]]/aud_seg_4_28_DATA__24[[#This Row],[Sum of Clicks]]</f>
        <v>4.8184594502884287E-2</v>
      </c>
      <c r="R18" s="3">
        <f>aud_seg_4_28_DATA__24[[#This Row],[Sum of Cost]]/aud_seg_4_28_DATA__24[[#This Row],[Sum of Viewable Impressions]]*1000</f>
        <v>106.69218756123958</v>
      </c>
    </row>
    <row r="19" spans="1:18" x14ac:dyDescent="0.2">
      <c r="A19" t="s">
        <v>17</v>
      </c>
      <c r="B19">
        <v>12</v>
      </c>
      <c r="C19" s="3">
        <v>548.94446785217099</v>
      </c>
      <c r="D19" s="3">
        <v>54.230419484070758</v>
      </c>
      <c r="E19" s="3">
        <v>0.19897642815531882</v>
      </c>
      <c r="F19" s="2">
        <v>0.10660088565874778</v>
      </c>
      <c r="G19" s="3">
        <v>504.48721652544293</v>
      </c>
      <c r="H19" s="23">
        <v>4483</v>
      </c>
      <c r="I19" s="23">
        <v>1745651</v>
      </c>
      <c r="J19" s="3">
        <v>70652.06</v>
      </c>
      <c r="K19">
        <v>174</v>
      </c>
      <c r="L19" s="23">
        <v>994180</v>
      </c>
      <c r="M19" s="2">
        <f>aud_seg_4_28_DATA__24[[#This Row],[Sum of Clicks]]/aud_seg_4_28_DATA__24[[#This Row],[Sum of Impressions]]*100</f>
        <v>0.25680963720697891</v>
      </c>
      <c r="N19" s="3">
        <f>aud_seg_4_28_DATA__24[[#This Row],[Sum of Cost]]/aud_seg_4_28_DATA__24[[#This Row],[Sum of Conversions]]</f>
        <v>406.04632183908046</v>
      </c>
      <c r="O19" s="3">
        <f>aud_seg_4_28_DATA__24[[#This Row],[Sum of Cost]]/aud_seg_4_28_DATA__24[[#This Row],[Sum of Clicks]]</f>
        <v>15.759995538701762</v>
      </c>
      <c r="P19" s="3">
        <f>aud_seg_4_28_DATA__24[[#This Row],[Sum of Cost]]/aud_seg_4_28_DATA__24[[#This Row],[Sum of Impressions]]</f>
        <v>4.0473187366776062E-2</v>
      </c>
      <c r="Q19" s="2">
        <f>aud_seg_4_28_DATA__24[[#This Row],[Sum of Conversions]]/aud_seg_4_28_DATA__24[[#This Row],[Sum of Clicks]]</f>
        <v>3.8813294668748603E-2</v>
      </c>
      <c r="R19" s="3">
        <f>aud_seg_4_28_DATA__24[[#This Row],[Sum of Cost]]/aud_seg_4_28_DATA__24[[#This Row],[Sum of Viewable Impressions]]*1000</f>
        <v>71.065662153734735</v>
      </c>
    </row>
    <row r="20" spans="1:18" x14ac:dyDescent="0.2">
      <c r="A20" t="s">
        <v>18</v>
      </c>
      <c r="B20">
        <v>12</v>
      </c>
      <c r="C20" s="3">
        <v>365.36590255626436</v>
      </c>
      <c r="D20" s="3">
        <v>27.011312590334818</v>
      </c>
      <c r="E20" s="3">
        <v>8.5671550108054273E-2</v>
      </c>
      <c r="F20" s="2">
        <v>0.17133840907514414</v>
      </c>
      <c r="G20" s="3">
        <v>215.79326958974292</v>
      </c>
      <c r="H20" s="23">
        <v>2541</v>
      </c>
      <c r="I20" s="23">
        <v>897247</v>
      </c>
      <c r="J20" s="3">
        <v>23144.32</v>
      </c>
      <c r="K20">
        <v>102</v>
      </c>
      <c r="L20" s="23">
        <v>299439</v>
      </c>
      <c r="M20" s="2">
        <f>aud_seg_4_28_DATA__24[[#This Row],[Sum of Clicks]]/aud_seg_4_28_DATA__24[[#This Row],[Sum of Impressions]]*100</f>
        <v>0.28319960947208517</v>
      </c>
      <c r="N20" s="3">
        <f>aud_seg_4_28_DATA__24[[#This Row],[Sum of Cost]]/aud_seg_4_28_DATA__24[[#This Row],[Sum of Conversions]]</f>
        <v>226.90509803921569</v>
      </c>
      <c r="O20" s="3">
        <f>aud_seg_4_28_DATA__24[[#This Row],[Sum of Cost]]/aud_seg_4_28_DATA__24[[#This Row],[Sum of Clicks]]</f>
        <v>9.1083510428964978</v>
      </c>
      <c r="P20" s="3">
        <f>aud_seg_4_28_DATA__24[[#This Row],[Sum of Cost]]/aud_seg_4_28_DATA__24[[#This Row],[Sum of Impressions]]</f>
        <v>2.5794814582829478E-2</v>
      </c>
      <c r="Q20" s="2">
        <f>aud_seg_4_28_DATA__24[[#This Row],[Sum of Conversions]]/aud_seg_4_28_DATA__24[[#This Row],[Sum of Clicks]]</f>
        <v>4.0141676505312869E-2</v>
      </c>
      <c r="R20" s="3">
        <f>aud_seg_4_28_DATA__24[[#This Row],[Sum of Cost]]/aud_seg_4_28_DATA__24[[#This Row],[Sum of Viewable Impressions]]*1000</f>
        <v>77.2922698780052</v>
      </c>
    </row>
    <row r="21" spans="1:18" x14ac:dyDescent="0.2">
      <c r="A21" t="s">
        <v>10</v>
      </c>
      <c r="B21">
        <v>12</v>
      </c>
      <c r="C21" s="3">
        <v>573.64444883040937</v>
      </c>
      <c r="D21" s="3">
        <v>43.367582232784478</v>
      </c>
      <c r="E21" s="3">
        <v>0.10750879734176599</v>
      </c>
      <c r="F21" s="2">
        <v>0.21832625739878714</v>
      </c>
      <c r="G21" s="3">
        <v>485.74887527055967</v>
      </c>
      <c r="H21" s="23">
        <v>1329</v>
      </c>
      <c r="I21" s="23">
        <v>476277</v>
      </c>
      <c r="J21" s="3">
        <v>19497.14</v>
      </c>
      <c r="K21">
        <v>71</v>
      </c>
      <c r="L21" s="23">
        <v>186641</v>
      </c>
      <c r="M21" s="2">
        <f>aud_seg_4_28_DATA__24[[#This Row],[Sum of Clicks]]/aud_seg_4_28_DATA__24[[#This Row],[Sum of Impressions]]*100</f>
        <v>0.27903929855945175</v>
      </c>
      <c r="N21" s="3">
        <f>aud_seg_4_28_DATA__24[[#This Row],[Sum of Cost]]/aud_seg_4_28_DATA__24[[#This Row],[Sum of Conversions]]</f>
        <v>274.60760563380279</v>
      </c>
      <c r="O21" s="3">
        <f>aud_seg_4_28_DATA__24[[#This Row],[Sum of Cost]]/aud_seg_4_28_DATA__24[[#This Row],[Sum of Clicks]]</f>
        <v>14.670534236267871</v>
      </c>
      <c r="P21" s="3">
        <f>aud_seg_4_28_DATA__24[[#This Row],[Sum of Cost]]/aud_seg_4_28_DATA__24[[#This Row],[Sum of Impressions]]</f>
        <v>4.0936555827806087E-2</v>
      </c>
      <c r="Q21" s="2">
        <f>aud_seg_4_28_DATA__24[[#This Row],[Sum of Conversions]]/aud_seg_4_28_DATA__24[[#This Row],[Sum of Clicks]]</f>
        <v>5.3423626787057941E-2</v>
      </c>
      <c r="R21" s="3">
        <f>aud_seg_4_28_DATA__24[[#This Row],[Sum of Cost]]/aud_seg_4_28_DATA__24[[#This Row],[Sum of Viewable Impressions]]*1000</f>
        <v>104.46332799331336</v>
      </c>
    </row>
    <row r="22" spans="1:18" x14ac:dyDescent="0.2">
      <c r="A22" t="s">
        <v>12</v>
      </c>
      <c r="B22">
        <v>10</v>
      </c>
      <c r="C22" s="3">
        <v>775.00940554270289</v>
      </c>
      <c r="D22" s="3">
        <v>55.724090420705146</v>
      </c>
      <c r="E22" s="3">
        <v>0.22607292260799752</v>
      </c>
      <c r="F22" s="2">
        <v>7.8442157825670281E-2</v>
      </c>
      <c r="G22" s="3">
        <v>473.24851958439837</v>
      </c>
      <c r="H22" s="23">
        <v>11788</v>
      </c>
      <c r="I22" s="23">
        <v>4154725</v>
      </c>
      <c r="J22" s="3">
        <v>68007.540000000008</v>
      </c>
      <c r="K22">
        <v>217</v>
      </c>
      <c r="L22" s="23">
        <v>2323437</v>
      </c>
      <c r="M22" s="2">
        <f>aud_seg_4_28_DATA__24[[#This Row],[Sum of Clicks]]/aud_seg_4_28_DATA__24[[#This Row],[Sum of Impressions]]*100</f>
        <v>0.28372515629794992</v>
      </c>
      <c r="N22" s="3">
        <f>aud_seg_4_28_DATA__24[[#This Row],[Sum of Cost]]/aud_seg_4_28_DATA__24[[#This Row],[Sum of Conversions]]</f>
        <v>313.39880184331798</v>
      </c>
      <c r="O22" s="3">
        <f>aud_seg_4_28_DATA__24[[#This Row],[Sum of Cost]]/aud_seg_4_28_DATA__24[[#This Row],[Sum of Clicks]]</f>
        <v>5.7692178486596548</v>
      </c>
      <c r="P22" s="3">
        <f>aud_seg_4_28_DATA__24[[#This Row],[Sum of Cost]]/aud_seg_4_28_DATA__24[[#This Row],[Sum of Impressions]]</f>
        <v>1.6368722358278829E-2</v>
      </c>
      <c r="Q22" s="2">
        <f>aud_seg_4_28_DATA__24[[#This Row],[Sum of Conversions]]/aud_seg_4_28_DATA__24[[#This Row],[Sum of Clicks]]</f>
        <v>1.8408551068883609E-2</v>
      </c>
      <c r="R22" s="3">
        <f>aud_seg_4_28_DATA__24[[#This Row],[Sum of Cost]]/aud_seg_4_28_DATA__24[[#This Row],[Sum of Viewable Impressions]]*1000</f>
        <v>29.270231988214015</v>
      </c>
    </row>
  </sheetData>
  <conditionalFormatting sqref="C1:C1048576">
    <cfRule type="colorScale" priority="11">
      <colorScale>
        <cfvo type="min"/>
        <cfvo type="max"/>
        <color theme="6" tint="0.59999389629810485"/>
        <color rgb="FFFF5754"/>
      </colorScale>
    </cfRule>
    <cfRule type="colorScale" priority="12">
      <colorScale>
        <cfvo type="min"/>
        <cfvo type="max"/>
        <color theme="6" tint="0.59999389629810485"/>
        <color theme="5" tint="0.39997558519241921"/>
      </colorScale>
    </cfRule>
    <cfRule type="colorScale" priority="13">
      <colorScale>
        <cfvo type="min"/>
        <cfvo type="max"/>
        <color theme="9" tint="0.39997558519241921"/>
        <color rgb="FFFF0000"/>
      </colorScale>
    </cfRule>
    <cfRule type="top10" dxfId="25" priority="20" rank="10"/>
    <cfRule type="top10" dxfId="24" priority="23" bottom="1" rank="10"/>
  </conditionalFormatting>
  <conditionalFormatting sqref="D1:D1048576">
    <cfRule type="colorScale" priority="10">
      <colorScale>
        <cfvo type="min"/>
        <cfvo type="max"/>
        <color theme="6" tint="0.59999389629810485"/>
        <color rgb="FFFF5754"/>
      </colorScale>
    </cfRule>
    <cfRule type="top10" dxfId="23" priority="19" rank="10"/>
    <cfRule type="top10" dxfId="22" priority="22" bottom="1" rank="10"/>
  </conditionalFormatting>
  <conditionalFormatting sqref="E1:E1048576">
    <cfRule type="colorScale" priority="9">
      <colorScale>
        <cfvo type="min"/>
        <cfvo type="max"/>
        <color theme="6" tint="0.59999389629810485"/>
        <color rgb="FFFF5754"/>
      </colorScale>
    </cfRule>
    <cfRule type="top10" dxfId="21" priority="18" rank="10"/>
    <cfRule type="top10" dxfId="20" priority="21" bottom="1" rank="10"/>
  </conditionalFormatting>
  <conditionalFormatting sqref="F1:F1048576">
    <cfRule type="colorScale" priority="8">
      <colorScale>
        <cfvo type="min"/>
        <cfvo type="max"/>
        <color theme="6" tint="0.59999389629810485"/>
        <color rgb="FFFF5754"/>
      </colorScale>
    </cfRule>
    <cfRule type="top10" dxfId="19" priority="14" bottom="1" rank="10"/>
    <cfRule type="top10" dxfId="18" priority="15" rank="10"/>
  </conditionalFormatting>
  <conditionalFormatting sqref="G1:G1048576">
    <cfRule type="colorScale" priority="7">
      <colorScale>
        <cfvo type="min"/>
        <cfvo type="max"/>
        <color theme="6" tint="0.59999389629810485"/>
        <color rgb="FFFF5754"/>
      </colorScale>
    </cfRule>
    <cfRule type="top10" dxfId="17" priority="16" bottom="1" rank="10"/>
    <cfRule type="top10" dxfId="16" priority="17" rank="10"/>
  </conditionalFormatting>
  <conditionalFormatting sqref="M1:M1048576">
    <cfRule type="colorScale" priority="1">
      <colorScale>
        <cfvo type="min"/>
        <cfvo type="max"/>
        <color rgb="FFFF5754"/>
        <color rgb="FFFFEF9C"/>
      </colorScale>
    </cfRule>
  </conditionalFormatting>
  <conditionalFormatting sqref="N1:N1048576">
    <cfRule type="colorScale" priority="6">
      <colorScale>
        <cfvo type="min"/>
        <cfvo type="max"/>
        <color rgb="FFFFEF9C"/>
        <color rgb="FFFF5754"/>
      </colorScale>
    </cfRule>
  </conditionalFormatting>
  <conditionalFormatting sqref="O1:O1048576">
    <cfRule type="colorScale" priority="5">
      <colorScale>
        <cfvo type="min"/>
        <cfvo type="max"/>
        <color rgb="FFFFEF9C"/>
        <color rgb="FFFF5754"/>
      </colorScale>
    </cfRule>
  </conditionalFormatting>
  <conditionalFormatting sqref="P1:P1048576">
    <cfRule type="colorScale" priority="4">
      <colorScale>
        <cfvo type="min"/>
        <cfvo type="max"/>
        <color rgb="FFFFEF9C"/>
        <color rgb="FFFF5754"/>
      </colorScale>
    </cfRule>
  </conditionalFormatting>
  <conditionalFormatting sqref="Q1:Q1048576">
    <cfRule type="colorScale" priority="3">
      <colorScale>
        <cfvo type="min"/>
        <cfvo type="max"/>
        <color rgb="FFFF5754"/>
        <color rgb="FFFFEF9C"/>
      </colorScale>
    </cfRule>
  </conditionalFormatting>
  <conditionalFormatting sqref="R1:R1048576">
    <cfRule type="colorScale" priority="2">
      <colorScale>
        <cfvo type="min"/>
        <cfvo type="max"/>
        <color rgb="FFFFEF9C"/>
        <color rgb="FFFF5754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2A98-BEDA-AE4B-80B4-89CFE03D3570}">
  <dimension ref="A1:AB728"/>
  <sheetViews>
    <sheetView topLeftCell="A2" zoomScale="120" zoomScaleNormal="120" workbookViewId="0">
      <selection activeCell="C9" sqref="C9"/>
    </sheetView>
  </sheetViews>
  <sheetFormatPr baseColWidth="10" defaultRowHeight="16" x14ac:dyDescent="0.2"/>
  <cols>
    <col min="1" max="1" width="35" customWidth="1"/>
    <col min="2" max="2" width="31" style="20" customWidth="1"/>
    <col min="3" max="3" width="22.1640625" style="20" customWidth="1"/>
    <col min="4" max="4" width="22.83203125" style="20" customWidth="1"/>
    <col min="5" max="5" width="23.6640625" style="20" customWidth="1"/>
    <col min="6" max="6" width="14.5" style="20" customWidth="1"/>
    <col min="7" max="7" width="17.5" style="20" customWidth="1"/>
    <col min="8" max="8" width="15.33203125" style="20" customWidth="1"/>
    <col min="9" max="9" width="14.1640625" customWidth="1"/>
    <col min="10" max="10" width="19.83203125" customWidth="1"/>
    <col min="11" max="11" width="37.1640625" style="1" customWidth="1"/>
    <col min="12" max="12" width="22.5" style="1" customWidth="1"/>
    <col min="13" max="13" width="25.1640625" style="1" customWidth="1"/>
    <col min="14" max="14" width="14" customWidth="1"/>
    <col min="15" max="15" width="13.83203125" style="21" customWidth="1"/>
    <col min="16" max="16" width="8.83203125" style="21" customWidth="1"/>
    <col min="17" max="17" width="21.6640625" style="21" customWidth="1"/>
    <col min="18" max="18" width="23.83203125" style="21" customWidth="1"/>
    <col min="19" max="19" width="18.1640625" customWidth="1"/>
    <col min="20" max="20" width="12.83203125" style="3" customWidth="1"/>
    <col min="21" max="21" width="12.83203125" style="22" customWidth="1"/>
    <col min="24" max="24" width="10.83203125" style="2"/>
    <col min="25" max="25" width="10.83203125" style="3"/>
    <col min="26" max="26" width="10.83203125" style="2"/>
  </cols>
  <sheetData>
    <row r="1" spans="1:28" ht="17" x14ac:dyDescent="0.2">
      <c r="A1" s="4" t="s">
        <v>30</v>
      </c>
      <c r="B1" s="5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4" t="s">
        <v>38</v>
      </c>
      <c r="J1" s="4" t="s">
        <v>39</v>
      </c>
      <c r="K1" s="7" t="s">
        <v>40</v>
      </c>
      <c r="L1" s="7" t="s">
        <v>41</v>
      </c>
      <c r="M1" s="7" t="s">
        <v>42</v>
      </c>
      <c r="N1" s="4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4" t="s">
        <v>48</v>
      </c>
      <c r="T1" s="9" t="s">
        <v>49</v>
      </c>
      <c r="U1" s="10" t="s">
        <v>50</v>
      </c>
      <c r="V1" s="4" t="s">
        <v>51</v>
      </c>
      <c r="W1" s="4" t="s">
        <v>52</v>
      </c>
      <c r="X1" s="11" t="s">
        <v>53</v>
      </c>
      <c r="Y1" s="12" t="s">
        <v>54</v>
      </c>
      <c r="Z1" s="11" t="s">
        <v>55</v>
      </c>
    </row>
    <row r="2" spans="1:28" ht="34" x14ac:dyDescent="0.2">
      <c r="A2" s="13" t="s">
        <v>56</v>
      </c>
      <c r="B2" s="14" t="s">
        <v>57</v>
      </c>
      <c r="C2" s="14" t="s">
        <v>27</v>
      </c>
      <c r="D2" s="14" t="s">
        <v>58</v>
      </c>
      <c r="E2" s="14" t="s">
        <v>59</v>
      </c>
      <c r="F2" s="14" t="s">
        <v>60</v>
      </c>
      <c r="G2" s="14" t="s">
        <v>60</v>
      </c>
      <c r="H2" s="14" t="s">
        <v>60</v>
      </c>
      <c r="I2" s="13" t="s">
        <v>61</v>
      </c>
      <c r="J2" s="13" t="s">
        <v>62</v>
      </c>
      <c r="K2" s="1" t="s">
        <v>63</v>
      </c>
      <c r="L2" s="1" t="s">
        <v>64</v>
      </c>
      <c r="M2" s="1" t="s">
        <v>65</v>
      </c>
      <c r="N2" s="13" t="s">
        <v>66</v>
      </c>
      <c r="O2" s="15">
        <v>7470</v>
      </c>
      <c r="P2" s="15">
        <v>0</v>
      </c>
      <c r="Q2" s="15">
        <v>6753</v>
      </c>
      <c r="R2" s="15">
        <v>7229</v>
      </c>
      <c r="S2" s="13">
        <v>1</v>
      </c>
      <c r="T2" s="16">
        <v>1739</v>
      </c>
      <c r="U2" s="17">
        <f t="shared" ref="U2:U65" si="0">T2/S2</f>
        <v>1739</v>
      </c>
      <c r="V2" s="18" t="e">
        <f t="shared" ref="V2:V65" si="1">T2/P2</f>
        <v>#DIV/0!</v>
      </c>
      <c r="W2" s="18">
        <f t="shared" ref="W2:W65" si="2">T2/O2</f>
        <v>0.23279785809906292</v>
      </c>
      <c r="X2" s="19" t="e">
        <f t="shared" ref="X2:X65" si="3">S2/P2</f>
        <v>#DIV/0!</v>
      </c>
      <c r="Y2" s="16">
        <f>(Table22[[#This Row],[Gross Cost]]/Table22[[#This Row],[Viewable Impressions]])*1000</f>
        <v>257.51517843921215</v>
      </c>
      <c r="Z2" s="19">
        <f>(P2/O2)*100</f>
        <v>0</v>
      </c>
    </row>
    <row r="3" spans="1:28" ht="34" x14ac:dyDescent="0.2">
      <c r="A3" s="13" t="s">
        <v>67</v>
      </c>
      <c r="B3" s="14" t="s">
        <v>68</v>
      </c>
      <c r="C3" s="14" t="s">
        <v>13</v>
      </c>
      <c r="D3" s="14" t="s">
        <v>69</v>
      </c>
      <c r="E3" s="14" t="s">
        <v>70</v>
      </c>
      <c r="F3" s="14" t="s">
        <v>71</v>
      </c>
      <c r="G3" s="14" t="s">
        <v>60</v>
      </c>
      <c r="H3" s="14" t="s">
        <v>60</v>
      </c>
      <c r="I3" s="13" t="s">
        <v>61</v>
      </c>
      <c r="J3" s="13" t="s">
        <v>62</v>
      </c>
      <c r="K3" s="1" t="s">
        <v>72</v>
      </c>
      <c r="L3" s="1" t="s">
        <v>73</v>
      </c>
      <c r="M3" s="1" t="s">
        <v>65</v>
      </c>
      <c r="N3" s="13" t="s">
        <v>74</v>
      </c>
      <c r="O3" s="15">
        <v>7427</v>
      </c>
      <c r="P3" s="15">
        <v>0</v>
      </c>
      <c r="Q3" s="15">
        <v>4752</v>
      </c>
      <c r="R3" s="15">
        <v>6566</v>
      </c>
      <c r="S3" s="13">
        <v>1</v>
      </c>
      <c r="T3" s="16">
        <v>1504.78</v>
      </c>
      <c r="U3" s="17">
        <f t="shared" si="0"/>
        <v>1504.78</v>
      </c>
      <c r="V3" s="18" t="e">
        <f t="shared" si="1"/>
        <v>#DIV/0!</v>
      </c>
      <c r="W3" s="18">
        <f t="shared" si="2"/>
        <v>0.20260939814191464</v>
      </c>
      <c r="X3" s="19" t="e">
        <f t="shared" si="3"/>
        <v>#DIV/0!</v>
      </c>
      <c r="Y3" s="16">
        <f>(Table22[[#This Row],[Gross Cost]]/Table22[[#This Row],[Viewable Impressions]])*1000</f>
        <v>316.66245791245791</v>
      </c>
      <c r="Z3" s="19">
        <f>(P3/O3)*100</f>
        <v>0</v>
      </c>
    </row>
    <row r="4" spans="1:28" ht="17" x14ac:dyDescent="0.2">
      <c r="A4" s="13" t="s">
        <v>75</v>
      </c>
      <c r="B4" s="14" t="s">
        <v>76</v>
      </c>
      <c r="C4" s="14" t="s">
        <v>27</v>
      </c>
      <c r="D4" s="14" t="s">
        <v>58</v>
      </c>
      <c r="E4" s="14" t="s">
        <v>77</v>
      </c>
      <c r="F4" s="14" t="s">
        <v>60</v>
      </c>
      <c r="G4" s="14" t="s">
        <v>60</v>
      </c>
      <c r="H4" s="14" t="s">
        <v>60</v>
      </c>
      <c r="I4" s="13" t="s">
        <v>61</v>
      </c>
      <c r="J4" s="13" t="s">
        <v>78</v>
      </c>
      <c r="K4" s="1" t="s">
        <v>79</v>
      </c>
      <c r="L4" s="1" t="s">
        <v>80</v>
      </c>
      <c r="M4" s="1" t="s">
        <v>81</v>
      </c>
      <c r="N4" s="13" t="s">
        <v>82</v>
      </c>
      <c r="O4" s="15">
        <v>24464</v>
      </c>
      <c r="P4" s="15">
        <v>0</v>
      </c>
      <c r="Q4" s="15">
        <v>3275</v>
      </c>
      <c r="R4" s="15">
        <v>21993</v>
      </c>
      <c r="S4" s="13">
        <v>6</v>
      </c>
      <c r="T4" s="16">
        <v>2959.11</v>
      </c>
      <c r="U4" s="17">
        <f t="shared" si="0"/>
        <v>493.185</v>
      </c>
      <c r="V4" s="18" t="e">
        <f t="shared" si="1"/>
        <v>#DIV/0!</v>
      </c>
      <c r="W4" s="18">
        <f t="shared" si="2"/>
        <v>0.12095773381294965</v>
      </c>
      <c r="X4" s="19" t="e">
        <f t="shared" si="3"/>
        <v>#DIV/0!</v>
      </c>
      <c r="Y4" s="16">
        <f>(Table22[[#This Row],[Gross Cost]]/Table22[[#This Row],[Viewable Impressions]])*1000</f>
        <v>903.54503816793897</v>
      </c>
      <c r="Z4" s="19">
        <f t="shared" ref="Z4:Z67" si="4">(P4/O4)*100</f>
        <v>0</v>
      </c>
    </row>
    <row r="5" spans="1:28" ht="17" x14ac:dyDescent="0.2">
      <c r="A5" s="13" t="s">
        <v>83</v>
      </c>
      <c r="B5" s="14" t="s">
        <v>84</v>
      </c>
      <c r="C5" s="14" t="s">
        <v>16</v>
      </c>
      <c r="D5" s="14" t="s">
        <v>85</v>
      </c>
      <c r="E5" s="14" t="s">
        <v>86</v>
      </c>
      <c r="F5" s="14" t="s">
        <v>60</v>
      </c>
      <c r="G5" s="14" t="s">
        <v>60</v>
      </c>
      <c r="H5" s="14" t="s">
        <v>60</v>
      </c>
      <c r="I5" s="13" t="s">
        <v>61</v>
      </c>
      <c r="J5" s="13" t="s">
        <v>78</v>
      </c>
      <c r="K5" s="1" t="s">
        <v>87</v>
      </c>
      <c r="L5" s="1" t="s">
        <v>88</v>
      </c>
      <c r="M5" s="1" t="s">
        <v>65</v>
      </c>
      <c r="N5" s="13" t="s">
        <v>74</v>
      </c>
      <c r="O5" s="15">
        <v>8111</v>
      </c>
      <c r="P5" s="15">
        <v>0</v>
      </c>
      <c r="Q5" s="15">
        <v>4346</v>
      </c>
      <c r="R5" s="15">
        <v>6163</v>
      </c>
      <c r="S5" s="13">
        <v>1</v>
      </c>
      <c r="T5" s="16">
        <v>5000.76</v>
      </c>
      <c r="U5" s="17">
        <f t="shared" si="0"/>
        <v>5000.76</v>
      </c>
      <c r="V5" s="18" t="e">
        <f t="shared" si="1"/>
        <v>#DIV/0!</v>
      </c>
      <c r="W5" s="18">
        <f t="shared" si="2"/>
        <v>0.61654050055480214</v>
      </c>
      <c r="X5" s="19" t="e">
        <f t="shared" si="3"/>
        <v>#DIV/0!</v>
      </c>
      <c r="Y5" s="16">
        <f>(Table22[[#This Row],[Gross Cost]]/Table22[[#This Row],[Viewable Impressions]])*1000</f>
        <v>1150.6580763920847</v>
      </c>
      <c r="Z5" s="19">
        <f t="shared" si="4"/>
        <v>0</v>
      </c>
    </row>
    <row r="6" spans="1:28" ht="34" x14ac:dyDescent="0.2">
      <c r="A6" s="13" t="s">
        <v>89</v>
      </c>
      <c r="B6" s="14" t="s">
        <v>90</v>
      </c>
      <c r="C6" s="14" t="s">
        <v>25</v>
      </c>
      <c r="D6" s="14" t="s">
        <v>91</v>
      </c>
      <c r="E6" s="14" t="s">
        <v>92</v>
      </c>
      <c r="F6" s="14" t="s">
        <v>60</v>
      </c>
      <c r="G6" s="14" t="s">
        <v>60</v>
      </c>
      <c r="H6" s="14" t="s">
        <v>60</v>
      </c>
      <c r="I6" s="13" t="s">
        <v>61</v>
      </c>
      <c r="J6" s="13" t="s">
        <v>93</v>
      </c>
      <c r="K6" s="1" t="s">
        <v>94</v>
      </c>
      <c r="L6" s="1" t="s">
        <v>95</v>
      </c>
      <c r="M6" s="1" t="s">
        <v>81</v>
      </c>
      <c r="N6" s="13" t="s">
        <v>74</v>
      </c>
      <c r="O6" s="15">
        <v>7691</v>
      </c>
      <c r="P6" s="15">
        <v>0</v>
      </c>
      <c r="Q6" s="15">
        <v>3890</v>
      </c>
      <c r="R6" s="15">
        <v>5905</v>
      </c>
      <c r="S6" s="13">
        <v>1</v>
      </c>
      <c r="T6" s="16">
        <v>5927.81</v>
      </c>
      <c r="U6" s="17">
        <f t="shared" si="0"/>
        <v>5927.81</v>
      </c>
      <c r="V6" s="18" t="e">
        <f t="shared" si="1"/>
        <v>#DIV/0!</v>
      </c>
      <c r="W6" s="18">
        <f t="shared" si="2"/>
        <v>0.77074632687556888</v>
      </c>
      <c r="X6" s="19" t="e">
        <f t="shared" si="3"/>
        <v>#DIV/0!</v>
      </c>
      <c r="Y6" s="16">
        <f>(Table22[[#This Row],[Gross Cost]]/Table22[[#This Row],[Viewable Impressions]])*1000</f>
        <v>1523.8586118251928</v>
      </c>
      <c r="Z6" s="19">
        <f t="shared" si="4"/>
        <v>0</v>
      </c>
    </row>
    <row r="7" spans="1:28" ht="17" x14ac:dyDescent="0.2">
      <c r="A7" s="13" t="s">
        <v>96</v>
      </c>
      <c r="B7" s="14" t="s">
        <v>97</v>
      </c>
      <c r="C7" s="14" t="s">
        <v>14</v>
      </c>
      <c r="D7" s="14" t="s">
        <v>98</v>
      </c>
      <c r="E7" s="14" t="s">
        <v>99</v>
      </c>
      <c r="F7" s="14" t="s">
        <v>60</v>
      </c>
      <c r="G7" s="14" t="s">
        <v>60</v>
      </c>
      <c r="H7" s="14" t="s">
        <v>60</v>
      </c>
      <c r="I7" s="13" t="s">
        <v>61</v>
      </c>
      <c r="J7" s="13" t="s">
        <v>93</v>
      </c>
      <c r="K7" s="1" t="s">
        <v>100</v>
      </c>
      <c r="L7" s="1" t="s">
        <v>101</v>
      </c>
      <c r="M7" s="1" t="s">
        <v>65</v>
      </c>
      <c r="N7" s="13" t="s">
        <v>74</v>
      </c>
      <c r="O7" s="15">
        <v>23983</v>
      </c>
      <c r="P7" s="15">
        <v>0</v>
      </c>
      <c r="Q7" s="15">
        <v>464</v>
      </c>
      <c r="R7" s="15">
        <v>19802</v>
      </c>
      <c r="S7" s="13">
        <v>9</v>
      </c>
      <c r="T7" s="16">
        <v>4574.3500000000004</v>
      </c>
      <c r="U7" s="17">
        <f t="shared" si="0"/>
        <v>508.26111111111118</v>
      </c>
      <c r="V7" s="18" t="e">
        <f t="shared" si="1"/>
        <v>#DIV/0!</v>
      </c>
      <c r="W7" s="18">
        <f t="shared" si="2"/>
        <v>0.19073301922194891</v>
      </c>
      <c r="X7" s="19" t="e">
        <f t="shared" si="3"/>
        <v>#DIV/0!</v>
      </c>
      <c r="Y7" s="16">
        <f>(Table22[[#This Row],[Gross Cost]]/Table22[[#This Row],[Viewable Impressions]])*1000</f>
        <v>9858.5129310344837</v>
      </c>
      <c r="Z7" s="19">
        <f t="shared" si="4"/>
        <v>0</v>
      </c>
    </row>
    <row r="8" spans="1:28" ht="17" x14ac:dyDescent="0.2">
      <c r="A8" s="13" t="s">
        <v>102</v>
      </c>
      <c r="B8" s="14" t="s">
        <v>103</v>
      </c>
      <c r="C8" s="14" t="s">
        <v>14</v>
      </c>
      <c r="D8" s="14" t="s">
        <v>104</v>
      </c>
      <c r="E8" s="14" t="s">
        <v>105</v>
      </c>
      <c r="F8" s="14" t="s">
        <v>60</v>
      </c>
      <c r="G8" s="14" t="s">
        <v>60</v>
      </c>
      <c r="H8" s="14" t="s">
        <v>60</v>
      </c>
      <c r="I8" s="13" t="s">
        <v>61</v>
      </c>
      <c r="J8" s="13" t="s">
        <v>93</v>
      </c>
      <c r="K8" s="1" t="s">
        <v>87</v>
      </c>
      <c r="L8" s="1" t="s">
        <v>106</v>
      </c>
      <c r="M8" s="1" t="s">
        <v>107</v>
      </c>
      <c r="N8" s="13" t="s">
        <v>82</v>
      </c>
      <c r="O8" s="15">
        <v>19379</v>
      </c>
      <c r="P8" s="15">
        <v>49</v>
      </c>
      <c r="Q8" s="15">
        <v>12168</v>
      </c>
      <c r="R8" s="15">
        <v>16616</v>
      </c>
      <c r="S8" s="13">
        <v>97</v>
      </c>
      <c r="T8" s="16">
        <v>7294.1</v>
      </c>
      <c r="U8" s="17">
        <f t="shared" si="0"/>
        <v>75.19690721649485</v>
      </c>
      <c r="V8" s="18">
        <f t="shared" si="1"/>
        <v>148.8591836734694</v>
      </c>
      <c r="W8" s="18">
        <f t="shared" si="2"/>
        <v>0.37639197068992208</v>
      </c>
      <c r="X8" s="19">
        <f t="shared" si="3"/>
        <v>1.9795918367346939</v>
      </c>
      <c r="Y8" s="16">
        <f>(Table22[[#This Row],[Gross Cost]]/Table22[[#This Row],[Viewable Impressions]])*1000</f>
        <v>599.44937541091394</v>
      </c>
      <c r="Z8" s="19">
        <f>(P8/O8)*100</f>
        <v>0.25285102430465972</v>
      </c>
      <c r="AB8" t="s">
        <v>108</v>
      </c>
    </row>
    <row r="9" spans="1:28" ht="34" x14ac:dyDescent="0.2">
      <c r="A9" s="13" t="s">
        <v>109</v>
      </c>
      <c r="B9" s="14" t="s">
        <v>110</v>
      </c>
      <c r="C9" s="14" t="s">
        <v>10</v>
      </c>
      <c r="D9" s="14" t="s">
        <v>111</v>
      </c>
      <c r="E9" s="14" t="s">
        <v>112</v>
      </c>
      <c r="F9" s="14" t="s">
        <v>60</v>
      </c>
      <c r="G9" s="14" t="s">
        <v>60</v>
      </c>
      <c r="H9" s="14" t="s">
        <v>60</v>
      </c>
      <c r="I9" s="13" t="s">
        <v>113</v>
      </c>
      <c r="J9" s="13" t="s">
        <v>78</v>
      </c>
      <c r="K9" s="1" t="s">
        <v>114</v>
      </c>
      <c r="L9" s="1" t="s">
        <v>115</v>
      </c>
      <c r="M9" s="1" t="s">
        <v>116</v>
      </c>
      <c r="N9" s="13" t="s">
        <v>74</v>
      </c>
      <c r="O9" s="15">
        <v>15311</v>
      </c>
      <c r="P9" s="15">
        <v>10</v>
      </c>
      <c r="Q9" s="15">
        <v>7757</v>
      </c>
      <c r="R9" s="15">
        <v>12630</v>
      </c>
      <c r="S9" s="13">
        <v>19</v>
      </c>
      <c r="T9" s="16">
        <v>1471.19</v>
      </c>
      <c r="U9" s="17">
        <f t="shared" si="0"/>
        <v>77.43105263157895</v>
      </c>
      <c r="V9" s="18">
        <f t="shared" si="1"/>
        <v>147.119</v>
      </c>
      <c r="W9" s="18">
        <f t="shared" si="2"/>
        <v>9.6087126902227163E-2</v>
      </c>
      <c r="X9" s="19">
        <f t="shared" si="3"/>
        <v>1.9</v>
      </c>
      <c r="Y9" s="16">
        <f>(Table22[[#This Row],[Gross Cost]]/Table22[[#This Row],[Viewable Impressions]])*1000</f>
        <v>189.65966224055691</v>
      </c>
      <c r="Z9" s="19">
        <f t="shared" si="4"/>
        <v>6.5312520410162625E-2</v>
      </c>
      <c r="AB9" t="s">
        <v>117</v>
      </c>
    </row>
    <row r="10" spans="1:28" ht="34" x14ac:dyDescent="0.2">
      <c r="A10" s="13" t="s">
        <v>118</v>
      </c>
      <c r="B10" s="14" t="s">
        <v>119</v>
      </c>
      <c r="C10" s="14" t="s">
        <v>27</v>
      </c>
      <c r="D10" s="14" t="s">
        <v>58</v>
      </c>
      <c r="E10" s="14" t="s">
        <v>120</v>
      </c>
      <c r="F10" s="14" t="s">
        <v>60</v>
      </c>
      <c r="G10" s="14" t="s">
        <v>60</v>
      </c>
      <c r="H10" s="14" t="s">
        <v>60</v>
      </c>
      <c r="I10" s="13" t="s">
        <v>61</v>
      </c>
      <c r="J10" s="13" t="s">
        <v>121</v>
      </c>
      <c r="K10" s="1" t="s">
        <v>94</v>
      </c>
      <c r="L10" s="1" t="s">
        <v>115</v>
      </c>
      <c r="M10" s="1" t="s">
        <v>65</v>
      </c>
      <c r="N10" s="13" t="s">
        <v>66</v>
      </c>
      <c r="O10" s="15">
        <v>7447</v>
      </c>
      <c r="P10" s="15">
        <v>10</v>
      </c>
      <c r="Q10" s="15">
        <v>4163</v>
      </c>
      <c r="R10" s="15">
        <v>5586</v>
      </c>
      <c r="S10" s="13">
        <v>19</v>
      </c>
      <c r="T10" s="16">
        <v>3311.94</v>
      </c>
      <c r="U10" s="17">
        <f t="shared" si="0"/>
        <v>174.31263157894736</v>
      </c>
      <c r="V10" s="18">
        <f t="shared" si="1"/>
        <v>331.19400000000002</v>
      </c>
      <c r="W10" s="18">
        <f t="shared" si="2"/>
        <v>0.4447347925339063</v>
      </c>
      <c r="X10" s="19">
        <f t="shared" si="3"/>
        <v>1.9</v>
      </c>
      <c r="Y10" s="16">
        <f>(Table22[[#This Row],[Gross Cost]]/Table22[[#This Row],[Viewable Impressions]])*1000</f>
        <v>795.56569781407643</v>
      </c>
      <c r="Z10" s="19">
        <f t="shared" si="4"/>
        <v>0.13428226131328053</v>
      </c>
    </row>
    <row r="11" spans="1:28" ht="34" x14ac:dyDescent="0.2">
      <c r="A11" s="13" t="s">
        <v>122</v>
      </c>
      <c r="B11" s="14" t="s">
        <v>123</v>
      </c>
      <c r="C11" s="14" t="s">
        <v>24</v>
      </c>
      <c r="D11" s="14" t="s">
        <v>124</v>
      </c>
      <c r="E11" s="14" t="s">
        <v>125</v>
      </c>
      <c r="F11" s="14" t="s">
        <v>60</v>
      </c>
      <c r="G11" s="14" t="s">
        <v>60</v>
      </c>
      <c r="H11" s="14" t="s">
        <v>60</v>
      </c>
      <c r="I11" s="13" t="s">
        <v>61</v>
      </c>
      <c r="J11" s="13" t="s">
        <v>121</v>
      </c>
      <c r="K11" s="1" t="s">
        <v>114</v>
      </c>
      <c r="L11" s="1" t="s">
        <v>126</v>
      </c>
      <c r="M11" s="1" t="s">
        <v>81</v>
      </c>
      <c r="N11" s="13" t="s">
        <v>66</v>
      </c>
      <c r="O11" s="15">
        <v>7585</v>
      </c>
      <c r="P11" s="15">
        <v>13</v>
      </c>
      <c r="Q11" s="15">
        <v>5396</v>
      </c>
      <c r="R11" s="15">
        <v>7417</v>
      </c>
      <c r="S11" s="13">
        <v>24</v>
      </c>
      <c r="T11" s="16">
        <v>7082.65</v>
      </c>
      <c r="U11" s="17">
        <f t="shared" si="0"/>
        <v>295.11041666666665</v>
      </c>
      <c r="V11" s="18">
        <f t="shared" si="1"/>
        <v>544.81923076923078</v>
      </c>
      <c r="W11" s="18">
        <f t="shared" si="2"/>
        <v>0.9337705998681608</v>
      </c>
      <c r="X11" s="19">
        <f t="shared" si="3"/>
        <v>1.8461538461538463</v>
      </c>
      <c r="Y11" s="16">
        <f>(Table22[[#This Row],[Gross Cost]]/Table22[[#This Row],[Viewable Impressions]])*1000</f>
        <v>1312.5741289844327</v>
      </c>
      <c r="Z11" s="19">
        <f t="shared" si="4"/>
        <v>0.17139090309822017</v>
      </c>
      <c r="AB11" t="s">
        <v>127</v>
      </c>
    </row>
    <row r="12" spans="1:28" ht="34" x14ac:dyDescent="0.2">
      <c r="A12" s="13" t="s">
        <v>128</v>
      </c>
      <c r="B12" s="14" t="s">
        <v>128</v>
      </c>
      <c r="C12" s="14" t="s">
        <v>19</v>
      </c>
      <c r="D12" s="14" t="s">
        <v>129</v>
      </c>
      <c r="E12" s="14" t="s">
        <v>85</v>
      </c>
      <c r="F12" s="14" t="s">
        <v>130</v>
      </c>
      <c r="G12" s="14" t="s">
        <v>60</v>
      </c>
      <c r="H12" s="14" t="s">
        <v>60</v>
      </c>
      <c r="I12" s="13" t="s">
        <v>61</v>
      </c>
      <c r="J12" s="13" t="s">
        <v>62</v>
      </c>
      <c r="K12" s="1" t="s">
        <v>131</v>
      </c>
      <c r="L12" s="1" t="s">
        <v>132</v>
      </c>
      <c r="M12" s="1" t="s">
        <v>133</v>
      </c>
      <c r="N12" s="13" t="s">
        <v>74</v>
      </c>
      <c r="O12" s="15">
        <v>7409</v>
      </c>
      <c r="P12" s="15">
        <v>10</v>
      </c>
      <c r="Q12" s="15">
        <v>5009</v>
      </c>
      <c r="R12" s="15">
        <v>7160</v>
      </c>
      <c r="S12" s="13">
        <v>12</v>
      </c>
      <c r="T12" s="16">
        <v>1472.11</v>
      </c>
      <c r="U12" s="17">
        <f t="shared" si="0"/>
        <v>122.67583333333333</v>
      </c>
      <c r="V12" s="18">
        <f t="shared" si="1"/>
        <v>147.21099999999998</v>
      </c>
      <c r="W12" s="18">
        <f t="shared" si="2"/>
        <v>0.19869213119179374</v>
      </c>
      <c r="X12" s="19">
        <f t="shared" si="3"/>
        <v>1.2</v>
      </c>
      <c r="Y12" s="16">
        <f>(Table22[[#This Row],[Gross Cost]]/Table22[[#This Row],[Viewable Impressions]])*1000</f>
        <v>293.89299261329603</v>
      </c>
      <c r="Z12" s="19">
        <f t="shared" si="4"/>
        <v>0.13497098123903362</v>
      </c>
    </row>
    <row r="13" spans="1:28" ht="34" x14ac:dyDescent="0.2">
      <c r="A13" s="13" t="s">
        <v>134</v>
      </c>
      <c r="B13" s="14" t="s">
        <v>135</v>
      </c>
      <c r="C13" s="14" t="s">
        <v>11</v>
      </c>
      <c r="D13" s="14" t="s">
        <v>136</v>
      </c>
      <c r="E13" s="14" t="s">
        <v>137</v>
      </c>
      <c r="F13" s="14" t="s">
        <v>60</v>
      </c>
      <c r="G13" s="14" t="s">
        <v>60</v>
      </c>
      <c r="H13" s="14" t="s">
        <v>60</v>
      </c>
      <c r="I13" s="13" t="s">
        <v>113</v>
      </c>
      <c r="J13" s="13" t="s">
        <v>78</v>
      </c>
      <c r="K13" s="1" t="s">
        <v>94</v>
      </c>
      <c r="L13" s="1" t="s">
        <v>138</v>
      </c>
      <c r="M13" s="1" t="s">
        <v>65</v>
      </c>
      <c r="N13" s="13" t="s">
        <v>74</v>
      </c>
      <c r="O13" s="15">
        <v>21028</v>
      </c>
      <c r="P13" s="15">
        <v>10</v>
      </c>
      <c r="Q13" s="15">
        <v>5781</v>
      </c>
      <c r="R13" s="15">
        <v>16134</v>
      </c>
      <c r="S13" s="13">
        <v>11</v>
      </c>
      <c r="T13" s="16">
        <v>5101.32</v>
      </c>
      <c r="U13" s="17">
        <f t="shared" si="0"/>
        <v>463.75636363636363</v>
      </c>
      <c r="V13" s="18">
        <f t="shared" si="1"/>
        <v>510.13199999999995</v>
      </c>
      <c r="W13" s="18">
        <f t="shared" si="2"/>
        <v>0.24259653794940078</v>
      </c>
      <c r="X13" s="19">
        <f t="shared" si="3"/>
        <v>1.1000000000000001</v>
      </c>
      <c r="Y13" s="16">
        <f>(Table22[[#This Row],[Gross Cost]]/Table22[[#This Row],[Viewable Impressions]])*1000</f>
        <v>882.4286455630513</v>
      </c>
      <c r="Z13" s="19">
        <f t="shared" si="4"/>
        <v>4.7555640098915733E-2</v>
      </c>
    </row>
    <row r="14" spans="1:28" ht="34" x14ac:dyDescent="0.2">
      <c r="A14" s="13" t="s">
        <v>139</v>
      </c>
      <c r="B14" s="14" t="s">
        <v>140</v>
      </c>
      <c r="C14" s="14" t="s">
        <v>21</v>
      </c>
      <c r="D14" s="14" t="s">
        <v>141</v>
      </c>
      <c r="E14" s="14" t="s">
        <v>142</v>
      </c>
      <c r="F14" s="14" t="s">
        <v>60</v>
      </c>
      <c r="G14" s="14" t="s">
        <v>60</v>
      </c>
      <c r="H14" s="14" t="s">
        <v>60</v>
      </c>
      <c r="I14" s="13" t="s">
        <v>61</v>
      </c>
      <c r="J14" s="13" t="s">
        <v>78</v>
      </c>
      <c r="K14" s="1" t="s">
        <v>94</v>
      </c>
      <c r="L14" s="1" t="s">
        <v>143</v>
      </c>
      <c r="M14" s="1" t="s">
        <v>144</v>
      </c>
      <c r="N14" s="13" t="s">
        <v>74</v>
      </c>
      <c r="O14" s="15">
        <v>12710</v>
      </c>
      <c r="P14" s="15">
        <v>10</v>
      </c>
      <c r="Q14" s="15">
        <v>8159</v>
      </c>
      <c r="R14" s="15">
        <v>11984</v>
      </c>
      <c r="S14" s="13">
        <v>11</v>
      </c>
      <c r="T14" s="16">
        <v>7851.4</v>
      </c>
      <c r="U14" s="17">
        <f t="shared" si="0"/>
        <v>713.76363636363635</v>
      </c>
      <c r="V14" s="18">
        <f t="shared" si="1"/>
        <v>785.14</v>
      </c>
      <c r="W14" s="18">
        <f t="shared" si="2"/>
        <v>0.61773406766325722</v>
      </c>
      <c r="X14" s="19">
        <f t="shared" si="3"/>
        <v>1.1000000000000001</v>
      </c>
      <c r="Y14" s="16">
        <f>(Table22[[#This Row],[Gross Cost]]/Table22[[#This Row],[Viewable Impressions]])*1000</f>
        <v>962.29930138497355</v>
      </c>
      <c r="Z14" s="19">
        <f t="shared" si="4"/>
        <v>7.8678206136900075E-2</v>
      </c>
    </row>
    <row r="15" spans="1:28" ht="17" x14ac:dyDescent="0.2">
      <c r="A15" s="13" t="s">
        <v>145</v>
      </c>
      <c r="B15" s="14" t="s">
        <v>146</v>
      </c>
      <c r="C15" s="14" t="s">
        <v>21</v>
      </c>
      <c r="D15" s="14" t="s">
        <v>147</v>
      </c>
      <c r="E15" s="14" t="s">
        <v>60</v>
      </c>
      <c r="F15" s="14" t="s">
        <v>60</v>
      </c>
      <c r="G15" s="14" t="s">
        <v>60</v>
      </c>
      <c r="H15" s="14" t="s">
        <v>60</v>
      </c>
      <c r="I15" s="13" t="s">
        <v>61</v>
      </c>
      <c r="J15" s="13" t="s">
        <v>62</v>
      </c>
      <c r="K15" s="1" t="s">
        <v>94</v>
      </c>
      <c r="L15" s="1" t="s">
        <v>148</v>
      </c>
      <c r="M15" s="1" t="s">
        <v>65</v>
      </c>
      <c r="N15" s="13" t="s">
        <v>82</v>
      </c>
      <c r="O15" s="15">
        <v>27394</v>
      </c>
      <c r="P15" s="15">
        <v>74</v>
      </c>
      <c r="Q15" s="15">
        <v>16144</v>
      </c>
      <c r="R15" s="15">
        <v>24752</v>
      </c>
      <c r="S15" s="13">
        <v>78</v>
      </c>
      <c r="T15" s="16">
        <v>7264.59</v>
      </c>
      <c r="U15" s="17">
        <f t="shared" si="0"/>
        <v>93.135769230769228</v>
      </c>
      <c r="V15" s="18">
        <f t="shared" si="1"/>
        <v>98.170135135135141</v>
      </c>
      <c r="W15" s="18">
        <f t="shared" si="2"/>
        <v>0.26518909250200773</v>
      </c>
      <c r="X15" s="19">
        <f t="shared" si="3"/>
        <v>1.0540540540540539</v>
      </c>
      <c r="Y15" s="16">
        <f>(Table22[[#This Row],[Gross Cost]]/Table22[[#This Row],[Viewable Impressions]])*1000</f>
        <v>449.9869920713578</v>
      </c>
      <c r="Z15" s="19">
        <f t="shared" si="4"/>
        <v>0.27013214572534133</v>
      </c>
    </row>
    <row r="16" spans="1:28" ht="34" x14ac:dyDescent="0.2">
      <c r="A16" s="13" t="s">
        <v>149</v>
      </c>
      <c r="B16" s="14" t="s">
        <v>150</v>
      </c>
      <c r="C16" s="14" t="s">
        <v>9</v>
      </c>
      <c r="D16" s="14" t="s">
        <v>21</v>
      </c>
      <c r="E16" s="14" t="s">
        <v>151</v>
      </c>
      <c r="F16" s="14" t="s">
        <v>60</v>
      </c>
      <c r="G16" s="14" t="s">
        <v>60</v>
      </c>
      <c r="H16" s="14" t="s">
        <v>60</v>
      </c>
      <c r="I16" s="13" t="s">
        <v>61</v>
      </c>
      <c r="J16" s="13" t="s">
        <v>78</v>
      </c>
      <c r="K16" s="1" t="s">
        <v>87</v>
      </c>
      <c r="L16" s="1" t="s">
        <v>152</v>
      </c>
      <c r="M16" s="1" t="s">
        <v>153</v>
      </c>
      <c r="N16" s="13" t="s">
        <v>66</v>
      </c>
      <c r="O16" s="15">
        <v>12176</v>
      </c>
      <c r="P16" s="15">
        <v>10</v>
      </c>
      <c r="Q16" s="15">
        <v>5460</v>
      </c>
      <c r="R16" s="15">
        <v>11154</v>
      </c>
      <c r="S16" s="13">
        <v>10</v>
      </c>
      <c r="T16" s="16">
        <v>1816.03</v>
      </c>
      <c r="U16" s="17">
        <f t="shared" si="0"/>
        <v>181.60300000000001</v>
      </c>
      <c r="V16" s="18">
        <f t="shared" si="1"/>
        <v>181.60300000000001</v>
      </c>
      <c r="W16" s="18">
        <f t="shared" si="2"/>
        <v>0.14914832457293034</v>
      </c>
      <c r="X16" s="19">
        <f t="shared" si="3"/>
        <v>1</v>
      </c>
      <c r="Y16" s="16">
        <f>(Table22[[#This Row],[Gross Cost]]/Table22[[#This Row],[Viewable Impressions]])*1000</f>
        <v>332.6062271062271</v>
      </c>
      <c r="Z16" s="19">
        <f t="shared" si="4"/>
        <v>8.2128777923784493E-2</v>
      </c>
    </row>
    <row r="17" spans="1:26" ht="34" x14ac:dyDescent="0.2">
      <c r="A17" s="13" t="s">
        <v>154</v>
      </c>
      <c r="B17" s="14" t="s">
        <v>155</v>
      </c>
      <c r="C17" s="14" t="s">
        <v>18</v>
      </c>
      <c r="D17" s="14" t="s">
        <v>156</v>
      </c>
      <c r="E17" s="14" t="s">
        <v>157</v>
      </c>
      <c r="F17" s="14" t="s">
        <v>60</v>
      </c>
      <c r="G17" s="14" t="s">
        <v>60</v>
      </c>
      <c r="H17" s="14" t="s">
        <v>60</v>
      </c>
      <c r="I17" s="13" t="s">
        <v>113</v>
      </c>
      <c r="J17" s="13" t="s">
        <v>93</v>
      </c>
      <c r="K17" s="1" t="s">
        <v>87</v>
      </c>
      <c r="L17" s="1" t="s">
        <v>158</v>
      </c>
      <c r="M17" s="1" t="s">
        <v>65</v>
      </c>
      <c r="N17" s="13" t="s">
        <v>74</v>
      </c>
      <c r="O17" s="15">
        <v>20899</v>
      </c>
      <c r="P17" s="15">
        <v>20</v>
      </c>
      <c r="Q17" s="15">
        <v>11394</v>
      </c>
      <c r="R17" s="15">
        <v>19576</v>
      </c>
      <c r="S17" s="13">
        <v>19</v>
      </c>
      <c r="T17" s="16">
        <v>1649.46</v>
      </c>
      <c r="U17" s="17">
        <f t="shared" si="0"/>
        <v>86.813684210526318</v>
      </c>
      <c r="V17" s="18">
        <f t="shared" si="1"/>
        <v>82.472999999999999</v>
      </c>
      <c r="W17" s="18">
        <f t="shared" si="2"/>
        <v>7.8925307430977559E-2</v>
      </c>
      <c r="X17" s="19">
        <f t="shared" si="3"/>
        <v>0.95</v>
      </c>
      <c r="Y17" s="16">
        <f>(Table22[[#This Row],[Gross Cost]]/Table22[[#This Row],[Viewable Impressions]])*1000</f>
        <v>144.76566614007371</v>
      </c>
      <c r="Z17" s="19">
        <f t="shared" si="4"/>
        <v>9.5698358773147044E-2</v>
      </c>
    </row>
    <row r="18" spans="1:26" ht="34" x14ac:dyDescent="0.2">
      <c r="A18" s="13" t="s">
        <v>159</v>
      </c>
      <c r="B18" s="14" t="s">
        <v>160</v>
      </c>
      <c r="C18" s="14" t="s">
        <v>11</v>
      </c>
      <c r="D18" s="14" t="s">
        <v>161</v>
      </c>
      <c r="E18" s="14" t="s">
        <v>60</v>
      </c>
      <c r="F18" s="14" t="s">
        <v>60</v>
      </c>
      <c r="G18" s="14" t="s">
        <v>60</v>
      </c>
      <c r="H18" s="14" t="s">
        <v>60</v>
      </c>
      <c r="I18" s="13" t="s">
        <v>113</v>
      </c>
      <c r="J18" s="13" t="s">
        <v>78</v>
      </c>
      <c r="K18" s="1" t="s">
        <v>162</v>
      </c>
      <c r="L18" s="1" t="s">
        <v>163</v>
      </c>
      <c r="M18" s="1" t="s">
        <v>65</v>
      </c>
      <c r="N18" s="13" t="s">
        <v>74</v>
      </c>
      <c r="O18" s="15">
        <v>7248</v>
      </c>
      <c r="P18" s="15">
        <v>10</v>
      </c>
      <c r="Q18" s="15">
        <v>3988</v>
      </c>
      <c r="R18" s="15">
        <v>6863</v>
      </c>
      <c r="S18" s="13">
        <v>7</v>
      </c>
      <c r="T18" s="16">
        <v>1247</v>
      </c>
      <c r="U18" s="17">
        <f t="shared" si="0"/>
        <v>178.14285714285714</v>
      </c>
      <c r="V18" s="18">
        <f t="shared" si="1"/>
        <v>124.7</v>
      </c>
      <c r="W18" s="18">
        <f t="shared" si="2"/>
        <v>0.17204746136865343</v>
      </c>
      <c r="X18" s="19">
        <f t="shared" si="3"/>
        <v>0.7</v>
      </c>
      <c r="Y18" s="16">
        <f>(Table22[[#This Row],[Gross Cost]]/Table22[[#This Row],[Viewable Impressions]])*1000</f>
        <v>312.68806419257771</v>
      </c>
      <c r="Z18" s="19">
        <f t="shared" si="4"/>
        <v>0.13796909492273732</v>
      </c>
    </row>
    <row r="19" spans="1:26" ht="34" x14ac:dyDescent="0.2">
      <c r="A19" s="13" t="s">
        <v>164</v>
      </c>
      <c r="B19" s="14" t="s">
        <v>165</v>
      </c>
      <c r="C19" s="14" t="s">
        <v>8</v>
      </c>
      <c r="D19" s="14" t="s">
        <v>166</v>
      </c>
      <c r="E19" s="14" t="s">
        <v>167</v>
      </c>
      <c r="F19" s="14" t="s">
        <v>60</v>
      </c>
      <c r="G19" s="14" t="s">
        <v>60</v>
      </c>
      <c r="H19" s="14" t="s">
        <v>60</v>
      </c>
      <c r="I19" s="13" t="s">
        <v>61</v>
      </c>
      <c r="J19" s="13" t="s">
        <v>121</v>
      </c>
      <c r="K19" s="1" t="s">
        <v>131</v>
      </c>
      <c r="L19" s="1" t="s">
        <v>168</v>
      </c>
      <c r="M19" s="1" t="s">
        <v>65</v>
      </c>
      <c r="N19" s="13" t="s">
        <v>66</v>
      </c>
      <c r="O19" s="15">
        <v>7695</v>
      </c>
      <c r="P19" s="15">
        <v>20</v>
      </c>
      <c r="Q19" s="15">
        <v>3481</v>
      </c>
      <c r="R19" s="15">
        <v>7050</v>
      </c>
      <c r="S19" s="13">
        <v>14</v>
      </c>
      <c r="T19" s="16">
        <v>6727.44</v>
      </c>
      <c r="U19" s="17">
        <f t="shared" si="0"/>
        <v>480.53142857142853</v>
      </c>
      <c r="V19" s="18">
        <f t="shared" si="1"/>
        <v>336.37199999999996</v>
      </c>
      <c r="W19" s="18">
        <f t="shared" si="2"/>
        <v>0.87426120857699796</v>
      </c>
      <c r="X19" s="19">
        <f t="shared" si="3"/>
        <v>0.7</v>
      </c>
      <c r="Y19" s="16">
        <f>(Table22[[#This Row],[Gross Cost]]/Table22[[#This Row],[Viewable Impressions]])*1000</f>
        <v>1932.617064062051</v>
      </c>
      <c r="Z19" s="19">
        <f t="shared" si="4"/>
        <v>0.25990903183885639</v>
      </c>
    </row>
    <row r="20" spans="1:26" ht="17" x14ac:dyDescent="0.2">
      <c r="A20" s="13" t="s">
        <v>169</v>
      </c>
      <c r="B20" s="14" t="s">
        <v>169</v>
      </c>
      <c r="C20" s="14" t="s">
        <v>170</v>
      </c>
      <c r="D20" s="14" t="s">
        <v>171</v>
      </c>
      <c r="E20" s="14" t="s">
        <v>172</v>
      </c>
      <c r="F20" s="14" t="s">
        <v>60</v>
      </c>
      <c r="G20" s="14" t="s">
        <v>60</v>
      </c>
      <c r="H20" s="14" t="s">
        <v>60</v>
      </c>
      <c r="I20" s="13" t="s">
        <v>113</v>
      </c>
      <c r="J20" s="13" t="s">
        <v>78</v>
      </c>
      <c r="K20" s="1" t="s">
        <v>87</v>
      </c>
      <c r="L20" s="1" t="s">
        <v>173</v>
      </c>
      <c r="M20" s="1" t="s">
        <v>81</v>
      </c>
      <c r="N20" s="13" t="s">
        <v>74</v>
      </c>
      <c r="O20" s="15">
        <v>15318</v>
      </c>
      <c r="P20" s="15">
        <v>30</v>
      </c>
      <c r="Q20" s="15">
        <v>5928</v>
      </c>
      <c r="R20" s="15">
        <v>13298</v>
      </c>
      <c r="S20" s="13">
        <v>19</v>
      </c>
      <c r="T20" s="16">
        <v>1570.3</v>
      </c>
      <c r="U20" s="17">
        <f t="shared" si="0"/>
        <v>82.647368421052633</v>
      </c>
      <c r="V20" s="18">
        <f t="shared" si="1"/>
        <v>52.343333333333334</v>
      </c>
      <c r="W20" s="18">
        <f t="shared" si="2"/>
        <v>0.10251338294816556</v>
      </c>
      <c r="X20" s="19">
        <f t="shared" si="3"/>
        <v>0.6333333333333333</v>
      </c>
      <c r="Y20" s="16">
        <f>(Table22[[#This Row],[Gross Cost]]/Table22[[#This Row],[Viewable Impressions]])*1000</f>
        <v>264.89541160593791</v>
      </c>
      <c r="Z20" s="19">
        <f t="shared" si="4"/>
        <v>0.19584802193497847</v>
      </c>
    </row>
    <row r="21" spans="1:26" ht="34" x14ac:dyDescent="0.2">
      <c r="A21" s="13" t="s">
        <v>174</v>
      </c>
      <c r="B21" s="14" t="s">
        <v>175</v>
      </c>
      <c r="C21" s="14" t="s">
        <v>16</v>
      </c>
      <c r="D21" s="14" t="s">
        <v>176</v>
      </c>
      <c r="E21" s="14" t="s">
        <v>177</v>
      </c>
      <c r="F21" s="14" t="s">
        <v>178</v>
      </c>
      <c r="G21" s="14" t="s">
        <v>60</v>
      </c>
      <c r="H21" s="14" t="s">
        <v>60</v>
      </c>
      <c r="I21" s="13" t="s">
        <v>113</v>
      </c>
      <c r="J21" s="13" t="s">
        <v>93</v>
      </c>
      <c r="K21" s="1" t="s">
        <v>94</v>
      </c>
      <c r="L21" s="1" t="s">
        <v>179</v>
      </c>
      <c r="M21" s="1" t="s">
        <v>65</v>
      </c>
      <c r="N21" s="13" t="s">
        <v>74</v>
      </c>
      <c r="O21" s="15">
        <v>9153</v>
      </c>
      <c r="P21" s="15">
        <v>23</v>
      </c>
      <c r="Q21" s="15">
        <v>4345</v>
      </c>
      <c r="R21" s="15">
        <v>8376</v>
      </c>
      <c r="S21" s="13">
        <v>14</v>
      </c>
      <c r="T21" s="16">
        <v>5007.53</v>
      </c>
      <c r="U21" s="17">
        <f t="shared" si="0"/>
        <v>357.68071428571426</v>
      </c>
      <c r="V21" s="18">
        <f t="shared" si="1"/>
        <v>217.71869565217389</v>
      </c>
      <c r="W21" s="18">
        <f t="shared" si="2"/>
        <v>0.54709166393532171</v>
      </c>
      <c r="X21" s="19">
        <f t="shared" si="3"/>
        <v>0.60869565217391308</v>
      </c>
      <c r="Y21" s="16">
        <f>(Table22[[#This Row],[Gross Cost]]/Table22[[#This Row],[Viewable Impressions]])*1000</f>
        <v>1152.4810126582279</v>
      </c>
      <c r="Z21" s="19">
        <f t="shared" si="4"/>
        <v>0.25128373210969079</v>
      </c>
    </row>
    <row r="22" spans="1:26" ht="51" x14ac:dyDescent="0.2">
      <c r="A22" s="13" t="s">
        <v>180</v>
      </c>
      <c r="B22" s="14" t="s">
        <v>181</v>
      </c>
      <c r="C22" s="14" t="s">
        <v>18</v>
      </c>
      <c r="D22" s="14" t="s">
        <v>182</v>
      </c>
      <c r="E22" s="14" t="s">
        <v>183</v>
      </c>
      <c r="F22" s="14" t="s">
        <v>60</v>
      </c>
      <c r="G22" s="14" t="s">
        <v>60</v>
      </c>
      <c r="H22" s="14" t="s">
        <v>60</v>
      </c>
      <c r="I22" s="13" t="s">
        <v>113</v>
      </c>
      <c r="J22" s="13" t="s">
        <v>93</v>
      </c>
      <c r="K22" s="1" t="s">
        <v>79</v>
      </c>
      <c r="L22" s="1" t="s">
        <v>184</v>
      </c>
      <c r="M22" s="1" t="s">
        <v>81</v>
      </c>
      <c r="N22" s="13" t="s">
        <v>74</v>
      </c>
      <c r="O22" s="15">
        <v>14379</v>
      </c>
      <c r="P22" s="15">
        <v>30</v>
      </c>
      <c r="Q22" s="15">
        <v>6272</v>
      </c>
      <c r="R22" s="15">
        <v>11886</v>
      </c>
      <c r="S22" s="13">
        <v>18</v>
      </c>
      <c r="T22" s="16">
        <v>1973.56</v>
      </c>
      <c r="U22" s="17">
        <f t="shared" si="0"/>
        <v>109.64222222222222</v>
      </c>
      <c r="V22" s="18">
        <f t="shared" si="1"/>
        <v>65.785333333333327</v>
      </c>
      <c r="W22" s="18">
        <f t="shared" si="2"/>
        <v>0.13725293831281729</v>
      </c>
      <c r="X22" s="19">
        <f t="shared" si="3"/>
        <v>0.6</v>
      </c>
      <c r="Y22" s="16">
        <f>(Table22[[#This Row],[Gross Cost]]/Table22[[#This Row],[Viewable Impressions]])*1000</f>
        <v>314.66198979591837</v>
      </c>
      <c r="Z22" s="19">
        <f t="shared" si="4"/>
        <v>0.20863759649488839</v>
      </c>
    </row>
    <row r="23" spans="1:26" ht="17" x14ac:dyDescent="0.2">
      <c r="A23" s="13" t="s">
        <v>185</v>
      </c>
      <c r="B23" s="14" t="s">
        <v>186</v>
      </c>
      <c r="C23" s="14" t="s">
        <v>16</v>
      </c>
      <c r="D23" s="14" t="s">
        <v>85</v>
      </c>
      <c r="E23" s="14" t="s">
        <v>187</v>
      </c>
      <c r="F23" s="14" t="s">
        <v>60</v>
      </c>
      <c r="G23" s="14" t="s">
        <v>60</v>
      </c>
      <c r="H23" s="14" t="s">
        <v>60</v>
      </c>
      <c r="I23" s="13" t="s">
        <v>113</v>
      </c>
      <c r="J23" s="13" t="s">
        <v>62</v>
      </c>
      <c r="K23" s="1" t="s">
        <v>63</v>
      </c>
      <c r="L23" s="1" t="s">
        <v>188</v>
      </c>
      <c r="M23" s="1" t="s">
        <v>65</v>
      </c>
      <c r="N23" s="13" t="s">
        <v>74</v>
      </c>
      <c r="O23" s="15">
        <v>7687</v>
      </c>
      <c r="P23" s="15">
        <v>10</v>
      </c>
      <c r="Q23" s="15">
        <v>5311</v>
      </c>
      <c r="R23" s="15">
        <v>7266</v>
      </c>
      <c r="S23" s="13">
        <v>6</v>
      </c>
      <c r="T23" s="16">
        <v>6486.85</v>
      </c>
      <c r="U23" s="17">
        <f t="shared" si="0"/>
        <v>1081.1416666666667</v>
      </c>
      <c r="V23" s="18">
        <f t="shared" si="1"/>
        <v>648.68500000000006</v>
      </c>
      <c r="W23" s="18">
        <f t="shared" si="2"/>
        <v>0.84387277221282686</v>
      </c>
      <c r="X23" s="19">
        <f t="shared" si="3"/>
        <v>0.6</v>
      </c>
      <c r="Y23" s="16">
        <f>(Table22[[#This Row],[Gross Cost]]/Table22[[#This Row],[Viewable Impressions]])*1000</f>
        <v>1221.3989832423274</v>
      </c>
      <c r="Z23" s="19">
        <f t="shared" si="4"/>
        <v>0.13008976193573565</v>
      </c>
    </row>
    <row r="24" spans="1:26" ht="34" x14ac:dyDescent="0.2">
      <c r="A24" s="13" t="s">
        <v>189</v>
      </c>
      <c r="B24" s="14" t="s">
        <v>190</v>
      </c>
      <c r="C24" s="14" t="s">
        <v>17</v>
      </c>
      <c r="D24" s="14" t="s">
        <v>191</v>
      </c>
      <c r="E24" s="14" t="s">
        <v>192</v>
      </c>
      <c r="F24" s="14" t="s">
        <v>60</v>
      </c>
      <c r="G24" s="14" t="s">
        <v>60</v>
      </c>
      <c r="H24" s="14" t="s">
        <v>60</v>
      </c>
      <c r="I24" s="13" t="s">
        <v>193</v>
      </c>
      <c r="J24" s="13" t="s">
        <v>62</v>
      </c>
      <c r="K24" s="1" t="s">
        <v>94</v>
      </c>
      <c r="L24" s="1" t="s">
        <v>194</v>
      </c>
      <c r="M24" s="1" t="s">
        <v>65</v>
      </c>
      <c r="N24" s="13" t="s">
        <v>74</v>
      </c>
      <c r="O24" s="15">
        <v>7822</v>
      </c>
      <c r="P24" s="15">
        <v>25</v>
      </c>
      <c r="Q24" s="15">
        <v>3786</v>
      </c>
      <c r="R24" s="15">
        <v>7232</v>
      </c>
      <c r="S24" s="13">
        <v>13</v>
      </c>
      <c r="T24" s="16">
        <v>6781.82</v>
      </c>
      <c r="U24" s="17">
        <f t="shared" si="0"/>
        <v>521.67846153846153</v>
      </c>
      <c r="V24" s="18">
        <f t="shared" si="1"/>
        <v>271.27279999999996</v>
      </c>
      <c r="W24" s="18">
        <f t="shared" si="2"/>
        <v>0.86701866530299154</v>
      </c>
      <c r="X24" s="19">
        <f t="shared" si="3"/>
        <v>0.52</v>
      </c>
      <c r="Y24" s="16">
        <f>(Table22[[#This Row],[Gross Cost]]/Table22[[#This Row],[Viewable Impressions]])*1000</f>
        <v>1791.2889593238247</v>
      </c>
      <c r="Z24" s="19">
        <f t="shared" si="4"/>
        <v>0.3196113525952442</v>
      </c>
    </row>
    <row r="25" spans="1:26" ht="51" x14ac:dyDescent="0.2">
      <c r="A25" s="13" t="s">
        <v>195</v>
      </c>
      <c r="B25" s="14" t="s">
        <v>195</v>
      </c>
      <c r="C25" s="14" t="s">
        <v>196</v>
      </c>
      <c r="D25" s="14" t="s">
        <v>197</v>
      </c>
      <c r="E25" s="14" t="s">
        <v>198</v>
      </c>
      <c r="F25" s="14" t="s">
        <v>199</v>
      </c>
      <c r="G25" s="14" t="s">
        <v>60</v>
      </c>
      <c r="H25" s="14" t="s">
        <v>60</v>
      </c>
      <c r="I25" s="13" t="s">
        <v>113</v>
      </c>
      <c r="J25" s="13" t="s">
        <v>62</v>
      </c>
      <c r="K25" s="1" t="s">
        <v>200</v>
      </c>
      <c r="L25" s="1" t="s">
        <v>201</v>
      </c>
      <c r="M25" s="1" t="s">
        <v>116</v>
      </c>
      <c r="N25" s="13" t="s">
        <v>74</v>
      </c>
      <c r="O25" s="15">
        <v>12354</v>
      </c>
      <c r="P25" s="15">
        <v>10</v>
      </c>
      <c r="Q25" s="15">
        <v>8561</v>
      </c>
      <c r="R25" s="15">
        <v>11782</v>
      </c>
      <c r="S25" s="13">
        <v>5</v>
      </c>
      <c r="T25" s="16">
        <v>1808.31</v>
      </c>
      <c r="U25" s="17">
        <f t="shared" si="0"/>
        <v>361.66199999999998</v>
      </c>
      <c r="V25" s="18">
        <f t="shared" si="1"/>
        <v>180.83099999999999</v>
      </c>
      <c r="W25" s="18">
        <f t="shared" si="2"/>
        <v>0.14637445361826129</v>
      </c>
      <c r="X25" s="19">
        <f t="shared" si="3"/>
        <v>0.5</v>
      </c>
      <c r="Y25" s="16">
        <f>(Table22[[#This Row],[Gross Cost]]/Table22[[#This Row],[Viewable Impressions]])*1000</f>
        <v>211.22649223221583</v>
      </c>
      <c r="Z25" s="19">
        <f t="shared" si="4"/>
        <v>8.0945442771571965E-2</v>
      </c>
    </row>
    <row r="26" spans="1:26" ht="17" x14ac:dyDescent="0.2">
      <c r="A26" s="13" t="s">
        <v>202</v>
      </c>
      <c r="B26" s="14" t="s">
        <v>202</v>
      </c>
      <c r="C26" s="14" t="s">
        <v>203</v>
      </c>
      <c r="D26" s="14" t="s">
        <v>204</v>
      </c>
      <c r="E26" s="14" t="s">
        <v>205</v>
      </c>
      <c r="F26" s="14" t="s">
        <v>60</v>
      </c>
      <c r="G26" s="14" t="s">
        <v>60</v>
      </c>
      <c r="H26" s="14" t="s">
        <v>60</v>
      </c>
      <c r="I26" s="13" t="s">
        <v>113</v>
      </c>
      <c r="J26" s="13" t="s">
        <v>62</v>
      </c>
      <c r="K26" s="1" t="s">
        <v>94</v>
      </c>
      <c r="L26" s="1" t="s">
        <v>206</v>
      </c>
      <c r="M26" s="1" t="s">
        <v>207</v>
      </c>
      <c r="N26" s="13" t="s">
        <v>74</v>
      </c>
      <c r="O26" s="15">
        <v>9920</v>
      </c>
      <c r="P26" s="15">
        <v>20</v>
      </c>
      <c r="Q26" s="15">
        <v>6702</v>
      </c>
      <c r="R26" s="15">
        <v>9096</v>
      </c>
      <c r="S26" s="13">
        <v>10</v>
      </c>
      <c r="T26" s="16">
        <v>1453.11</v>
      </c>
      <c r="U26" s="17">
        <f t="shared" si="0"/>
        <v>145.31099999999998</v>
      </c>
      <c r="V26" s="18">
        <f t="shared" si="1"/>
        <v>72.655499999999989</v>
      </c>
      <c r="W26" s="18">
        <f t="shared" si="2"/>
        <v>0.14648286290322579</v>
      </c>
      <c r="X26" s="19">
        <f t="shared" si="3"/>
        <v>0.5</v>
      </c>
      <c r="Y26" s="16">
        <f>(Table22[[#This Row],[Gross Cost]]/Table22[[#This Row],[Viewable Impressions]])*1000</f>
        <v>216.81736794986568</v>
      </c>
      <c r="Z26" s="19">
        <f t="shared" si="4"/>
        <v>0.20161290322580644</v>
      </c>
    </row>
    <row r="27" spans="1:26" ht="34" x14ac:dyDescent="0.2">
      <c r="A27" s="13" t="s">
        <v>208</v>
      </c>
      <c r="B27" s="14" t="s">
        <v>209</v>
      </c>
      <c r="C27" s="14" t="s">
        <v>24</v>
      </c>
      <c r="D27" s="14" t="s">
        <v>210</v>
      </c>
      <c r="E27" s="14" t="s">
        <v>60</v>
      </c>
      <c r="F27" s="14" t="s">
        <v>60</v>
      </c>
      <c r="G27" s="14" t="s">
        <v>60</v>
      </c>
      <c r="H27" s="14" t="s">
        <v>60</v>
      </c>
      <c r="I27" s="13" t="s">
        <v>113</v>
      </c>
      <c r="J27" s="13" t="s">
        <v>78</v>
      </c>
      <c r="K27" s="1" t="s">
        <v>87</v>
      </c>
      <c r="L27" s="1" t="s">
        <v>211</v>
      </c>
      <c r="M27" s="1" t="s">
        <v>207</v>
      </c>
      <c r="N27" s="13" t="s">
        <v>74</v>
      </c>
      <c r="O27" s="15">
        <v>18022</v>
      </c>
      <c r="P27" s="15">
        <v>30</v>
      </c>
      <c r="Q27" s="15">
        <v>10618</v>
      </c>
      <c r="R27" s="15">
        <v>16643</v>
      </c>
      <c r="S27" s="13">
        <v>15</v>
      </c>
      <c r="T27" s="16">
        <v>4051.16</v>
      </c>
      <c r="U27" s="17">
        <f t="shared" si="0"/>
        <v>270.07733333333334</v>
      </c>
      <c r="V27" s="18">
        <f t="shared" si="1"/>
        <v>135.03866666666667</v>
      </c>
      <c r="W27" s="18">
        <f t="shared" si="2"/>
        <v>0.2247897014759738</v>
      </c>
      <c r="X27" s="19">
        <f t="shared" si="3"/>
        <v>0.5</v>
      </c>
      <c r="Y27" s="16">
        <f>(Table22[[#This Row],[Gross Cost]]/Table22[[#This Row],[Viewable Impressions]])*1000</f>
        <v>381.53701262007911</v>
      </c>
      <c r="Z27" s="19">
        <f t="shared" si="4"/>
        <v>0.1664632116302297</v>
      </c>
    </row>
    <row r="28" spans="1:26" ht="34" x14ac:dyDescent="0.2">
      <c r="A28" s="13" t="s">
        <v>212</v>
      </c>
      <c r="B28" s="14" t="s">
        <v>213</v>
      </c>
      <c r="C28" s="14" t="s">
        <v>16</v>
      </c>
      <c r="D28" s="14" t="s">
        <v>85</v>
      </c>
      <c r="E28" s="14" t="s">
        <v>214</v>
      </c>
      <c r="F28" s="14" t="s">
        <v>215</v>
      </c>
      <c r="G28" s="14" t="s">
        <v>60</v>
      </c>
      <c r="H28" s="14" t="s">
        <v>60</v>
      </c>
      <c r="I28" s="13" t="s">
        <v>113</v>
      </c>
      <c r="J28" s="13" t="s">
        <v>93</v>
      </c>
      <c r="K28" s="1" t="s">
        <v>216</v>
      </c>
      <c r="L28" s="1" t="s">
        <v>132</v>
      </c>
      <c r="M28" s="1" t="s">
        <v>217</v>
      </c>
      <c r="N28" s="13" t="s">
        <v>74</v>
      </c>
      <c r="O28" s="15">
        <v>16644</v>
      </c>
      <c r="P28" s="15">
        <v>10</v>
      </c>
      <c r="Q28" s="15">
        <v>5055</v>
      </c>
      <c r="R28" s="15">
        <v>15831</v>
      </c>
      <c r="S28" s="13">
        <v>5</v>
      </c>
      <c r="T28" s="16">
        <v>6386.46</v>
      </c>
      <c r="U28" s="17">
        <f t="shared" si="0"/>
        <v>1277.2919999999999</v>
      </c>
      <c r="V28" s="18">
        <f t="shared" si="1"/>
        <v>638.64599999999996</v>
      </c>
      <c r="W28" s="18">
        <f t="shared" si="2"/>
        <v>0.3837094448449892</v>
      </c>
      <c r="X28" s="19">
        <f t="shared" si="3"/>
        <v>0.5</v>
      </c>
      <c r="Y28" s="16">
        <f>(Table22[[#This Row],[Gross Cost]]/Table22[[#This Row],[Viewable Impressions]])*1000</f>
        <v>1263.3946587537093</v>
      </c>
      <c r="Z28" s="19">
        <f t="shared" si="4"/>
        <v>6.0081711127132897E-2</v>
      </c>
    </row>
    <row r="29" spans="1:26" ht="51" x14ac:dyDescent="0.2">
      <c r="A29" s="13" t="s">
        <v>218</v>
      </c>
      <c r="B29" s="14" t="s">
        <v>218</v>
      </c>
      <c r="C29" s="14" t="s">
        <v>203</v>
      </c>
      <c r="D29" s="14" t="s">
        <v>219</v>
      </c>
      <c r="E29" s="14" t="s">
        <v>220</v>
      </c>
      <c r="F29" s="14" t="s">
        <v>221</v>
      </c>
      <c r="G29" s="14" t="s">
        <v>60</v>
      </c>
      <c r="H29" s="14" t="s">
        <v>60</v>
      </c>
      <c r="I29" s="13" t="s">
        <v>113</v>
      </c>
      <c r="J29" s="13" t="s">
        <v>78</v>
      </c>
      <c r="K29" s="1" t="s">
        <v>94</v>
      </c>
      <c r="L29" s="1" t="s">
        <v>222</v>
      </c>
      <c r="M29" s="1" t="s">
        <v>65</v>
      </c>
      <c r="N29" s="13" t="s">
        <v>74</v>
      </c>
      <c r="O29" s="15">
        <v>21478</v>
      </c>
      <c r="P29" s="15">
        <v>50</v>
      </c>
      <c r="Q29" s="15">
        <v>15548</v>
      </c>
      <c r="R29" s="15">
        <v>20651</v>
      </c>
      <c r="S29" s="13">
        <v>24</v>
      </c>
      <c r="T29" s="16">
        <v>1541.21</v>
      </c>
      <c r="U29" s="17">
        <f t="shared" si="0"/>
        <v>64.217083333333335</v>
      </c>
      <c r="V29" s="18">
        <f t="shared" si="1"/>
        <v>30.824200000000001</v>
      </c>
      <c r="W29" s="18">
        <f t="shared" si="2"/>
        <v>7.1757612440636928E-2</v>
      </c>
      <c r="X29" s="19">
        <f t="shared" si="3"/>
        <v>0.48</v>
      </c>
      <c r="Y29" s="16">
        <f>(Table22[[#This Row],[Gross Cost]]/Table22[[#This Row],[Viewable Impressions]])*1000</f>
        <v>99.125932595832253</v>
      </c>
      <c r="Z29" s="19">
        <f t="shared" si="4"/>
        <v>0.23279634975323588</v>
      </c>
    </row>
    <row r="30" spans="1:26" ht="34" x14ac:dyDescent="0.2">
      <c r="A30" s="13" t="s">
        <v>223</v>
      </c>
      <c r="B30" s="14" t="s">
        <v>224</v>
      </c>
      <c r="C30" s="14" t="s">
        <v>24</v>
      </c>
      <c r="D30" s="14" t="s">
        <v>225</v>
      </c>
      <c r="E30" s="14" t="s">
        <v>226</v>
      </c>
      <c r="F30" s="14" t="s">
        <v>60</v>
      </c>
      <c r="G30" s="14" t="s">
        <v>60</v>
      </c>
      <c r="H30" s="14" t="s">
        <v>60</v>
      </c>
      <c r="I30" s="13" t="s">
        <v>113</v>
      </c>
      <c r="J30" s="13" t="s">
        <v>62</v>
      </c>
      <c r="K30" s="1" t="s">
        <v>94</v>
      </c>
      <c r="L30" s="1" t="s">
        <v>158</v>
      </c>
      <c r="M30" s="1" t="s">
        <v>65</v>
      </c>
      <c r="N30" s="13" t="s">
        <v>74</v>
      </c>
      <c r="O30" s="15">
        <v>18095</v>
      </c>
      <c r="P30" s="15">
        <v>50</v>
      </c>
      <c r="Q30" s="15">
        <v>10021</v>
      </c>
      <c r="R30" s="15">
        <v>16755</v>
      </c>
      <c r="S30" s="13">
        <v>24</v>
      </c>
      <c r="T30" s="16">
        <v>6768.76</v>
      </c>
      <c r="U30" s="17">
        <f t="shared" si="0"/>
        <v>282.03166666666669</v>
      </c>
      <c r="V30" s="18">
        <f t="shared" si="1"/>
        <v>135.37520000000001</v>
      </c>
      <c r="W30" s="18">
        <f t="shared" si="2"/>
        <v>0.37406797457861291</v>
      </c>
      <c r="X30" s="19">
        <f t="shared" si="3"/>
        <v>0.48</v>
      </c>
      <c r="Y30" s="16">
        <f>(Table22[[#This Row],[Gross Cost]]/Table22[[#This Row],[Viewable Impressions]])*1000</f>
        <v>675.45753916774777</v>
      </c>
      <c r="Z30" s="19">
        <f t="shared" si="4"/>
        <v>0.27631942525559544</v>
      </c>
    </row>
    <row r="31" spans="1:26" ht="34" x14ac:dyDescent="0.2">
      <c r="A31" s="13" t="s">
        <v>227</v>
      </c>
      <c r="B31" s="14" t="s">
        <v>228</v>
      </c>
      <c r="C31" s="14" t="s">
        <v>16</v>
      </c>
      <c r="D31" s="14" t="s">
        <v>176</v>
      </c>
      <c r="E31" s="14" t="s">
        <v>229</v>
      </c>
      <c r="F31" s="14" t="s">
        <v>230</v>
      </c>
      <c r="G31" s="14" t="s">
        <v>60</v>
      </c>
      <c r="H31" s="14" t="s">
        <v>60</v>
      </c>
      <c r="I31" s="13" t="s">
        <v>113</v>
      </c>
      <c r="J31" s="13" t="s">
        <v>62</v>
      </c>
      <c r="K31" s="1" t="s">
        <v>231</v>
      </c>
      <c r="L31" s="1" t="s">
        <v>232</v>
      </c>
      <c r="M31" s="1" t="s">
        <v>107</v>
      </c>
      <c r="N31" s="13" t="s">
        <v>74</v>
      </c>
      <c r="O31" s="15">
        <v>9060</v>
      </c>
      <c r="P31" s="15">
        <v>30</v>
      </c>
      <c r="Q31" s="15">
        <v>5190</v>
      </c>
      <c r="R31" s="15">
        <v>8621</v>
      </c>
      <c r="S31" s="13">
        <v>14</v>
      </c>
      <c r="T31" s="16">
        <v>4934.8500000000004</v>
      </c>
      <c r="U31" s="17">
        <f t="shared" si="0"/>
        <v>352.48928571428576</v>
      </c>
      <c r="V31" s="18">
        <f t="shared" si="1"/>
        <v>164.495</v>
      </c>
      <c r="W31" s="18">
        <f t="shared" si="2"/>
        <v>0.5446854304635762</v>
      </c>
      <c r="X31" s="19">
        <f t="shared" si="3"/>
        <v>0.46666666666666667</v>
      </c>
      <c r="Y31" s="16">
        <f>(Table22[[#This Row],[Gross Cost]]/Table22[[#This Row],[Viewable Impressions]])*1000</f>
        <v>950.83815028901745</v>
      </c>
      <c r="Z31" s="19">
        <f t="shared" si="4"/>
        <v>0.33112582781456956</v>
      </c>
    </row>
    <row r="32" spans="1:26" ht="34" x14ac:dyDescent="0.2">
      <c r="A32" s="13" t="s">
        <v>233</v>
      </c>
      <c r="B32" s="14" t="s">
        <v>234</v>
      </c>
      <c r="C32" s="14" t="s">
        <v>24</v>
      </c>
      <c r="D32" s="14" t="s">
        <v>235</v>
      </c>
      <c r="E32" s="14" t="s">
        <v>60</v>
      </c>
      <c r="F32" s="14" t="s">
        <v>60</v>
      </c>
      <c r="G32" s="14" t="s">
        <v>60</v>
      </c>
      <c r="H32" s="14" t="s">
        <v>60</v>
      </c>
      <c r="I32" s="13" t="s">
        <v>113</v>
      </c>
      <c r="J32" s="13" t="s">
        <v>121</v>
      </c>
      <c r="K32" s="1" t="s">
        <v>79</v>
      </c>
      <c r="L32" s="1" t="s">
        <v>236</v>
      </c>
      <c r="M32" s="1" t="s">
        <v>207</v>
      </c>
      <c r="N32" s="13" t="s">
        <v>74</v>
      </c>
      <c r="O32" s="15">
        <v>7320</v>
      </c>
      <c r="P32" s="15">
        <v>33</v>
      </c>
      <c r="Q32" s="15">
        <v>4020</v>
      </c>
      <c r="R32" s="15">
        <v>6692</v>
      </c>
      <c r="S32" s="13">
        <v>15</v>
      </c>
      <c r="T32" s="16">
        <v>1730.37</v>
      </c>
      <c r="U32" s="17">
        <f t="shared" si="0"/>
        <v>115.35799999999999</v>
      </c>
      <c r="V32" s="18">
        <f t="shared" si="1"/>
        <v>52.43545454545454</v>
      </c>
      <c r="W32" s="18">
        <f t="shared" si="2"/>
        <v>0.23638934426229508</v>
      </c>
      <c r="X32" s="19">
        <f t="shared" si="3"/>
        <v>0.45454545454545453</v>
      </c>
      <c r="Y32" s="16">
        <f>(Table22[[#This Row],[Gross Cost]]/Table22[[#This Row],[Viewable Impressions]])*1000</f>
        <v>430.44029850746267</v>
      </c>
      <c r="Z32" s="19">
        <f t="shared" si="4"/>
        <v>0.4508196721311476</v>
      </c>
    </row>
    <row r="33" spans="1:26" ht="34" x14ac:dyDescent="0.2">
      <c r="A33" s="13" t="s">
        <v>237</v>
      </c>
      <c r="B33" s="14" t="s">
        <v>238</v>
      </c>
      <c r="C33" s="14" t="s">
        <v>13</v>
      </c>
      <c r="D33" s="14" t="s">
        <v>21</v>
      </c>
      <c r="E33" s="14" t="s">
        <v>239</v>
      </c>
      <c r="F33" s="14" t="s">
        <v>240</v>
      </c>
      <c r="G33" s="14" t="s">
        <v>60</v>
      </c>
      <c r="H33" s="14" t="s">
        <v>60</v>
      </c>
      <c r="I33" s="13" t="s">
        <v>113</v>
      </c>
      <c r="J33" s="13" t="s">
        <v>93</v>
      </c>
      <c r="K33" s="1" t="s">
        <v>241</v>
      </c>
      <c r="L33" s="1" t="s">
        <v>242</v>
      </c>
      <c r="M33" s="1" t="s">
        <v>65</v>
      </c>
      <c r="N33" s="13" t="s">
        <v>74</v>
      </c>
      <c r="O33" s="15">
        <v>91593</v>
      </c>
      <c r="P33" s="15">
        <v>40</v>
      </c>
      <c r="Q33" s="15">
        <v>51004</v>
      </c>
      <c r="R33" s="15">
        <v>82985</v>
      </c>
      <c r="S33" s="13">
        <v>18</v>
      </c>
      <c r="T33" s="16">
        <v>1731.58</v>
      </c>
      <c r="U33" s="17">
        <f t="shared" si="0"/>
        <v>96.198888888888888</v>
      </c>
      <c r="V33" s="18">
        <f t="shared" si="1"/>
        <v>43.289499999999997</v>
      </c>
      <c r="W33" s="18">
        <f t="shared" si="2"/>
        <v>1.8905156507593373E-2</v>
      </c>
      <c r="X33" s="19">
        <f t="shared" si="3"/>
        <v>0.45</v>
      </c>
      <c r="Y33" s="16">
        <f>(Table22[[#This Row],[Gross Cost]]/Table22[[#This Row],[Viewable Impressions]])*1000</f>
        <v>33.949886283428754</v>
      </c>
      <c r="Z33" s="19">
        <f t="shared" si="4"/>
        <v>4.3671459609358795E-2</v>
      </c>
    </row>
    <row r="34" spans="1:26" ht="34" x14ac:dyDescent="0.2">
      <c r="A34" s="13" t="s">
        <v>243</v>
      </c>
      <c r="B34" s="14" t="s">
        <v>244</v>
      </c>
      <c r="C34" s="14" t="s">
        <v>14</v>
      </c>
      <c r="D34" s="14" t="s">
        <v>245</v>
      </c>
      <c r="E34" s="14" t="s">
        <v>246</v>
      </c>
      <c r="F34" s="14" t="s">
        <v>60</v>
      </c>
      <c r="G34" s="14" t="s">
        <v>60</v>
      </c>
      <c r="H34" s="14" t="s">
        <v>60</v>
      </c>
      <c r="I34" s="13" t="s">
        <v>61</v>
      </c>
      <c r="J34" s="13" t="s">
        <v>93</v>
      </c>
      <c r="K34" s="1" t="s">
        <v>94</v>
      </c>
      <c r="L34" s="1" t="s">
        <v>247</v>
      </c>
      <c r="M34" s="1" t="s">
        <v>81</v>
      </c>
      <c r="N34" s="13" t="s">
        <v>74</v>
      </c>
      <c r="O34" s="15">
        <v>8217</v>
      </c>
      <c r="P34" s="15">
        <v>25</v>
      </c>
      <c r="Q34" s="15">
        <v>5740</v>
      </c>
      <c r="R34" s="15">
        <v>8009</v>
      </c>
      <c r="S34" s="13">
        <v>11</v>
      </c>
      <c r="T34" s="16">
        <v>6051.33</v>
      </c>
      <c r="U34" s="17">
        <f t="shared" si="0"/>
        <v>550.12090909090909</v>
      </c>
      <c r="V34" s="18">
        <f t="shared" si="1"/>
        <v>242.0532</v>
      </c>
      <c r="W34" s="18">
        <f t="shared" si="2"/>
        <v>0.73644030668127047</v>
      </c>
      <c r="X34" s="19">
        <f t="shared" si="3"/>
        <v>0.44</v>
      </c>
      <c r="Y34" s="16">
        <f>(Table22[[#This Row],[Gross Cost]]/Table22[[#This Row],[Viewable Impressions]])*1000</f>
        <v>1054.2386759581882</v>
      </c>
      <c r="Z34" s="19">
        <f t="shared" si="4"/>
        <v>0.30424729219909946</v>
      </c>
    </row>
    <row r="35" spans="1:26" ht="51" x14ac:dyDescent="0.2">
      <c r="A35" s="13" t="s">
        <v>248</v>
      </c>
      <c r="B35" s="14" t="s">
        <v>249</v>
      </c>
      <c r="C35" s="14" t="s">
        <v>24</v>
      </c>
      <c r="D35" s="14" t="s">
        <v>225</v>
      </c>
      <c r="E35" s="14" t="s">
        <v>250</v>
      </c>
      <c r="F35" s="14" t="s">
        <v>60</v>
      </c>
      <c r="G35" s="14" t="s">
        <v>60</v>
      </c>
      <c r="H35" s="14" t="s">
        <v>60</v>
      </c>
      <c r="I35" s="13" t="s">
        <v>61</v>
      </c>
      <c r="J35" s="13" t="s">
        <v>62</v>
      </c>
      <c r="K35" s="1" t="s">
        <v>79</v>
      </c>
      <c r="L35" s="1" t="s">
        <v>251</v>
      </c>
      <c r="M35" s="1" t="s">
        <v>65</v>
      </c>
      <c r="N35" s="13" t="s">
        <v>74</v>
      </c>
      <c r="O35" s="15">
        <v>23774</v>
      </c>
      <c r="P35" s="15">
        <v>60</v>
      </c>
      <c r="Q35" s="15">
        <v>10735</v>
      </c>
      <c r="R35" s="15">
        <v>21076</v>
      </c>
      <c r="S35" s="13">
        <v>24</v>
      </c>
      <c r="T35" s="16">
        <v>7657.11</v>
      </c>
      <c r="U35" s="17">
        <f t="shared" si="0"/>
        <v>319.04624999999999</v>
      </c>
      <c r="V35" s="18">
        <f t="shared" si="1"/>
        <v>127.6185</v>
      </c>
      <c r="W35" s="18">
        <f t="shared" si="2"/>
        <v>0.32207916210986792</v>
      </c>
      <c r="X35" s="19">
        <f t="shared" si="3"/>
        <v>0.4</v>
      </c>
      <c r="Y35" s="16">
        <f>(Table22[[#This Row],[Gross Cost]]/Table22[[#This Row],[Viewable Impressions]])*1000</f>
        <v>713.28458313926399</v>
      </c>
      <c r="Z35" s="19">
        <f t="shared" si="4"/>
        <v>0.25237654580634306</v>
      </c>
    </row>
    <row r="36" spans="1:26" ht="34" x14ac:dyDescent="0.2">
      <c r="A36" s="13" t="s">
        <v>252</v>
      </c>
      <c r="B36" s="14" t="s">
        <v>253</v>
      </c>
      <c r="C36" s="14" t="s">
        <v>25</v>
      </c>
      <c r="D36" s="14" t="s">
        <v>91</v>
      </c>
      <c r="E36" s="14" t="s">
        <v>254</v>
      </c>
      <c r="F36" s="14" t="s">
        <v>60</v>
      </c>
      <c r="G36" s="14" t="s">
        <v>60</v>
      </c>
      <c r="H36" s="14" t="s">
        <v>60</v>
      </c>
      <c r="I36" s="13" t="s">
        <v>113</v>
      </c>
      <c r="J36" s="13" t="s">
        <v>93</v>
      </c>
      <c r="K36" s="1" t="s">
        <v>255</v>
      </c>
      <c r="L36" s="1" t="s">
        <v>256</v>
      </c>
      <c r="M36" s="1" t="s">
        <v>116</v>
      </c>
      <c r="N36" s="13" t="s">
        <v>74</v>
      </c>
      <c r="O36" s="15">
        <v>9319</v>
      </c>
      <c r="P36" s="15">
        <v>30</v>
      </c>
      <c r="Q36" s="15">
        <v>6193</v>
      </c>
      <c r="R36" s="15">
        <v>8682</v>
      </c>
      <c r="S36" s="13">
        <v>12</v>
      </c>
      <c r="T36" s="16">
        <v>4594.6000000000004</v>
      </c>
      <c r="U36" s="17">
        <f t="shared" si="0"/>
        <v>382.88333333333338</v>
      </c>
      <c r="V36" s="18">
        <f t="shared" si="1"/>
        <v>153.15333333333334</v>
      </c>
      <c r="W36" s="18">
        <f t="shared" si="2"/>
        <v>0.49303573344779489</v>
      </c>
      <c r="X36" s="19">
        <f t="shared" si="3"/>
        <v>0.4</v>
      </c>
      <c r="Y36" s="16">
        <f>(Table22[[#This Row],[Gross Cost]]/Table22[[#This Row],[Viewable Impressions]])*1000</f>
        <v>741.90214758598427</v>
      </c>
      <c r="Z36" s="19">
        <f t="shared" si="4"/>
        <v>0.3219229531065565</v>
      </c>
    </row>
    <row r="37" spans="1:26" ht="17" x14ac:dyDescent="0.2">
      <c r="A37" s="13" t="s">
        <v>257</v>
      </c>
      <c r="B37" s="14" t="s">
        <v>258</v>
      </c>
      <c r="C37" s="14" t="s">
        <v>259</v>
      </c>
      <c r="D37" s="14" t="s">
        <v>260</v>
      </c>
      <c r="E37" s="14" t="s">
        <v>60</v>
      </c>
      <c r="F37" s="14" t="s">
        <v>60</v>
      </c>
      <c r="G37" s="14" t="s">
        <v>60</v>
      </c>
      <c r="H37" s="14" t="s">
        <v>60</v>
      </c>
      <c r="I37" s="13" t="s">
        <v>113</v>
      </c>
      <c r="J37" s="13" t="s">
        <v>121</v>
      </c>
      <c r="K37" s="1" t="s">
        <v>94</v>
      </c>
      <c r="L37" s="1" t="s">
        <v>261</v>
      </c>
      <c r="M37" s="1" t="s">
        <v>207</v>
      </c>
      <c r="N37" s="13" t="s">
        <v>74</v>
      </c>
      <c r="O37" s="15">
        <v>9867</v>
      </c>
      <c r="P37" s="15">
        <v>30</v>
      </c>
      <c r="Q37" s="15">
        <v>6867</v>
      </c>
      <c r="R37" s="15">
        <v>9347</v>
      </c>
      <c r="S37" s="13">
        <v>12</v>
      </c>
      <c r="T37" s="16">
        <v>6839.57</v>
      </c>
      <c r="U37" s="17">
        <f t="shared" si="0"/>
        <v>569.96416666666664</v>
      </c>
      <c r="V37" s="18">
        <f t="shared" si="1"/>
        <v>227.98566666666665</v>
      </c>
      <c r="W37" s="18">
        <f t="shared" si="2"/>
        <v>0.69317624404580924</v>
      </c>
      <c r="X37" s="19">
        <f t="shared" si="3"/>
        <v>0.4</v>
      </c>
      <c r="Y37" s="16">
        <f>(Table22[[#This Row],[Gross Cost]]/Table22[[#This Row],[Viewable Impressions]])*1000</f>
        <v>996.00553371195565</v>
      </c>
      <c r="Z37" s="19">
        <f t="shared" si="4"/>
        <v>0.30404378230465184</v>
      </c>
    </row>
    <row r="38" spans="1:26" ht="17" x14ac:dyDescent="0.2">
      <c r="A38" s="13" t="s">
        <v>262</v>
      </c>
      <c r="B38" s="14" t="s">
        <v>262</v>
      </c>
      <c r="C38" s="14" t="s">
        <v>203</v>
      </c>
      <c r="D38" s="14" t="s">
        <v>263</v>
      </c>
      <c r="E38" s="14" t="s">
        <v>60</v>
      </c>
      <c r="F38" s="14" t="s">
        <v>60</v>
      </c>
      <c r="G38" s="14" t="s">
        <v>60</v>
      </c>
      <c r="H38" s="14" t="s">
        <v>60</v>
      </c>
      <c r="I38" s="13" t="s">
        <v>113</v>
      </c>
      <c r="J38" s="13" t="s">
        <v>62</v>
      </c>
      <c r="K38" s="1" t="s">
        <v>87</v>
      </c>
      <c r="L38" s="1" t="s">
        <v>158</v>
      </c>
      <c r="M38" s="1" t="s">
        <v>65</v>
      </c>
      <c r="N38" s="13" t="s">
        <v>74</v>
      </c>
      <c r="O38" s="15">
        <v>15441</v>
      </c>
      <c r="P38" s="15">
        <v>48</v>
      </c>
      <c r="Q38" s="15">
        <v>7626</v>
      </c>
      <c r="R38" s="15">
        <v>14456</v>
      </c>
      <c r="S38" s="13">
        <v>19</v>
      </c>
      <c r="T38" s="16">
        <v>1614.31</v>
      </c>
      <c r="U38" s="17">
        <f t="shared" si="0"/>
        <v>84.96368421052631</v>
      </c>
      <c r="V38" s="18">
        <f t="shared" si="1"/>
        <v>33.631458333333335</v>
      </c>
      <c r="W38" s="18">
        <f t="shared" si="2"/>
        <v>0.1045469852988796</v>
      </c>
      <c r="X38" s="19">
        <f t="shared" si="3"/>
        <v>0.39583333333333331</v>
      </c>
      <c r="Y38" s="16">
        <f>(Table22[[#This Row],[Gross Cost]]/Table22[[#This Row],[Viewable Impressions]])*1000</f>
        <v>211.68502491476525</v>
      </c>
      <c r="Z38" s="19">
        <f t="shared" si="4"/>
        <v>0.31086069555080631</v>
      </c>
    </row>
    <row r="39" spans="1:26" ht="17" x14ac:dyDescent="0.2">
      <c r="A39" s="13" t="s">
        <v>264</v>
      </c>
      <c r="B39" s="14" t="s">
        <v>265</v>
      </c>
      <c r="C39" s="14" t="s">
        <v>8</v>
      </c>
      <c r="D39" s="14" t="s">
        <v>266</v>
      </c>
      <c r="E39" s="14" t="s">
        <v>267</v>
      </c>
      <c r="F39" s="14" t="s">
        <v>60</v>
      </c>
      <c r="G39" s="14" t="s">
        <v>60</v>
      </c>
      <c r="H39" s="14" t="s">
        <v>60</v>
      </c>
      <c r="I39" s="13" t="s">
        <v>113</v>
      </c>
      <c r="J39" s="13" t="s">
        <v>78</v>
      </c>
      <c r="K39" s="1" t="s">
        <v>231</v>
      </c>
      <c r="L39" s="1" t="s">
        <v>268</v>
      </c>
      <c r="M39" s="1" t="s">
        <v>116</v>
      </c>
      <c r="N39" s="13" t="s">
        <v>74</v>
      </c>
      <c r="O39" s="15">
        <v>18401</v>
      </c>
      <c r="P39" s="15">
        <v>66</v>
      </c>
      <c r="Q39" s="15">
        <v>11051</v>
      </c>
      <c r="R39" s="15">
        <v>17202</v>
      </c>
      <c r="S39" s="13">
        <v>26</v>
      </c>
      <c r="T39" s="16">
        <v>6571.49</v>
      </c>
      <c r="U39" s="17">
        <f t="shared" si="0"/>
        <v>252.74961538461537</v>
      </c>
      <c r="V39" s="18">
        <f t="shared" si="1"/>
        <v>99.568030303030298</v>
      </c>
      <c r="W39" s="18">
        <f t="shared" si="2"/>
        <v>0.35712678658768543</v>
      </c>
      <c r="X39" s="19">
        <f t="shared" si="3"/>
        <v>0.39393939393939392</v>
      </c>
      <c r="Y39" s="16">
        <f>(Table22[[#This Row],[Gross Cost]]/Table22[[#This Row],[Viewable Impressions]])*1000</f>
        <v>594.65116279069764</v>
      </c>
      <c r="Z39" s="19">
        <f t="shared" si="4"/>
        <v>0.35867615890440741</v>
      </c>
    </row>
    <row r="40" spans="1:26" ht="34" x14ac:dyDescent="0.2">
      <c r="A40" s="13" t="s">
        <v>269</v>
      </c>
      <c r="B40" s="14" t="s">
        <v>270</v>
      </c>
      <c r="C40" s="14" t="s">
        <v>13</v>
      </c>
      <c r="D40" s="14" t="s">
        <v>69</v>
      </c>
      <c r="E40" s="14" t="s">
        <v>271</v>
      </c>
      <c r="F40" s="14" t="s">
        <v>272</v>
      </c>
      <c r="G40" s="14" t="s">
        <v>60</v>
      </c>
      <c r="H40" s="14" t="s">
        <v>60</v>
      </c>
      <c r="I40" s="13" t="s">
        <v>61</v>
      </c>
      <c r="J40" s="13" t="s">
        <v>62</v>
      </c>
      <c r="K40" s="1" t="s">
        <v>216</v>
      </c>
      <c r="L40" s="1" t="s">
        <v>273</v>
      </c>
      <c r="M40" s="1" t="s">
        <v>81</v>
      </c>
      <c r="N40" s="13" t="s">
        <v>66</v>
      </c>
      <c r="O40" s="15">
        <v>17645</v>
      </c>
      <c r="P40" s="15">
        <v>40</v>
      </c>
      <c r="Q40" s="15">
        <v>9673</v>
      </c>
      <c r="R40" s="15">
        <v>15088</v>
      </c>
      <c r="S40" s="13">
        <v>15</v>
      </c>
      <c r="T40" s="16">
        <v>1591.77</v>
      </c>
      <c r="U40" s="17">
        <f t="shared" si="0"/>
        <v>106.11799999999999</v>
      </c>
      <c r="V40" s="18">
        <f t="shared" si="1"/>
        <v>39.794249999999998</v>
      </c>
      <c r="W40" s="18">
        <f t="shared" si="2"/>
        <v>9.0210824596202888E-2</v>
      </c>
      <c r="X40" s="19">
        <f t="shared" si="3"/>
        <v>0.375</v>
      </c>
      <c r="Y40" s="16">
        <f>(Table22[[#This Row],[Gross Cost]]/Table22[[#This Row],[Viewable Impressions]])*1000</f>
        <v>164.5580481753334</v>
      </c>
      <c r="Z40" s="19">
        <f t="shared" si="4"/>
        <v>0.22669311419665628</v>
      </c>
    </row>
    <row r="41" spans="1:26" ht="17" x14ac:dyDescent="0.2">
      <c r="A41" s="13" t="s">
        <v>274</v>
      </c>
      <c r="B41" s="14" t="s">
        <v>274</v>
      </c>
      <c r="C41" s="14" t="s">
        <v>22</v>
      </c>
      <c r="D41" s="14" t="s">
        <v>21</v>
      </c>
      <c r="E41" s="14" t="s">
        <v>275</v>
      </c>
      <c r="F41" s="14" t="s">
        <v>60</v>
      </c>
      <c r="G41" s="14" t="s">
        <v>60</v>
      </c>
      <c r="H41" s="14" t="s">
        <v>60</v>
      </c>
      <c r="I41" s="13" t="s">
        <v>61</v>
      </c>
      <c r="J41" s="13" t="s">
        <v>62</v>
      </c>
      <c r="K41" s="1" t="s">
        <v>72</v>
      </c>
      <c r="L41" s="1" t="s">
        <v>276</v>
      </c>
      <c r="M41" s="1" t="s">
        <v>65</v>
      </c>
      <c r="N41" s="13" t="s">
        <v>66</v>
      </c>
      <c r="O41" s="15">
        <v>16719</v>
      </c>
      <c r="P41" s="15">
        <v>35</v>
      </c>
      <c r="Q41" s="15">
        <v>9944</v>
      </c>
      <c r="R41" s="15">
        <v>15714</v>
      </c>
      <c r="S41" s="13">
        <v>13</v>
      </c>
      <c r="T41" s="16">
        <v>1588.65</v>
      </c>
      <c r="U41" s="17">
        <f t="shared" si="0"/>
        <v>122.20384615384616</v>
      </c>
      <c r="V41" s="18">
        <f t="shared" si="1"/>
        <v>45.39</v>
      </c>
      <c r="W41" s="18">
        <f t="shared" si="2"/>
        <v>9.5020635205454881E-2</v>
      </c>
      <c r="X41" s="19">
        <f t="shared" si="3"/>
        <v>0.37142857142857144</v>
      </c>
      <c r="Y41" s="16">
        <f>(Table22[[#This Row],[Gross Cost]]/Table22[[#This Row],[Viewable Impressions]])*1000</f>
        <v>159.75965406275142</v>
      </c>
      <c r="Z41" s="19">
        <f t="shared" si="4"/>
        <v>0.20934266403493032</v>
      </c>
    </row>
    <row r="42" spans="1:26" ht="34" x14ac:dyDescent="0.2">
      <c r="A42" s="13" t="s">
        <v>277</v>
      </c>
      <c r="B42" s="14" t="s">
        <v>278</v>
      </c>
      <c r="C42" s="14" t="s">
        <v>279</v>
      </c>
      <c r="D42" s="14" t="s">
        <v>280</v>
      </c>
      <c r="E42" s="14" t="s">
        <v>281</v>
      </c>
      <c r="F42" s="14" t="s">
        <v>60</v>
      </c>
      <c r="G42" s="14" t="s">
        <v>60</v>
      </c>
      <c r="H42" s="14" t="s">
        <v>60</v>
      </c>
      <c r="I42" s="13" t="s">
        <v>113</v>
      </c>
      <c r="J42" s="13" t="s">
        <v>78</v>
      </c>
      <c r="K42" s="1" t="s">
        <v>282</v>
      </c>
      <c r="L42" s="1" t="s">
        <v>115</v>
      </c>
      <c r="M42" s="1" t="s">
        <v>144</v>
      </c>
      <c r="N42" s="13" t="s">
        <v>74</v>
      </c>
      <c r="O42" s="15">
        <v>31359</v>
      </c>
      <c r="P42" s="15">
        <v>66</v>
      </c>
      <c r="Q42" s="15">
        <v>18348</v>
      </c>
      <c r="R42" s="15">
        <v>25950</v>
      </c>
      <c r="S42" s="13">
        <v>24</v>
      </c>
      <c r="T42" s="16">
        <v>1623.61</v>
      </c>
      <c r="U42" s="17">
        <f t="shared" si="0"/>
        <v>67.650416666666658</v>
      </c>
      <c r="V42" s="18">
        <f t="shared" si="1"/>
        <v>24.600151515151513</v>
      </c>
      <c r="W42" s="18">
        <f t="shared" si="2"/>
        <v>5.1774929047482376E-2</v>
      </c>
      <c r="X42" s="19">
        <f t="shared" si="3"/>
        <v>0.36363636363636365</v>
      </c>
      <c r="Y42" s="16">
        <f>(Table22[[#This Row],[Gross Cost]]/Table22[[#This Row],[Viewable Impressions]])*1000</f>
        <v>88.489753651624142</v>
      </c>
      <c r="Z42" s="19">
        <f t="shared" si="4"/>
        <v>0.21046589495838514</v>
      </c>
    </row>
    <row r="43" spans="1:26" ht="51" x14ac:dyDescent="0.2">
      <c r="A43" s="13" t="s">
        <v>283</v>
      </c>
      <c r="B43" s="14" t="s">
        <v>283</v>
      </c>
      <c r="C43" s="14" t="s">
        <v>23</v>
      </c>
      <c r="D43" s="14" t="s">
        <v>284</v>
      </c>
      <c r="E43" s="14" t="s">
        <v>197</v>
      </c>
      <c r="F43" s="14" t="s">
        <v>285</v>
      </c>
      <c r="G43" s="14" t="s">
        <v>60</v>
      </c>
      <c r="H43" s="14" t="s">
        <v>60</v>
      </c>
      <c r="I43" s="13" t="s">
        <v>61</v>
      </c>
      <c r="J43" s="13" t="s">
        <v>78</v>
      </c>
      <c r="K43" s="1" t="s">
        <v>286</v>
      </c>
      <c r="L43" s="1" t="s">
        <v>287</v>
      </c>
      <c r="M43" s="1" t="s">
        <v>65</v>
      </c>
      <c r="N43" s="13" t="s">
        <v>74</v>
      </c>
      <c r="O43" s="15">
        <v>10883</v>
      </c>
      <c r="P43" s="15">
        <v>46</v>
      </c>
      <c r="Q43" s="15">
        <v>1652</v>
      </c>
      <c r="R43" s="15">
        <v>8869</v>
      </c>
      <c r="S43" s="13">
        <v>16</v>
      </c>
      <c r="T43" s="16">
        <v>1942.48</v>
      </c>
      <c r="U43" s="17">
        <f t="shared" si="0"/>
        <v>121.405</v>
      </c>
      <c r="V43" s="18">
        <f t="shared" si="1"/>
        <v>42.227826086956519</v>
      </c>
      <c r="W43" s="18">
        <f t="shared" si="2"/>
        <v>0.17848754938895525</v>
      </c>
      <c r="X43" s="19">
        <f t="shared" si="3"/>
        <v>0.34782608695652173</v>
      </c>
      <c r="Y43" s="16">
        <f>(Table22[[#This Row],[Gross Cost]]/Table22[[#This Row],[Viewable Impressions]])*1000</f>
        <v>1175.8353510895886</v>
      </c>
      <c r="Z43" s="19">
        <f t="shared" si="4"/>
        <v>0.42267757052283378</v>
      </c>
    </row>
    <row r="44" spans="1:26" ht="17" x14ac:dyDescent="0.2">
      <c r="A44" s="13" t="s">
        <v>288</v>
      </c>
      <c r="B44" s="14" t="s">
        <v>289</v>
      </c>
      <c r="C44" s="14" t="s">
        <v>12</v>
      </c>
      <c r="D44" s="14" t="s">
        <v>290</v>
      </c>
      <c r="E44" s="14" t="s">
        <v>60</v>
      </c>
      <c r="F44" s="14" t="s">
        <v>60</v>
      </c>
      <c r="G44" s="14" t="s">
        <v>60</v>
      </c>
      <c r="H44" s="14" t="s">
        <v>60</v>
      </c>
      <c r="I44" s="13" t="s">
        <v>113</v>
      </c>
      <c r="J44" s="13" t="s">
        <v>121</v>
      </c>
      <c r="K44" s="1" t="s">
        <v>87</v>
      </c>
      <c r="L44" s="1" t="s">
        <v>291</v>
      </c>
      <c r="M44" s="1" t="s">
        <v>65</v>
      </c>
      <c r="N44" s="13" t="s">
        <v>74</v>
      </c>
      <c r="O44" s="15">
        <v>18081</v>
      </c>
      <c r="P44" s="15">
        <v>44</v>
      </c>
      <c r="Q44" s="15">
        <v>4545</v>
      </c>
      <c r="R44" s="15">
        <v>15617</v>
      </c>
      <c r="S44" s="13">
        <v>15</v>
      </c>
      <c r="T44" s="16">
        <v>6522.64</v>
      </c>
      <c r="U44" s="17">
        <f t="shared" si="0"/>
        <v>434.84266666666667</v>
      </c>
      <c r="V44" s="18">
        <f t="shared" si="1"/>
        <v>148.24181818181819</v>
      </c>
      <c r="W44" s="18">
        <f t="shared" si="2"/>
        <v>0.3607455339859521</v>
      </c>
      <c r="X44" s="19">
        <f t="shared" si="3"/>
        <v>0.34090909090909088</v>
      </c>
      <c r="Y44" s="16">
        <f>(Table22[[#This Row],[Gross Cost]]/Table22[[#This Row],[Viewable Impressions]])*1000</f>
        <v>1435.1243124312432</v>
      </c>
      <c r="Z44" s="19">
        <f t="shared" si="4"/>
        <v>0.24334937226923289</v>
      </c>
    </row>
    <row r="45" spans="1:26" ht="51" x14ac:dyDescent="0.2">
      <c r="A45" s="13" t="s">
        <v>292</v>
      </c>
      <c r="B45" s="14" t="s">
        <v>293</v>
      </c>
      <c r="C45" s="14" t="s">
        <v>28</v>
      </c>
      <c r="D45" s="14" t="s">
        <v>294</v>
      </c>
      <c r="E45" s="14" t="s">
        <v>295</v>
      </c>
      <c r="F45" s="14" t="s">
        <v>296</v>
      </c>
      <c r="G45" s="14" t="s">
        <v>297</v>
      </c>
      <c r="H45" s="14" t="s">
        <v>60</v>
      </c>
      <c r="I45" s="13" t="s">
        <v>113</v>
      </c>
      <c r="J45" s="13" t="s">
        <v>93</v>
      </c>
      <c r="K45" s="1" t="s">
        <v>94</v>
      </c>
      <c r="L45" s="1" t="s">
        <v>298</v>
      </c>
      <c r="M45" s="1" t="s">
        <v>299</v>
      </c>
      <c r="N45" s="13" t="s">
        <v>74</v>
      </c>
      <c r="O45" s="15">
        <v>20548</v>
      </c>
      <c r="P45" s="15">
        <v>40</v>
      </c>
      <c r="Q45" s="15">
        <v>14259</v>
      </c>
      <c r="R45" s="15">
        <v>19654</v>
      </c>
      <c r="S45" s="13">
        <v>13</v>
      </c>
      <c r="T45" s="16">
        <v>3060.42</v>
      </c>
      <c r="U45" s="17">
        <f t="shared" si="0"/>
        <v>235.41692307692307</v>
      </c>
      <c r="V45" s="18">
        <f t="shared" si="1"/>
        <v>76.510500000000008</v>
      </c>
      <c r="W45" s="18">
        <f t="shared" si="2"/>
        <v>0.14894004282655246</v>
      </c>
      <c r="X45" s="19">
        <f t="shared" si="3"/>
        <v>0.32500000000000001</v>
      </c>
      <c r="Y45" s="16">
        <f>(Table22[[#This Row],[Gross Cost]]/Table22[[#This Row],[Viewable Impressions]])*1000</f>
        <v>214.63075952030297</v>
      </c>
      <c r="Z45" s="19">
        <f t="shared" si="4"/>
        <v>0.19466614755693984</v>
      </c>
    </row>
    <row r="46" spans="1:26" ht="34" x14ac:dyDescent="0.2">
      <c r="A46" s="13" t="s">
        <v>300</v>
      </c>
      <c r="B46" s="14" t="s">
        <v>300</v>
      </c>
      <c r="C46" s="14" t="s">
        <v>19</v>
      </c>
      <c r="D46" s="14" t="s">
        <v>129</v>
      </c>
      <c r="E46" s="14" t="s">
        <v>301</v>
      </c>
      <c r="F46" s="14" t="s">
        <v>302</v>
      </c>
      <c r="G46" s="14" t="s">
        <v>60</v>
      </c>
      <c r="H46" s="14" t="s">
        <v>60</v>
      </c>
      <c r="I46" s="13" t="s">
        <v>61</v>
      </c>
      <c r="J46" s="13" t="s">
        <v>121</v>
      </c>
      <c r="K46" s="1" t="s">
        <v>303</v>
      </c>
      <c r="L46" s="1" t="s">
        <v>158</v>
      </c>
      <c r="M46" s="1" t="s">
        <v>65</v>
      </c>
      <c r="N46" s="13" t="s">
        <v>82</v>
      </c>
      <c r="O46" s="15">
        <v>22800</v>
      </c>
      <c r="P46" s="15">
        <v>79</v>
      </c>
      <c r="Q46" s="15">
        <v>8298</v>
      </c>
      <c r="R46" s="15">
        <v>21161</v>
      </c>
      <c r="S46" s="13">
        <v>24</v>
      </c>
      <c r="T46" s="16">
        <v>1620.17</v>
      </c>
      <c r="U46" s="17">
        <f t="shared" si="0"/>
        <v>67.507083333333341</v>
      </c>
      <c r="V46" s="18">
        <f t="shared" si="1"/>
        <v>20.50848101265823</v>
      </c>
      <c r="W46" s="18">
        <f t="shared" si="2"/>
        <v>7.1060087719298254E-2</v>
      </c>
      <c r="X46" s="19">
        <f t="shared" si="3"/>
        <v>0.30379746835443039</v>
      </c>
      <c r="Y46" s="16">
        <f>(Table22[[#This Row],[Gross Cost]]/Table22[[#This Row],[Viewable Impressions]])*1000</f>
        <v>195.2482525909858</v>
      </c>
      <c r="Z46" s="19">
        <f t="shared" si="4"/>
        <v>0.34649122807017546</v>
      </c>
    </row>
    <row r="47" spans="1:26" ht="17" x14ac:dyDescent="0.2">
      <c r="A47" s="13" t="s">
        <v>304</v>
      </c>
      <c r="B47" s="14" t="s">
        <v>305</v>
      </c>
      <c r="C47" s="14" t="s">
        <v>14</v>
      </c>
      <c r="D47" s="14" t="s">
        <v>104</v>
      </c>
      <c r="E47" s="14" t="s">
        <v>306</v>
      </c>
      <c r="F47" s="14" t="s">
        <v>60</v>
      </c>
      <c r="G47" s="14" t="s">
        <v>60</v>
      </c>
      <c r="H47" s="14" t="s">
        <v>60</v>
      </c>
      <c r="I47" s="13" t="s">
        <v>61</v>
      </c>
      <c r="J47" s="13" t="s">
        <v>78</v>
      </c>
      <c r="K47" s="1" t="s">
        <v>100</v>
      </c>
      <c r="L47" s="1" t="s">
        <v>307</v>
      </c>
      <c r="M47" s="1" t="s">
        <v>308</v>
      </c>
      <c r="N47" s="13" t="s">
        <v>66</v>
      </c>
      <c r="O47" s="15">
        <v>10066</v>
      </c>
      <c r="P47" s="15">
        <v>63</v>
      </c>
      <c r="Q47" s="15">
        <v>6978</v>
      </c>
      <c r="R47" s="15">
        <v>9369</v>
      </c>
      <c r="S47" s="13">
        <v>19</v>
      </c>
      <c r="T47" s="16">
        <v>6879.59</v>
      </c>
      <c r="U47" s="17">
        <f t="shared" si="0"/>
        <v>362.08368421052631</v>
      </c>
      <c r="V47" s="18">
        <f t="shared" si="1"/>
        <v>109.19984126984127</v>
      </c>
      <c r="W47" s="18">
        <f t="shared" si="2"/>
        <v>0.68344824160540429</v>
      </c>
      <c r="X47" s="19">
        <f t="shared" si="3"/>
        <v>0.30158730158730157</v>
      </c>
      <c r="Y47" s="16">
        <f>(Table22[[#This Row],[Gross Cost]]/Table22[[#This Row],[Viewable Impressions]])*1000</f>
        <v>985.8971051877329</v>
      </c>
      <c r="Z47" s="19">
        <f t="shared" si="4"/>
        <v>0.62586926286509037</v>
      </c>
    </row>
    <row r="48" spans="1:26" ht="51" x14ac:dyDescent="0.2">
      <c r="A48" s="13" t="s">
        <v>309</v>
      </c>
      <c r="B48" s="14" t="s">
        <v>310</v>
      </c>
      <c r="C48" s="14" t="s">
        <v>27</v>
      </c>
      <c r="D48" s="14" t="s">
        <v>311</v>
      </c>
      <c r="E48" s="14" t="s">
        <v>312</v>
      </c>
      <c r="F48" s="14" t="s">
        <v>60</v>
      </c>
      <c r="G48" s="14" t="s">
        <v>60</v>
      </c>
      <c r="H48" s="14" t="s">
        <v>60</v>
      </c>
      <c r="I48" s="13" t="s">
        <v>113</v>
      </c>
      <c r="J48" s="13" t="s">
        <v>62</v>
      </c>
      <c r="K48" s="1" t="s">
        <v>282</v>
      </c>
      <c r="L48" s="1" t="s">
        <v>313</v>
      </c>
      <c r="M48" s="1" t="s">
        <v>81</v>
      </c>
      <c r="N48" s="13" t="s">
        <v>74</v>
      </c>
      <c r="O48" s="15">
        <v>14917</v>
      </c>
      <c r="P48" s="15">
        <v>10</v>
      </c>
      <c r="Q48" s="15">
        <v>3065</v>
      </c>
      <c r="R48" s="15">
        <v>13109</v>
      </c>
      <c r="S48" s="13">
        <v>3</v>
      </c>
      <c r="T48" s="16">
        <v>1583.54</v>
      </c>
      <c r="U48" s="17">
        <f t="shared" si="0"/>
        <v>527.84666666666669</v>
      </c>
      <c r="V48" s="18">
        <f t="shared" si="1"/>
        <v>158.35399999999998</v>
      </c>
      <c r="W48" s="18">
        <f t="shared" si="2"/>
        <v>0.10615673392773346</v>
      </c>
      <c r="X48" s="19">
        <f t="shared" si="3"/>
        <v>0.3</v>
      </c>
      <c r="Y48" s="16">
        <f>(Table22[[#This Row],[Gross Cost]]/Table22[[#This Row],[Viewable Impressions]])*1000</f>
        <v>516.65252854812388</v>
      </c>
      <c r="Z48" s="19">
        <f t="shared" si="4"/>
        <v>6.7037608098143062E-2</v>
      </c>
    </row>
    <row r="49" spans="1:26" ht="17" x14ac:dyDescent="0.2">
      <c r="A49" s="13" t="s">
        <v>314</v>
      </c>
      <c r="B49" s="14" t="s">
        <v>315</v>
      </c>
      <c r="C49" s="14" t="s">
        <v>25</v>
      </c>
      <c r="D49" s="14" t="s">
        <v>91</v>
      </c>
      <c r="E49" s="14" t="s">
        <v>316</v>
      </c>
      <c r="F49" s="14" t="s">
        <v>60</v>
      </c>
      <c r="G49" s="14" t="s">
        <v>60</v>
      </c>
      <c r="H49" s="14" t="s">
        <v>60</v>
      </c>
      <c r="I49" s="13" t="s">
        <v>61</v>
      </c>
      <c r="J49" s="13" t="s">
        <v>121</v>
      </c>
      <c r="K49" s="1" t="s">
        <v>94</v>
      </c>
      <c r="L49" s="1" t="s">
        <v>173</v>
      </c>
      <c r="M49" s="1" t="s">
        <v>144</v>
      </c>
      <c r="N49" s="13" t="s">
        <v>82</v>
      </c>
      <c r="O49" s="15">
        <v>16978</v>
      </c>
      <c r="P49" s="15">
        <v>30</v>
      </c>
      <c r="Q49" s="15">
        <v>8367</v>
      </c>
      <c r="R49" s="15">
        <v>15731</v>
      </c>
      <c r="S49" s="13">
        <v>9</v>
      </c>
      <c r="T49" s="16">
        <v>5886.07</v>
      </c>
      <c r="U49" s="17">
        <f t="shared" si="0"/>
        <v>654.00777777777773</v>
      </c>
      <c r="V49" s="18">
        <f t="shared" si="1"/>
        <v>196.20233333333331</v>
      </c>
      <c r="W49" s="18">
        <f t="shared" si="2"/>
        <v>0.34668806691011894</v>
      </c>
      <c r="X49" s="19">
        <f t="shared" si="3"/>
        <v>0.3</v>
      </c>
      <c r="Y49" s="16">
        <f>(Table22[[#This Row],[Gross Cost]]/Table22[[#This Row],[Viewable Impressions]])*1000</f>
        <v>703.48631528624355</v>
      </c>
      <c r="Z49" s="19">
        <f t="shared" si="4"/>
        <v>0.17669925786311697</v>
      </c>
    </row>
    <row r="50" spans="1:26" ht="17" x14ac:dyDescent="0.2">
      <c r="A50" s="13" t="s">
        <v>317</v>
      </c>
      <c r="B50" s="14" t="s">
        <v>318</v>
      </c>
      <c r="C50" s="14" t="s">
        <v>24</v>
      </c>
      <c r="D50" s="14" t="s">
        <v>319</v>
      </c>
      <c r="E50" s="14" t="s">
        <v>60</v>
      </c>
      <c r="F50" s="14" t="s">
        <v>60</v>
      </c>
      <c r="G50" s="14" t="s">
        <v>60</v>
      </c>
      <c r="H50" s="14" t="s">
        <v>60</v>
      </c>
      <c r="I50" s="13" t="s">
        <v>113</v>
      </c>
      <c r="J50" s="13" t="s">
        <v>121</v>
      </c>
      <c r="K50" s="1" t="s">
        <v>100</v>
      </c>
      <c r="L50" s="1" t="s">
        <v>148</v>
      </c>
      <c r="M50" s="1" t="s">
        <v>65</v>
      </c>
      <c r="N50" s="13" t="s">
        <v>74</v>
      </c>
      <c r="O50" s="15">
        <v>22690</v>
      </c>
      <c r="P50" s="15">
        <v>68</v>
      </c>
      <c r="Q50" s="15">
        <v>10212</v>
      </c>
      <c r="R50" s="15">
        <v>19934</v>
      </c>
      <c r="S50" s="13">
        <v>19</v>
      </c>
      <c r="T50" s="16">
        <v>7210.69</v>
      </c>
      <c r="U50" s="17">
        <f t="shared" si="0"/>
        <v>379.51</v>
      </c>
      <c r="V50" s="18">
        <f t="shared" si="1"/>
        <v>106.0395588235294</v>
      </c>
      <c r="W50" s="18">
        <f t="shared" si="2"/>
        <v>0.31779153812252092</v>
      </c>
      <c r="X50" s="19">
        <f t="shared" si="3"/>
        <v>0.27941176470588236</v>
      </c>
      <c r="Y50" s="16">
        <f>(Table22[[#This Row],[Gross Cost]]/Table22[[#This Row],[Viewable Impressions]])*1000</f>
        <v>706.09968664316489</v>
      </c>
      <c r="Z50" s="19">
        <f t="shared" si="4"/>
        <v>0.29969149405024242</v>
      </c>
    </row>
    <row r="51" spans="1:26" ht="34" x14ac:dyDescent="0.2">
      <c r="A51" s="13" t="s">
        <v>320</v>
      </c>
      <c r="B51" s="14" t="s">
        <v>321</v>
      </c>
      <c r="C51" s="14" t="s">
        <v>25</v>
      </c>
      <c r="D51" s="14" t="s">
        <v>91</v>
      </c>
      <c r="E51" s="14" t="s">
        <v>322</v>
      </c>
      <c r="F51" s="14" t="s">
        <v>60</v>
      </c>
      <c r="G51" s="14" t="s">
        <v>60</v>
      </c>
      <c r="H51" s="14" t="s">
        <v>60</v>
      </c>
      <c r="I51" s="13" t="s">
        <v>113</v>
      </c>
      <c r="J51" s="13" t="s">
        <v>78</v>
      </c>
      <c r="K51" s="1" t="s">
        <v>87</v>
      </c>
      <c r="L51" s="1" t="s">
        <v>222</v>
      </c>
      <c r="M51" s="1" t="s">
        <v>323</v>
      </c>
      <c r="N51" s="13" t="s">
        <v>74</v>
      </c>
      <c r="O51" s="15">
        <v>134847</v>
      </c>
      <c r="P51" s="15">
        <v>450</v>
      </c>
      <c r="Q51" s="15">
        <v>104268</v>
      </c>
      <c r="R51" s="15">
        <v>128470</v>
      </c>
      <c r="S51" s="13">
        <v>125</v>
      </c>
      <c r="T51" s="16">
        <v>6040.6</v>
      </c>
      <c r="U51" s="17">
        <f t="shared" si="0"/>
        <v>48.324800000000003</v>
      </c>
      <c r="V51" s="18">
        <f t="shared" si="1"/>
        <v>13.423555555555556</v>
      </c>
      <c r="W51" s="18">
        <f t="shared" si="2"/>
        <v>4.479595393297589E-2</v>
      </c>
      <c r="X51" s="19">
        <f t="shared" si="3"/>
        <v>0.27777777777777779</v>
      </c>
      <c r="Y51" s="16">
        <f>(Table22[[#This Row],[Gross Cost]]/Table22[[#This Row],[Viewable Impressions]])*1000</f>
        <v>57.933402386158747</v>
      </c>
      <c r="Z51" s="19">
        <f t="shared" si="4"/>
        <v>0.33371153974504442</v>
      </c>
    </row>
    <row r="52" spans="1:26" ht="17" x14ac:dyDescent="0.2">
      <c r="A52" s="13" t="s">
        <v>324</v>
      </c>
      <c r="B52" s="14" t="s">
        <v>325</v>
      </c>
      <c r="C52" s="14" t="s">
        <v>14</v>
      </c>
      <c r="D52" s="14" t="s">
        <v>104</v>
      </c>
      <c r="E52" s="14" t="s">
        <v>326</v>
      </c>
      <c r="F52" s="14" t="s">
        <v>60</v>
      </c>
      <c r="G52" s="14" t="s">
        <v>60</v>
      </c>
      <c r="H52" s="14" t="s">
        <v>60</v>
      </c>
      <c r="I52" s="13" t="s">
        <v>113</v>
      </c>
      <c r="J52" s="13" t="s">
        <v>62</v>
      </c>
      <c r="K52" s="1" t="s">
        <v>87</v>
      </c>
      <c r="L52" s="1" t="s">
        <v>327</v>
      </c>
      <c r="M52" s="1" t="s">
        <v>328</v>
      </c>
      <c r="N52" s="13" t="s">
        <v>74</v>
      </c>
      <c r="O52" s="15">
        <v>19334</v>
      </c>
      <c r="P52" s="15">
        <v>40</v>
      </c>
      <c r="Q52" s="15">
        <v>8673</v>
      </c>
      <c r="R52" s="15">
        <v>18578</v>
      </c>
      <c r="S52" s="13">
        <v>11</v>
      </c>
      <c r="T52" s="16">
        <v>7292.14</v>
      </c>
      <c r="U52" s="17">
        <f t="shared" si="0"/>
        <v>662.92181818181825</v>
      </c>
      <c r="V52" s="18">
        <f t="shared" si="1"/>
        <v>182.30350000000001</v>
      </c>
      <c r="W52" s="18">
        <f t="shared" si="2"/>
        <v>0.37716664942588191</v>
      </c>
      <c r="X52" s="19">
        <f t="shared" si="3"/>
        <v>0.27500000000000002</v>
      </c>
      <c r="Y52" s="16">
        <f>(Table22[[#This Row],[Gross Cost]]/Table22[[#This Row],[Viewable Impressions]])*1000</f>
        <v>840.7863484376802</v>
      </c>
      <c r="Z52" s="19">
        <f t="shared" si="4"/>
        <v>0.20688941760628943</v>
      </c>
    </row>
    <row r="53" spans="1:26" ht="34" x14ac:dyDescent="0.2">
      <c r="A53" s="13" t="s">
        <v>329</v>
      </c>
      <c r="B53" s="14" t="s">
        <v>329</v>
      </c>
      <c r="C53" s="14" t="s">
        <v>330</v>
      </c>
      <c r="D53" s="14" t="s">
        <v>331</v>
      </c>
      <c r="E53" s="14" t="s">
        <v>60</v>
      </c>
      <c r="F53" s="14" t="s">
        <v>60</v>
      </c>
      <c r="G53" s="14" t="s">
        <v>60</v>
      </c>
      <c r="H53" s="14" t="s">
        <v>60</v>
      </c>
      <c r="I53" s="13" t="s">
        <v>113</v>
      </c>
      <c r="J53" s="13" t="s">
        <v>93</v>
      </c>
      <c r="K53" s="1" t="s">
        <v>332</v>
      </c>
      <c r="L53" s="1" t="s">
        <v>333</v>
      </c>
      <c r="M53" s="1" t="s">
        <v>65</v>
      </c>
      <c r="N53" s="13" t="s">
        <v>74</v>
      </c>
      <c r="O53" s="15">
        <v>29393</v>
      </c>
      <c r="P53" s="15">
        <v>70</v>
      </c>
      <c r="Q53" s="15">
        <v>3277</v>
      </c>
      <c r="R53" s="15">
        <v>25959</v>
      </c>
      <c r="S53" s="13">
        <v>19</v>
      </c>
      <c r="T53" s="16">
        <v>2120.7600000000002</v>
      </c>
      <c r="U53" s="17">
        <f t="shared" si="0"/>
        <v>111.61894736842106</v>
      </c>
      <c r="V53" s="18">
        <f t="shared" si="1"/>
        <v>30.296571428571433</v>
      </c>
      <c r="W53" s="18">
        <f t="shared" si="2"/>
        <v>7.215187289490696E-2</v>
      </c>
      <c r="X53" s="19">
        <f t="shared" si="3"/>
        <v>0.27142857142857141</v>
      </c>
      <c r="Y53" s="16">
        <f>(Table22[[#This Row],[Gross Cost]]/Table22[[#This Row],[Viewable Impressions]])*1000</f>
        <v>647.16509002136104</v>
      </c>
      <c r="Z53" s="19">
        <f t="shared" si="4"/>
        <v>0.23815194093831865</v>
      </c>
    </row>
    <row r="54" spans="1:26" ht="17" x14ac:dyDescent="0.2">
      <c r="A54" s="13" t="s">
        <v>334</v>
      </c>
      <c r="B54" s="14" t="s">
        <v>335</v>
      </c>
      <c r="C54" s="14" t="s">
        <v>16</v>
      </c>
      <c r="D54" s="14" t="s">
        <v>176</v>
      </c>
      <c r="E54" s="14" t="s">
        <v>336</v>
      </c>
      <c r="F54" s="14" t="s">
        <v>337</v>
      </c>
      <c r="G54" s="14" t="s">
        <v>60</v>
      </c>
      <c r="H54" s="14" t="s">
        <v>60</v>
      </c>
      <c r="I54" s="13" t="s">
        <v>113</v>
      </c>
      <c r="J54" s="13" t="s">
        <v>62</v>
      </c>
      <c r="K54" s="1" t="s">
        <v>231</v>
      </c>
      <c r="L54" s="1" t="s">
        <v>338</v>
      </c>
      <c r="M54" s="1" t="s">
        <v>107</v>
      </c>
      <c r="N54" s="13" t="s">
        <v>74</v>
      </c>
      <c r="O54" s="15">
        <v>14489</v>
      </c>
      <c r="P54" s="15">
        <v>37</v>
      </c>
      <c r="Q54" s="15">
        <v>12453</v>
      </c>
      <c r="R54" s="15">
        <v>13873</v>
      </c>
      <c r="S54" s="13">
        <v>10</v>
      </c>
      <c r="T54" s="16">
        <v>6195.84</v>
      </c>
      <c r="U54" s="17">
        <f t="shared" si="0"/>
        <v>619.58400000000006</v>
      </c>
      <c r="V54" s="18">
        <f t="shared" si="1"/>
        <v>167.45513513513515</v>
      </c>
      <c r="W54" s="18">
        <f t="shared" si="2"/>
        <v>0.42762371454206638</v>
      </c>
      <c r="X54" s="19">
        <f t="shared" si="3"/>
        <v>0.27027027027027029</v>
      </c>
      <c r="Y54" s="16">
        <f>(Table22[[#This Row],[Gross Cost]]/Table22[[#This Row],[Viewable Impressions]])*1000</f>
        <v>497.53794266441821</v>
      </c>
      <c r="Z54" s="19">
        <f t="shared" si="4"/>
        <v>0.25536613983021605</v>
      </c>
    </row>
    <row r="55" spans="1:26" ht="34" x14ac:dyDescent="0.2">
      <c r="A55" s="13" t="s">
        <v>339</v>
      </c>
      <c r="B55" s="14" t="s">
        <v>340</v>
      </c>
      <c r="C55" s="14" t="s">
        <v>13</v>
      </c>
      <c r="D55" s="14" t="s">
        <v>341</v>
      </c>
      <c r="E55" s="14" t="s">
        <v>342</v>
      </c>
      <c r="F55" s="14" t="s">
        <v>343</v>
      </c>
      <c r="G55" s="14" t="s">
        <v>344</v>
      </c>
      <c r="H55" s="14" t="s">
        <v>60</v>
      </c>
      <c r="I55" s="13" t="s">
        <v>61</v>
      </c>
      <c r="J55" s="13" t="s">
        <v>93</v>
      </c>
      <c r="K55" s="1" t="s">
        <v>87</v>
      </c>
      <c r="L55" s="1" t="s">
        <v>345</v>
      </c>
      <c r="M55" s="1" t="s">
        <v>81</v>
      </c>
      <c r="N55" s="13" t="s">
        <v>66</v>
      </c>
      <c r="O55" s="15">
        <v>18028</v>
      </c>
      <c r="P55" s="15">
        <v>89</v>
      </c>
      <c r="Q55" s="15">
        <v>1851</v>
      </c>
      <c r="R55" s="15">
        <v>14926</v>
      </c>
      <c r="S55" s="13">
        <v>24</v>
      </c>
      <c r="T55" s="16">
        <v>1572.24</v>
      </c>
      <c r="U55" s="17">
        <f t="shared" si="0"/>
        <v>65.510000000000005</v>
      </c>
      <c r="V55" s="18">
        <f t="shared" si="1"/>
        <v>17.66561797752809</v>
      </c>
      <c r="W55" s="18">
        <f t="shared" si="2"/>
        <v>8.7211005103172839E-2</v>
      </c>
      <c r="X55" s="19">
        <f t="shared" si="3"/>
        <v>0.2696629213483146</v>
      </c>
      <c r="Y55" s="16">
        <f>(Table22[[#This Row],[Gross Cost]]/Table22[[#This Row],[Viewable Impressions]])*1000</f>
        <v>849.40032414910866</v>
      </c>
      <c r="Z55" s="19">
        <f t="shared" si="4"/>
        <v>0.49367650321721762</v>
      </c>
    </row>
    <row r="56" spans="1:26" ht="51" x14ac:dyDescent="0.2">
      <c r="A56" s="13" t="s">
        <v>346</v>
      </c>
      <c r="B56" s="14" t="s">
        <v>346</v>
      </c>
      <c r="C56" s="14" t="s">
        <v>23</v>
      </c>
      <c r="D56" s="14" t="s">
        <v>347</v>
      </c>
      <c r="E56" s="14" t="s">
        <v>348</v>
      </c>
      <c r="F56" s="14" t="s">
        <v>349</v>
      </c>
      <c r="G56" s="14" t="s">
        <v>350</v>
      </c>
      <c r="H56" s="14" t="s">
        <v>60</v>
      </c>
      <c r="I56" s="13" t="s">
        <v>61</v>
      </c>
      <c r="J56" s="13" t="s">
        <v>93</v>
      </c>
      <c r="K56" s="1" t="s">
        <v>162</v>
      </c>
      <c r="L56" s="1" t="s">
        <v>351</v>
      </c>
      <c r="M56" s="1" t="s">
        <v>299</v>
      </c>
      <c r="N56" s="13" t="s">
        <v>82</v>
      </c>
      <c r="O56" s="15">
        <v>16325</v>
      </c>
      <c r="P56" s="15">
        <v>78</v>
      </c>
      <c r="Q56" s="15">
        <v>9558</v>
      </c>
      <c r="R56" s="15">
        <v>15426</v>
      </c>
      <c r="S56" s="13">
        <v>21</v>
      </c>
      <c r="T56" s="16">
        <v>1814.1</v>
      </c>
      <c r="U56" s="17">
        <f t="shared" si="0"/>
        <v>86.385714285714286</v>
      </c>
      <c r="V56" s="18">
        <f t="shared" si="1"/>
        <v>23.257692307692306</v>
      </c>
      <c r="W56" s="18">
        <f t="shared" si="2"/>
        <v>0.1111240428790199</v>
      </c>
      <c r="X56" s="19">
        <f t="shared" si="3"/>
        <v>0.26923076923076922</v>
      </c>
      <c r="Y56" s="16">
        <f>(Table22[[#This Row],[Gross Cost]]/Table22[[#This Row],[Viewable Impressions]])*1000</f>
        <v>189.79912115505334</v>
      </c>
      <c r="Z56" s="19">
        <f t="shared" si="4"/>
        <v>0.4777947932618683</v>
      </c>
    </row>
    <row r="57" spans="1:26" ht="34" x14ac:dyDescent="0.2">
      <c r="A57" s="13" t="s">
        <v>352</v>
      </c>
      <c r="B57" s="14" t="s">
        <v>353</v>
      </c>
      <c r="C57" s="14" t="s">
        <v>16</v>
      </c>
      <c r="D57" s="14" t="s">
        <v>176</v>
      </c>
      <c r="E57" s="14" t="s">
        <v>229</v>
      </c>
      <c r="F57" s="14" t="s">
        <v>354</v>
      </c>
      <c r="G57" s="14" t="s">
        <v>60</v>
      </c>
      <c r="H57" s="14" t="s">
        <v>60</v>
      </c>
      <c r="I57" s="13" t="s">
        <v>61</v>
      </c>
      <c r="J57" s="13" t="s">
        <v>93</v>
      </c>
      <c r="K57" s="1" t="s">
        <v>355</v>
      </c>
      <c r="L57" s="1" t="s">
        <v>356</v>
      </c>
      <c r="M57" s="1" t="s">
        <v>81</v>
      </c>
      <c r="N57" s="13" t="s">
        <v>74</v>
      </c>
      <c r="O57" s="15">
        <v>12092</v>
      </c>
      <c r="P57" s="15">
        <v>30</v>
      </c>
      <c r="Q57" s="15">
        <v>2042</v>
      </c>
      <c r="R57" s="15">
        <v>10315</v>
      </c>
      <c r="S57" s="13">
        <v>8</v>
      </c>
      <c r="T57" s="16">
        <v>6245.13</v>
      </c>
      <c r="U57" s="17">
        <f t="shared" si="0"/>
        <v>780.64125000000001</v>
      </c>
      <c r="V57" s="18">
        <f t="shared" si="1"/>
        <v>208.17099999999999</v>
      </c>
      <c r="W57" s="18">
        <f t="shared" si="2"/>
        <v>0.51646791266953362</v>
      </c>
      <c r="X57" s="19">
        <f t="shared" si="3"/>
        <v>0.26666666666666666</v>
      </c>
      <c r="Y57" s="16">
        <f>(Table22[[#This Row],[Gross Cost]]/Table22[[#This Row],[Viewable Impressions]])*1000</f>
        <v>3058.3398628795298</v>
      </c>
      <c r="Z57" s="19">
        <f t="shared" si="4"/>
        <v>0.24809791597750577</v>
      </c>
    </row>
    <row r="58" spans="1:26" ht="17" x14ac:dyDescent="0.2">
      <c r="A58" s="13" t="s">
        <v>357</v>
      </c>
      <c r="B58" s="14" t="s">
        <v>358</v>
      </c>
      <c r="C58" s="14" t="s">
        <v>14</v>
      </c>
      <c r="D58" s="14" t="s">
        <v>359</v>
      </c>
      <c r="E58" s="14" t="s">
        <v>360</v>
      </c>
      <c r="F58" s="14" t="s">
        <v>60</v>
      </c>
      <c r="G58" s="14" t="s">
        <v>60</v>
      </c>
      <c r="H58" s="14" t="s">
        <v>60</v>
      </c>
      <c r="I58" s="13" t="s">
        <v>61</v>
      </c>
      <c r="J58" s="13" t="s">
        <v>93</v>
      </c>
      <c r="K58" s="1" t="s">
        <v>282</v>
      </c>
      <c r="L58" s="1" t="s">
        <v>361</v>
      </c>
      <c r="M58" s="1" t="s">
        <v>328</v>
      </c>
      <c r="N58" s="13" t="s">
        <v>82</v>
      </c>
      <c r="O58" s="15">
        <v>30460</v>
      </c>
      <c r="P58" s="15">
        <v>95</v>
      </c>
      <c r="Q58" s="15">
        <v>21830</v>
      </c>
      <c r="R58" s="15">
        <v>27750</v>
      </c>
      <c r="S58" s="13">
        <v>25</v>
      </c>
      <c r="T58" s="16">
        <v>6643.97</v>
      </c>
      <c r="U58" s="17">
        <f t="shared" si="0"/>
        <v>265.75880000000001</v>
      </c>
      <c r="V58" s="18">
        <f t="shared" si="1"/>
        <v>69.936526315789479</v>
      </c>
      <c r="W58" s="18">
        <f t="shared" si="2"/>
        <v>0.21812114248194353</v>
      </c>
      <c r="X58" s="19">
        <f t="shared" si="3"/>
        <v>0.26315789473684209</v>
      </c>
      <c r="Y58" s="16">
        <f>(Table22[[#This Row],[Gross Cost]]/Table22[[#This Row],[Viewable Impressions]])*1000</f>
        <v>304.35043518094369</v>
      </c>
      <c r="Z58" s="19">
        <f t="shared" si="4"/>
        <v>0.31188443860801052</v>
      </c>
    </row>
    <row r="59" spans="1:26" ht="34" x14ac:dyDescent="0.2">
      <c r="A59" s="13" t="s">
        <v>362</v>
      </c>
      <c r="B59" s="14" t="s">
        <v>363</v>
      </c>
      <c r="C59" s="14" t="s">
        <v>11</v>
      </c>
      <c r="D59" s="14" t="s">
        <v>364</v>
      </c>
      <c r="E59" s="14" t="s">
        <v>60</v>
      </c>
      <c r="F59" s="14" t="s">
        <v>60</v>
      </c>
      <c r="G59" s="14" t="s">
        <v>60</v>
      </c>
      <c r="H59" s="14" t="s">
        <v>60</v>
      </c>
      <c r="I59" s="13" t="s">
        <v>61</v>
      </c>
      <c r="J59" s="13" t="s">
        <v>93</v>
      </c>
      <c r="K59" s="1" t="s">
        <v>63</v>
      </c>
      <c r="L59" s="1" t="s">
        <v>365</v>
      </c>
      <c r="M59" s="1" t="s">
        <v>65</v>
      </c>
      <c r="N59" s="13" t="s">
        <v>74</v>
      </c>
      <c r="O59" s="15">
        <v>7628</v>
      </c>
      <c r="P59" s="15">
        <v>19</v>
      </c>
      <c r="Q59" s="15">
        <v>5048</v>
      </c>
      <c r="R59" s="15">
        <v>7154</v>
      </c>
      <c r="S59" s="13">
        <v>5</v>
      </c>
      <c r="T59" s="16">
        <v>6684.06</v>
      </c>
      <c r="U59" s="17">
        <f t="shared" si="0"/>
        <v>1336.8120000000001</v>
      </c>
      <c r="V59" s="18">
        <f t="shared" si="1"/>
        <v>351.79263157894741</v>
      </c>
      <c r="W59" s="18">
        <f t="shared" si="2"/>
        <v>0.87625327739905612</v>
      </c>
      <c r="X59" s="19">
        <f t="shared" si="3"/>
        <v>0.26315789473684209</v>
      </c>
      <c r="Y59" s="16">
        <f>(Table22[[#This Row],[Gross Cost]]/Table22[[#This Row],[Viewable Impressions]])*1000</f>
        <v>1324.1006339144217</v>
      </c>
      <c r="Z59" s="19">
        <f t="shared" si="4"/>
        <v>0.24908232826428944</v>
      </c>
    </row>
    <row r="60" spans="1:26" ht="51" x14ac:dyDescent="0.2">
      <c r="A60" s="13" t="s">
        <v>366</v>
      </c>
      <c r="B60" s="14" t="s">
        <v>367</v>
      </c>
      <c r="C60" s="14" t="s">
        <v>28</v>
      </c>
      <c r="D60" s="14" t="s">
        <v>18</v>
      </c>
      <c r="E60" s="14" t="s">
        <v>368</v>
      </c>
      <c r="F60" s="14" t="s">
        <v>369</v>
      </c>
      <c r="G60" s="14" t="s">
        <v>60</v>
      </c>
      <c r="H60" s="14" t="s">
        <v>60</v>
      </c>
      <c r="I60" s="13" t="s">
        <v>113</v>
      </c>
      <c r="J60" s="13" t="s">
        <v>62</v>
      </c>
      <c r="K60" s="1" t="s">
        <v>200</v>
      </c>
      <c r="L60" s="1" t="s">
        <v>370</v>
      </c>
      <c r="M60" s="1" t="s">
        <v>107</v>
      </c>
      <c r="N60" s="13" t="s">
        <v>74</v>
      </c>
      <c r="O60" s="15">
        <v>14181</v>
      </c>
      <c r="P60" s="15">
        <v>65</v>
      </c>
      <c r="Q60" s="15">
        <v>7106</v>
      </c>
      <c r="R60" s="15">
        <v>13189</v>
      </c>
      <c r="S60" s="13">
        <v>17</v>
      </c>
      <c r="T60" s="16">
        <v>2912.47</v>
      </c>
      <c r="U60" s="17">
        <f t="shared" si="0"/>
        <v>171.32176470588234</v>
      </c>
      <c r="V60" s="18">
        <f t="shared" si="1"/>
        <v>44.807230769230763</v>
      </c>
      <c r="W60" s="18">
        <f t="shared" si="2"/>
        <v>0.20537832310838444</v>
      </c>
      <c r="X60" s="19">
        <f t="shared" si="3"/>
        <v>0.26153846153846155</v>
      </c>
      <c r="Y60" s="16">
        <f>(Table22[[#This Row],[Gross Cost]]/Table22[[#This Row],[Viewable Impressions]])*1000</f>
        <v>409.86068111455103</v>
      </c>
      <c r="Z60" s="19">
        <f t="shared" si="4"/>
        <v>0.4583597771666314</v>
      </c>
    </row>
    <row r="61" spans="1:26" ht="34" x14ac:dyDescent="0.2">
      <c r="A61" s="13" t="s">
        <v>371</v>
      </c>
      <c r="B61" s="14" t="s">
        <v>371</v>
      </c>
      <c r="C61" s="14" t="s">
        <v>19</v>
      </c>
      <c r="D61" s="14" t="s">
        <v>16</v>
      </c>
      <c r="E61" s="14" t="s">
        <v>372</v>
      </c>
      <c r="F61" s="14" t="s">
        <v>373</v>
      </c>
      <c r="G61" s="14" t="s">
        <v>374</v>
      </c>
      <c r="H61" s="14" t="s">
        <v>60</v>
      </c>
      <c r="I61" s="13" t="s">
        <v>113</v>
      </c>
      <c r="J61" s="13" t="s">
        <v>121</v>
      </c>
      <c r="K61" s="1" t="s">
        <v>231</v>
      </c>
      <c r="L61" s="1" t="s">
        <v>375</v>
      </c>
      <c r="M61" s="1" t="s">
        <v>299</v>
      </c>
      <c r="N61" s="13" t="s">
        <v>74</v>
      </c>
      <c r="O61" s="15">
        <v>19826</v>
      </c>
      <c r="P61" s="15">
        <v>39</v>
      </c>
      <c r="Q61" s="15">
        <v>6511</v>
      </c>
      <c r="R61" s="15">
        <v>15752</v>
      </c>
      <c r="S61" s="13">
        <v>10</v>
      </c>
      <c r="T61" s="16">
        <v>1447.87</v>
      </c>
      <c r="U61" s="17">
        <f t="shared" si="0"/>
        <v>144.78699999999998</v>
      </c>
      <c r="V61" s="18">
        <f t="shared" si="1"/>
        <v>37.124871794871794</v>
      </c>
      <c r="W61" s="18">
        <f t="shared" si="2"/>
        <v>7.3028851003732465E-2</v>
      </c>
      <c r="X61" s="19">
        <f t="shared" si="3"/>
        <v>0.25641025641025639</v>
      </c>
      <c r="Y61" s="16">
        <f>(Table22[[#This Row],[Gross Cost]]/Table22[[#This Row],[Viewable Impressions]])*1000</f>
        <v>222.37290738749806</v>
      </c>
      <c r="Z61" s="19">
        <f t="shared" si="4"/>
        <v>0.19671138908503985</v>
      </c>
    </row>
    <row r="62" spans="1:26" ht="34" x14ac:dyDescent="0.2">
      <c r="A62" s="13" t="s">
        <v>376</v>
      </c>
      <c r="B62" s="14" t="s">
        <v>377</v>
      </c>
      <c r="C62" s="14" t="s">
        <v>378</v>
      </c>
      <c r="D62" s="14" t="s">
        <v>379</v>
      </c>
      <c r="E62" s="14" t="s">
        <v>380</v>
      </c>
      <c r="F62" s="14" t="s">
        <v>60</v>
      </c>
      <c r="G62" s="14" t="s">
        <v>60</v>
      </c>
      <c r="H62" s="14" t="s">
        <v>60</v>
      </c>
      <c r="I62" s="13" t="s">
        <v>61</v>
      </c>
      <c r="J62" s="13" t="s">
        <v>93</v>
      </c>
      <c r="K62" s="1" t="s">
        <v>87</v>
      </c>
      <c r="L62" s="1" t="s">
        <v>381</v>
      </c>
      <c r="M62" s="1" t="s">
        <v>107</v>
      </c>
      <c r="N62" s="13" t="s">
        <v>82</v>
      </c>
      <c r="O62" s="15">
        <v>25206</v>
      </c>
      <c r="P62" s="15">
        <v>75</v>
      </c>
      <c r="Q62" s="15">
        <v>3588</v>
      </c>
      <c r="R62" s="15">
        <v>23556</v>
      </c>
      <c r="S62" s="13">
        <v>19</v>
      </c>
      <c r="T62" s="16">
        <v>6846.36</v>
      </c>
      <c r="U62" s="17">
        <f t="shared" si="0"/>
        <v>360.33473684210526</v>
      </c>
      <c r="V62" s="18">
        <f t="shared" si="1"/>
        <v>91.28479999999999</v>
      </c>
      <c r="W62" s="18">
        <f t="shared" si="2"/>
        <v>0.27161628183765768</v>
      </c>
      <c r="X62" s="19">
        <f t="shared" si="3"/>
        <v>0.25333333333333335</v>
      </c>
      <c r="Y62" s="16">
        <f>(Table22[[#This Row],[Gross Cost]]/Table22[[#This Row],[Viewable Impressions]])*1000</f>
        <v>1908.1270903010031</v>
      </c>
      <c r="Z62" s="19">
        <f t="shared" si="4"/>
        <v>0.29754820280885502</v>
      </c>
    </row>
    <row r="63" spans="1:26" ht="34" x14ac:dyDescent="0.2">
      <c r="A63" s="13" t="s">
        <v>382</v>
      </c>
      <c r="B63" s="14" t="s">
        <v>383</v>
      </c>
      <c r="C63" s="14" t="s">
        <v>384</v>
      </c>
      <c r="D63" s="14" t="s">
        <v>385</v>
      </c>
      <c r="E63" s="14" t="s">
        <v>60</v>
      </c>
      <c r="F63" s="14" t="s">
        <v>60</v>
      </c>
      <c r="G63" s="14" t="s">
        <v>60</v>
      </c>
      <c r="H63" s="14" t="s">
        <v>60</v>
      </c>
      <c r="I63" s="13" t="s">
        <v>61</v>
      </c>
      <c r="J63" s="13" t="s">
        <v>78</v>
      </c>
      <c r="K63" s="1" t="s">
        <v>87</v>
      </c>
      <c r="L63" s="1" t="s">
        <v>386</v>
      </c>
      <c r="M63" s="1" t="s">
        <v>81</v>
      </c>
      <c r="N63" s="13" t="s">
        <v>66</v>
      </c>
      <c r="O63" s="15">
        <v>12770</v>
      </c>
      <c r="P63" s="15">
        <v>84</v>
      </c>
      <c r="Q63" s="15">
        <v>6224</v>
      </c>
      <c r="R63" s="15">
        <v>11110</v>
      </c>
      <c r="S63" s="13">
        <v>21</v>
      </c>
      <c r="T63" s="16">
        <v>2087.5100000000002</v>
      </c>
      <c r="U63" s="17">
        <f t="shared" si="0"/>
        <v>99.405238095238104</v>
      </c>
      <c r="V63" s="18">
        <f t="shared" si="1"/>
        <v>24.851309523809526</v>
      </c>
      <c r="W63" s="18">
        <f t="shared" si="2"/>
        <v>0.16346985121378232</v>
      </c>
      <c r="X63" s="19">
        <f t="shared" si="3"/>
        <v>0.25</v>
      </c>
      <c r="Y63" s="16">
        <f>(Table22[[#This Row],[Gross Cost]]/Table22[[#This Row],[Viewable Impressions]])*1000</f>
        <v>335.39685089974296</v>
      </c>
      <c r="Z63" s="19">
        <f t="shared" si="4"/>
        <v>0.65779169929522319</v>
      </c>
    </row>
    <row r="64" spans="1:26" ht="17" x14ac:dyDescent="0.2">
      <c r="A64" s="13" t="s">
        <v>387</v>
      </c>
      <c r="B64" s="14" t="s">
        <v>388</v>
      </c>
      <c r="C64" s="14" t="s">
        <v>14</v>
      </c>
      <c r="D64" s="14" t="s">
        <v>389</v>
      </c>
      <c r="E64" s="14" t="s">
        <v>60</v>
      </c>
      <c r="F64" s="14" t="s">
        <v>60</v>
      </c>
      <c r="G64" s="14" t="s">
        <v>60</v>
      </c>
      <c r="H64" s="14" t="s">
        <v>60</v>
      </c>
      <c r="I64" s="13" t="s">
        <v>113</v>
      </c>
      <c r="J64" s="13" t="s">
        <v>62</v>
      </c>
      <c r="K64" s="1" t="s">
        <v>100</v>
      </c>
      <c r="L64" s="1" t="s">
        <v>390</v>
      </c>
      <c r="M64" s="1" t="s">
        <v>65</v>
      </c>
      <c r="N64" s="13" t="s">
        <v>74</v>
      </c>
      <c r="O64" s="15">
        <v>18633</v>
      </c>
      <c r="P64" s="15">
        <v>60</v>
      </c>
      <c r="Q64" s="15">
        <v>9424</v>
      </c>
      <c r="R64" s="15">
        <v>18087</v>
      </c>
      <c r="S64" s="13">
        <v>15</v>
      </c>
      <c r="T64" s="16">
        <v>6785.06</v>
      </c>
      <c r="U64" s="17">
        <f t="shared" si="0"/>
        <v>452.33733333333333</v>
      </c>
      <c r="V64" s="18">
        <f t="shared" si="1"/>
        <v>113.08433333333333</v>
      </c>
      <c r="W64" s="18">
        <f t="shared" si="2"/>
        <v>0.36414211345462355</v>
      </c>
      <c r="X64" s="19">
        <f t="shared" si="3"/>
        <v>0.25</v>
      </c>
      <c r="Y64" s="16">
        <f>(Table22[[#This Row],[Gross Cost]]/Table22[[#This Row],[Viewable Impressions]])*1000</f>
        <v>719.97665534804753</v>
      </c>
      <c r="Z64" s="19">
        <f t="shared" si="4"/>
        <v>0.32200933827080985</v>
      </c>
    </row>
    <row r="65" spans="1:26" ht="34" x14ac:dyDescent="0.2">
      <c r="A65" s="13" t="s">
        <v>391</v>
      </c>
      <c r="B65" s="14" t="s">
        <v>392</v>
      </c>
      <c r="C65" s="14" t="s">
        <v>16</v>
      </c>
      <c r="D65" s="14" t="s">
        <v>85</v>
      </c>
      <c r="E65" s="14" t="s">
        <v>214</v>
      </c>
      <c r="F65" s="14" t="s">
        <v>393</v>
      </c>
      <c r="G65" s="14" t="s">
        <v>60</v>
      </c>
      <c r="H65" s="14" t="s">
        <v>60</v>
      </c>
      <c r="I65" s="13" t="s">
        <v>113</v>
      </c>
      <c r="J65" s="13" t="s">
        <v>78</v>
      </c>
      <c r="K65" s="1" t="s">
        <v>100</v>
      </c>
      <c r="L65" s="1" t="s">
        <v>394</v>
      </c>
      <c r="M65" s="1" t="s">
        <v>65</v>
      </c>
      <c r="N65" s="13" t="s">
        <v>74</v>
      </c>
      <c r="O65" s="15">
        <v>9533</v>
      </c>
      <c r="P65" s="15">
        <v>66</v>
      </c>
      <c r="Q65" s="15">
        <v>6548</v>
      </c>
      <c r="R65" s="15">
        <v>9042</v>
      </c>
      <c r="S65" s="13">
        <v>16</v>
      </c>
      <c r="T65" s="16">
        <v>5574.54</v>
      </c>
      <c r="U65" s="17">
        <f t="shared" si="0"/>
        <v>348.40875</v>
      </c>
      <c r="V65" s="18">
        <f t="shared" si="1"/>
        <v>84.462727272727278</v>
      </c>
      <c r="W65" s="18">
        <f t="shared" si="2"/>
        <v>0.58476240427986992</v>
      </c>
      <c r="X65" s="19">
        <f t="shared" si="3"/>
        <v>0.24242424242424243</v>
      </c>
      <c r="Y65" s="16">
        <f>(Table22[[#This Row],[Gross Cost]]/Table22[[#This Row],[Viewable Impressions]])*1000</f>
        <v>851.33475870494817</v>
      </c>
      <c r="Z65" s="19">
        <f t="shared" si="4"/>
        <v>0.69233189971677334</v>
      </c>
    </row>
    <row r="66" spans="1:26" ht="34" x14ac:dyDescent="0.2">
      <c r="A66" s="13" t="s">
        <v>395</v>
      </c>
      <c r="B66" s="14" t="s">
        <v>396</v>
      </c>
      <c r="C66" s="14" t="s">
        <v>397</v>
      </c>
      <c r="D66" s="14" t="s">
        <v>398</v>
      </c>
      <c r="E66" s="14" t="s">
        <v>60</v>
      </c>
      <c r="F66" s="14" t="s">
        <v>60</v>
      </c>
      <c r="G66" s="14" t="s">
        <v>60</v>
      </c>
      <c r="H66" s="14" t="s">
        <v>60</v>
      </c>
      <c r="I66" s="13" t="s">
        <v>113</v>
      </c>
      <c r="J66" s="13" t="s">
        <v>78</v>
      </c>
      <c r="K66" s="1" t="s">
        <v>79</v>
      </c>
      <c r="L66" s="1" t="s">
        <v>399</v>
      </c>
      <c r="M66" s="1" t="s">
        <v>299</v>
      </c>
      <c r="N66" s="13" t="s">
        <v>74</v>
      </c>
      <c r="O66" s="15">
        <v>14553</v>
      </c>
      <c r="P66" s="15">
        <v>47</v>
      </c>
      <c r="Q66" s="15">
        <v>6119</v>
      </c>
      <c r="R66" s="15">
        <v>12505</v>
      </c>
      <c r="S66" s="13">
        <v>11</v>
      </c>
      <c r="T66" s="16">
        <v>6968</v>
      </c>
      <c r="U66" s="17">
        <f t="shared" ref="U66:U129" si="5">T66/S66</f>
        <v>633.4545454545455</v>
      </c>
      <c r="V66" s="18">
        <f t="shared" ref="V66:V129" si="6">T66/P66</f>
        <v>148.25531914893617</v>
      </c>
      <c r="W66" s="18">
        <f t="shared" ref="W66:W129" si="7">T66/O66</f>
        <v>0.4788016216587645</v>
      </c>
      <c r="X66" s="19">
        <f t="shared" ref="X66:X129" si="8">S66/P66</f>
        <v>0.23404255319148937</v>
      </c>
      <c r="Y66" s="16">
        <f>(Table22[[#This Row],[Gross Cost]]/Table22[[#This Row],[Viewable Impressions]])*1000</f>
        <v>1138.7481614642916</v>
      </c>
      <c r="Z66" s="19">
        <f t="shared" si="4"/>
        <v>0.32295746581460871</v>
      </c>
    </row>
    <row r="67" spans="1:26" ht="34" x14ac:dyDescent="0.2">
      <c r="A67" s="13" t="s">
        <v>400</v>
      </c>
      <c r="B67" s="14" t="s">
        <v>401</v>
      </c>
      <c r="C67" s="14" t="s">
        <v>378</v>
      </c>
      <c r="D67" s="14" t="s">
        <v>402</v>
      </c>
      <c r="E67" s="14" t="s">
        <v>403</v>
      </c>
      <c r="F67" s="14" t="s">
        <v>60</v>
      </c>
      <c r="G67" s="14" t="s">
        <v>60</v>
      </c>
      <c r="H67" s="14" t="s">
        <v>60</v>
      </c>
      <c r="I67" s="13" t="s">
        <v>61</v>
      </c>
      <c r="J67" s="13" t="s">
        <v>121</v>
      </c>
      <c r="K67" s="1" t="s">
        <v>114</v>
      </c>
      <c r="L67" s="1" t="s">
        <v>404</v>
      </c>
      <c r="M67" s="1" t="s">
        <v>144</v>
      </c>
      <c r="N67" s="13" t="s">
        <v>74</v>
      </c>
      <c r="O67" s="15">
        <v>14398</v>
      </c>
      <c r="P67" s="15">
        <v>30</v>
      </c>
      <c r="Q67" s="15">
        <v>2807</v>
      </c>
      <c r="R67" s="15">
        <v>13393</v>
      </c>
      <c r="S67" s="13">
        <v>7</v>
      </c>
      <c r="T67" s="16">
        <v>5154.6400000000003</v>
      </c>
      <c r="U67" s="17">
        <f t="shared" si="5"/>
        <v>736.37714285714287</v>
      </c>
      <c r="V67" s="18">
        <f t="shared" si="6"/>
        <v>171.82133333333334</v>
      </c>
      <c r="W67" s="18">
        <f t="shared" si="7"/>
        <v>0.35801083483817198</v>
      </c>
      <c r="X67" s="19">
        <f t="shared" si="8"/>
        <v>0.23333333333333334</v>
      </c>
      <c r="Y67" s="16">
        <f>(Table22[[#This Row],[Gross Cost]]/Table22[[#This Row],[Viewable Impressions]])*1000</f>
        <v>1836.3519771998576</v>
      </c>
      <c r="Z67" s="19">
        <f t="shared" si="4"/>
        <v>0.2083622725378525</v>
      </c>
    </row>
    <row r="68" spans="1:26" ht="34" x14ac:dyDescent="0.2">
      <c r="A68" s="13" t="s">
        <v>405</v>
      </c>
      <c r="B68" s="14" t="s">
        <v>406</v>
      </c>
      <c r="C68" s="14" t="s">
        <v>24</v>
      </c>
      <c r="D68" s="14" t="s">
        <v>407</v>
      </c>
      <c r="E68" s="14" t="s">
        <v>408</v>
      </c>
      <c r="F68" s="14" t="s">
        <v>60</v>
      </c>
      <c r="G68" s="14" t="s">
        <v>60</v>
      </c>
      <c r="H68" s="14" t="s">
        <v>60</v>
      </c>
      <c r="I68" s="13" t="s">
        <v>61</v>
      </c>
      <c r="J68" s="13" t="s">
        <v>121</v>
      </c>
      <c r="K68" s="1" t="s">
        <v>162</v>
      </c>
      <c r="L68" s="1" t="s">
        <v>409</v>
      </c>
      <c r="M68" s="1" t="s">
        <v>217</v>
      </c>
      <c r="N68" s="13" t="s">
        <v>74</v>
      </c>
      <c r="O68" s="15">
        <v>14224</v>
      </c>
      <c r="P68" s="15">
        <v>30</v>
      </c>
      <c r="Q68" s="15">
        <v>2549</v>
      </c>
      <c r="R68" s="15">
        <v>11974</v>
      </c>
      <c r="S68" s="13">
        <v>7</v>
      </c>
      <c r="T68" s="16">
        <v>5637.3</v>
      </c>
      <c r="U68" s="17">
        <f t="shared" si="5"/>
        <v>805.32857142857142</v>
      </c>
      <c r="V68" s="18">
        <f t="shared" si="6"/>
        <v>187.91</v>
      </c>
      <c r="W68" s="18">
        <f t="shared" si="7"/>
        <v>0.39632311586051744</v>
      </c>
      <c r="X68" s="19">
        <f t="shared" si="8"/>
        <v>0.23333333333333334</v>
      </c>
      <c r="Y68" s="16">
        <f>(Table22[[#This Row],[Gross Cost]]/Table22[[#This Row],[Viewable Impressions]])*1000</f>
        <v>2211.5731659474304</v>
      </c>
      <c r="Z68" s="19">
        <f t="shared" ref="Z68:Z131" si="9">(P68/O68)*100</f>
        <v>0.21091113610798651</v>
      </c>
    </row>
    <row r="69" spans="1:26" ht="17" x14ac:dyDescent="0.2">
      <c r="A69" s="13" t="s">
        <v>410</v>
      </c>
      <c r="B69" s="14" t="s">
        <v>411</v>
      </c>
      <c r="C69" s="14" t="s">
        <v>412</v>
      </c>
      <c r="D69" s="14" t="s">
        <v>413</v>
      </c>
      <c r="E69" s="14" t="s">
        <v>60</v>
      </c>
      <c r="F69" s="14" t="s">
        <v>60</v>
      </c>
      <c r="G69" s="14" t="s">
        <v>60</v>
      </c>
      <c r="H69" s="14" t="s">
        <v>60</v>
      </c>
      <c r="I69" s="13" t="s">
        <v>113</v>
      </c>
      <c r="J69" s="13" t="s">
        <v>93</v>
      </c>
      <c r="K69" s="1" t="s">
        <v>87</v>
      </c>
      <c r="L69" s="1" t="s">
        <v>291</v>
      </c>
      <c r="M69" s="1" t="s">
        <v>65</v>
      </c>
      <c r="N69" s="13" t="s">
        <v>74</v>
      </c>
      <c r="O69" s="15">
        <v>55445</v>
      </c>
      <c r="P69" s="15">
        <v>155</v>
      </c>
      <c r="Q69" s="15">
        <v>4565</v>
      </c>
      <c r="R69" s="15">
        <v>53407</v>
      </c>
      <c r="S69" s="13">
        <v>36</v>
      </c>
      <c r="T69" s="16">
        <v>7948.48</v>
      </c>
      <c r="U69" s="17">
        <f t="shared" si="5"/>
        <v>220.79111111111109</v>
      </c>
      <c r="V69" s="18">
        <f t="shared" si="6"/>
        <v>51.280516129032257</v>
      </c>
      <c r="W69" s="18">
        <f t="shared" si="7"/>
        <v>0.14335792226530797</v>
      </c>
      <c r="X69" s="19">
        <f t="shared" si="8"/>
        <v>0.23225806451612904</v>
      </c>
      <c r="Y69" s="16">
        <f>(Table22[[#This Row],[Gross Cost]]/Table22[[#This Row],[Viewable Impressions]])*1000</f>
        <v>1741.1785323110623</v>
      </c>
      <c r="Z69" s="19">
        <f t="shared" si="9"/>
        <v>0.27955631707097123</v>
      </c>
    </row>
    <row r="70" spans="1:26" ht="34" x14ac:dyDescent="0.2">
      <c r="A70" s="13" t="s">
        <v>414</v>
      </c>
      <c r="B70" s="14" t="s">
        <v>415</v>
      </c>
      <c r="C70" s="14" t="s">
        <v>26</v>
      </c>
      <c r="D70" s="14" t="s">
        <v>416</v>
      </c>
      <c r="E70" s="14" t="s">
        <v>417</v>
      </c>
      <c r="F70" s="14" t="s">
        <v>60</v>
      </c>
      <c r="G70" s="14" t="s">
        <v>60</v>
      </c>
      <c r="H70" s="14" t="s">
        <v>60</v>
      </c>
      <c r="I70" s="13" t="s">
        <v>113</v>
      </c>
      <c r="J70" s="13" t="s">
        <v>121</v>
      </c>
      <c r="K70" s="1" t="s">
        <v>100</v>
      </c>
      <c r="L70" s="1" t="s">
        <v>418</v>
      </c>
      <c r="M70" s="1" t="s">
        <v>308</v>
      </c>
      <c r="N70" s="13" t="s">
        <v>74</v>
      </c>
      <c r="O70" s="15">
        <v>10386</v>
      </c>
      <c r="P70" s="15">
        <v>65</v>
      </c>
      <c r="Q70" s="15">
        <v>5876</v>
      </c>
      <c r="R70" s="15">
        <v>10048</v>
      </c>
      <c r="S70" s="13">
        <v>15</v>
      </c>
      <c r="T70" s="16">
        <v>4439.84</v>
      </c>
      <c r="U70" s="17">
        <f t="shared" si="5"/>
        <v>295.98933333333332</v>
      </c>
      <c r="V70" s="18">
        <f t="shared" si="6"/>
        <v>68.305230769230775</v>
      </c>
      <c r="W70" s="18">
        <f t="shared" si="7"/>
        <v>0.4274831503947622</v>
      </c>
      <c r="X70" s="19">
        <f t="shared" si="8"/>
        <v>0.23076923076923078</v>
      </c>
      <c r="Y70" s="16">
        <f>(Table22[[#This Row],[Gross Cost]]/Table22[[#This Row],[Viewable Impressions]])*1000</f>
        <v>755.58883594281826</v>
      </c>
      <c r="Z70" s="19">
        <f t="shared" si="9"/>
        <v>0.62584248026189104</v>
      </c>
    </row>
    <row r="71" spans="1:26" ht="17" x14ac:dyDescent="0.2">
      <c r="A71" s="13" t="s">
        <v>419</v>
      </c>
      <c r="B71" s="14" t="s">
        <v>420</v>
      </c>
      <c r="C71" s="14" t="s">
        <v>25</v>
      </c>
      <c r="D71" s="14" t="s">
        <v>91</v>
      </c>
      <c r="E71" s="14" t="s">
        <v>421</v>
      </c>
      <c r="F71" s="14" t="s">
        <v>60</v>
      </c>
      <c r="G71" s="14" t="s">
        <v>60</v>
      </c>
      <c r="H71" s="14" t="s">
        <v>60</v>
      </c>
      <c r="I71" s="13" t="s">
        <v>61</v>
      </c>
      <c r="J71" s="13" t="s">
        <v>78</v>
      </c>
      <c r="K71" s="1" t="s">
        <v>94</v>
      </c>
      <c r="L71" s="1" t="s">
        <v>422</v>
      </c>
      <c r="M71" s="1" t="s">
        <v>144</v>
      </c>
      <c r="N71" s="13" t="s">
        <v>82</v>
      </c>
      <c r="O71" s="15">
        <v>17075</v>
      </c>
      <c r="P71" s="15">
        <v>44</v>
      </c>
      <c r="Q71" s="15">
        <v>5508</v>
      </c>
      <c r="R71" s="15">
        <v>11539</v>
      </c>
      <c r="S71" s="13">
        <v>10</v>
      </c>
      <c r="T71" s="16">
        <v>5086.09</v>
      </c>
      <c r="U71" s="17">
        <f t="shared" si="5"/>
        <v>508.60900000000004</v>
      </c>
      <c r="V71" s="18">
        <f t="shared" si="6"/>
        <v>115.59295454545455</v>
      </c>
      <c r="W71" s="18">
        <f t="shared" si="7"/>
        <v>0.29786764275256222</v>
      </c>
      <c r="X71" s="19">
        <f t="shared" si="8"/>
        <v>0.22727272727272727</v>
      </c>
      <c r="Y71" s="16">
        <f>(Table22[[#This Row],[Gross Cost]]/Table22[[#This Row],[Viewable Impressions]])*1000</f>
        <v>923.40050835148884</v>
      </c>
      <c r="Z71" s="19">
        <f t="shared" si="9"/>
        <v>0.25768667642752563</v>
      </c>
    </row>
    <row r="72" spans="1:26" ht="34" x14ac:dyDescent="0.2">
      <c r="A72" s="13" t="s">
        <v>423</v>
      </c>
      <c r="B72" s="14" t="s">
        <v>424</v>
      </c>
      <c r="C72" s="14" t="s">
        <v>8</v>
      </c>
      <c r="D72" s="14" t="s">
        <v>425</v>
      </c>
      <c r="E72" s="14" t="s">
        <v>426</v>
      </c>
      <c r="F72" s="14" t="s">
        <v>60</v>
      </c>
      <c r="G72" s="14" t="s">
        <v>60</v>
      </c>
      <c r="H72" s="14" t="s">
        <v>60</v>
      </c>
      <c r="I72" s="13" t="s">
        <v>61</v>
      </c>
      <c r="J72" s="13" t="s">
        <v>78</v>
      </c>
      <c r="K72" s="1" t="s">
        <v>94</v>
      </c>
      <c r="L72" s="1" t="s">
        <v>427</v>
      </c>
      <c r="M72" s="1" t="s">
        <v>81</v>
      </c>
      <c r="N72" s="13" t="s">
        <v>74</v>
      </c>
      <c r="O72" s="15">
        <v>8362</v>
      </c>
      <c r="P72" s="15">
        <v>31</v>
      </c>
      <c r="Q72" s="15">
        <v>5959</v>
      </c>
      <c r="R72" s="15">
        <v>7947</v>
      </c>
      <c r="S72" s="13">
        <v>7</v>
      </c>
      <c r="T72" s="16">
        <v>6997.47</v>
      </c>
      <c r="U72" s="17">
        <f t="shared" si="5"/>
        <v>999.63857142857148</v>
      </c>
      <c r="V72" s="18">
        <f t="shared" si="6"/>
        <v>225.72483870967741</v>
      </c>
      <c r="W72" s="18">
        <f t="shared" si="7"/>
        <v>0.83681774695049038</v>
      </c>
      <c r="X72" s="19">
        <f t="shared" si="8"/>
        <v>0.22580645161290322</v>
      </c>
      <c r="Y72" s="16">
        <f>(Table22[[#This Row],[Gross Cost]]/Table22[[#This Row],[Viewable Impressions]])*1000</f>
        <v>1174.2691726799799</v>
      </c>
      <c r="Z72" s="19">
        <f t="shared" si="9"/>
        <v>0.37072470700789284</v>
      </c>
    </row>
    <row r="73" spans="1:26" ht="51" x14ac:dyDescent="0.2">
      <c r="A73" s="13" t="s">
        <v>428</v>
      </c>
      <c r="B73" s="14" t="s">
        <v>429</v>
      </c>
      <c r="C73" s="14" t="s">
        <v>9</v>
      </c>
      <c r="D73" s="14" t="s">
        <v>430</v>
      </c>
      <c r="E73" s="14" t="s">
        <v>431</v>
      </c>
      <c r="F73" s="14" t="s">
        <v>60</v>
      </c>
      <c r="G73" s="14" t="s">
        <v>60</v>
      </c>
      <c r="H73" s="14" t="s">
        <v>60</v>
      </c>
      <c r="I73" s="13" t="s">
        <v>113</v>
      </c>
      <c r="J73" s="13" t="s">
        <v>93</v>
      </c>
      <c r="K73" s="1" t="s">
        <v>432</v>
      </c>
      <c r="L73" s="1" t="s">
        <v>433</v>
      </c>
      <c r="M73" s="1" t="s">
        <v>308</v>
      </c>
      <c r="N73" s="13" t="s">
        <v>74</v>
      </c>
      <c r="O73" s="15">
        <v>12148</v>
      </c>
      <c r="P73" s="15">
        <v>40</v>
      </c>
      <c r="Q73" s="15">
        <v>7950</v>
      </c>
      <c r="R73" s="15">
        <v>11360</v>
      </c>
      <c r="S73" s="13">
        <v>9</v>
      </c>
      <c r="T73" s="16">
        <v>1936.01</v>
      </c>
      <c r="U73" s="17">
        <f t="shared" si="5"/>
        <v>215.11222222222221</v>
      </c>
      <c r="V73" s="18">
        <f t="shared" si="6"/>
        <v>48.40025</v>
      </c>
      <c r="W73" s="18">
        <f t="shared" si="7"/>
        <v>0.15936862034902866</v>
      </c>
      <c r="X73" s="19">
        <f t="shared" si="8"/>
        <v>0.22500000000000001</v>
      </c>
      <c r="Y73" s="16">
        <f>(Table22[[#This Row],[Gross Cost]]/Table22[[#This Row],[Viewable Impressions]])*1000</f>
        <v>243.52327044025157</v>
      </c>
      <c r="Z73" s="19">
        <f t="shared" si="9"/>
        <v>0.32927230819888048</v>
      </c>
    </row>
    <row r="74" spans="1:26" ht="17" x14ac:dyDescent="0.2">
      <c r="A74" s="13" t="s">
        <v>434</v>
      </c>
      <c r="B74" s="14" t="s">
        <v>435</v>
      </c>
      <c r="C74" s="14" t="s">
        <v>436</v>
      </c>
      <c r="D74" s="14" t="s">
        <v>437</v>
      </c>
      <c r="E74" s="14" t="s">
        <v>60</v>
      </c>
      <c r="F74" s="14" t="s">
        <v>60</v>
      </c>
      <c r="G74" s="14" t="s">
        <v>60</v>
      </c>
      <c r="H74" s="14" t="s">
        <v>60</v>
      </c>
      <c r="I74" s="13" t="s">
        <v>61</v>
      </c>
      <c r="J74" s="13" t="s">
        <v>121</v>
      </c>
      <c r="K74" s="1" t="s">
        <v>231</v>
      </c>
      <c r="L74" s="1" t="s">
        <v>438</v>
      </c>
      <c r="M74" s="1" t="s">
        <v>65</v>
      </c>
      <c r="N74" s="13" t="s">
        <v>66</v>
      </c>
      <c r="O74" s="15">
        <v>28888</v>
      </c>
      <c r="P74" s="15">
        <v>85</v>
      </c>
      <c r="Q74" s="15">
        <v>21437</v>
      </c>
      <c r="R74" s="15">
        <v>27586</v>
      </c>
      <c r="S74" s="13">
        <v>19</v>
      </c>
      <c r="T74" s="16">
        <v>6858.58</v>
      </c>
      <c r="U74" s="17">
        <f t="shared" si="5"/>
        <v>360.97789473684207</v>
      </c>
      <c r="V74" s="18">
        <f t="shared" si="6"/>
        <v>80.689176470588237</v>
      </c>
      <c r="W74" s="18">
        <f t="shared" si="7"/>
        <v>0.23741968983661035</v>
      </c>
      <c r="X74" s="19">
        <f t="shared" si="8"/>
        <v>0.22352941176470589</v>
      </c>
      <c r="Y74" s="16">
        <f>(Table22[[#This Row],[Gross Cost]]/Table22[[#This Row],[Viewable Impressions]])*1000</f>
        <v>319.94122311890652</v>
      </c>
      <c r="Z74" s="19">
        <f t="shared" si="9"/>
        <v>0.29423982276377736</v>
      </c>
    </row>
    <row r="75" spans="1:26" ht="34" x14ac:dyDescent="0.2">
      <c r="A75" s="13" t="s">
        <v>439</v>
      </c>
      <c r="B75" s="14" t="s">
        <v>439</v>
      </c>
      <c r="C75" s="14" t="s">
        <v>22</v>
      </c>
      <c r="D75" s="14" t="s">
        <v>440</v>
      </c>
      <c r="E75" s="14" t="s">
        <v>441</v>
      </c>
      <c r="F75" s="14" t="s">
        <v>60</v>
      </c>
      <c r="G75" s="14" t="s">
        <v>60</v>
      </c>
      <c r="H75" s="14" t="s">
        <v>60</v>
      </c>
      <c r="I75" s="13" t="s">
        <v>61</v>
      </c>
      <c r="J75" s="13" t="s">
        <v>121</v>
      </c>
      <c r="K75" s="1" t="s">
        <v>442</v>
      </c>
      <c r="L75" s="1" t="s">
        <v>443</v>
      </c>
      <c r="M75" s="1" t="s">
        <v>65</v>
      </c>
      <c r="N75" s="13" t="s">
        <v>66</v>
      </c>
      <c r="O75" s="15">
        <v>16236</v>
      </c>
      <c r="P75" s="15">
        <v>50</v>
      </c>
      <c r="Q75" s="15">
        <v>8669</v>
      </c>
      <c r="R75" s="15">
        <v>15208</v>
      </c>
      <c r="S75" s="13">
        <v>11</v>
      </c>
      <c r="T75" s="16">
        <v>1639.81</v>
      </c>
      <c r="U75" s="17">
        <f t="shared" si="5"/>
        <v>149.07363636363635</v>
      </c>
      <c r="V75" s="18">
        <f t="shared" si="6"/>
        <v>32.796199999999999</v>
      </c>
      <c r="W75" s="18">
        <f t="shared" si="7"/>
        <v>0.10099839862034983</v>
      </c>
      <c r="X75" s="19">
        <f t="shared" si="8"/>
        <v>0.22</v>
      </c>
      <c r="Y75" s="16">
        <f>(Table22[[#This Row],[Gross Cost]]/Table22[[#This Row],[Viewable Impressions]])*1000</f>
        <v>189.15791902180183</v>
      </c>
      <c r="Z75" s="19">
        <f t="shared" si="9"/>
        <v>0.30795762503079577</v>
      </c>
    </row>
    <row r="76" spans="1:26" ht="34" x14ac:dyDescent="0.2">
      <c r="A76" s="13" t="s">
        <v>444</v>
      </c>
      <c r="B76" s="14" t="s">
        <v>445</v>
      </c>
      <c r="C76" s="14" t="s">
        <v>436</v>
      </c>
      <c r="D76" s="14" t="s">
        <v>446</v>
      </c>
      <c r="E76" s="14" t="s">
        <v>60</v>
      </c>
      <c r="F76" s="14" t="s">
        <v>60</v>
      </c>
      <c r="G76" s="14" t="s">
        <v>60</v>
      </c>
      <c r="H76" s="14" t="s">
        <v>60</v>
      </c>
      <c r="I76" s="13" t="s">
        <v>61</v>
      </c>
      <c r="J76" s="13" t="s">
        <v>121</v>
      </c>
      <c r="K76" s="1" t="s">
        <v>231</v>
      </c>
      <c r="L76" s="1" t="s">
        <v>447</v>
      </c>
      <c r="M76" s="1" t="s">
        <v>65</v>
      </c>
      <c r="N76" s="13" t="s">
        <v>74</v>
      </c>
      <c r="O76" s="15">
        <v>7921</v>
      </c>
      <c r="P76" s="15">
        <v>50</v>
      </c>
      <c r="Q76" s="15">
        <v>4727</v>
      </c>
      <c r="R76" s="15">
        <v>6513</v>
      </c>
      <c r="S76" s="13">
        <v>11</v>
      </c>
      <c r="T76" s="16">
        <v>5379</v>
      </c>
      <c r="U76" s="17">
        <f t="shared" si="5"/>
        <v>489</v>
      </c>
      <c r="V76" s="18">
        <f t="shared" si="6"/>
        <v>107.58</v>
      </c>
      <c r="W76" s="18">
        <f t="shared" si="7"/>
        <v>0.67908092412574173</v>
      </c>
      <c r="X76" s="19">
        <f t="shared" si="8"/>
        <v>0.22</v>
      </c>
      <c r="Y76" s="16">
        <f>(Table22[[#This Row],[Gross Cost]]/Table22[[#This Row],[Viewable Impressions]])*1000</f>
        <v>1137.9310344827586</v>
      </c>
      <c r="Z76" s="19">
        <f t="shared" si="9"/>
        <v>0.63123343012245936</v>
      </c>
    </row>
    <row r="77" spans="1:26" ht="34" x14ac:dyDescent="0.2">
      <c r="A77" s="13" t="s">
        <v>448</v>
      </c>
      <c r="B77" s="14" t="s">
        <v>449</v>
      </c>
      <c r="C77" s="14" t="s">
        <v>15</v>
      </c>
      <c r="D77" s="14" t="s">
        <v>450</v>
      </c>
      <c r="E77" s="14" t="s">
        <v>451</v>
      </c>
      <c r="F77" s="14" t="s">
        <v>60</v>
      </c>
      <c r="G77" s="14" t="s">
        <v>60</v>
      </c>
      <c r="H77" s="14" t="s">
        <v>60</v>
      </c>
      <c r="I77" s="13" t="s">
        <v>113</v>
      </c>
      <c r="J77" s="13" t="s">
        <v>93</v>
      </c>
      <c r="K77" s="1" t="s">
        <v>131</v>
      </c>
      <c r="L77" s="1" t="s">
        <v>381</v>
      </c>
      <c r="M77" s="1" t="s">
        <v>81</v>
      </c>
      <c r="N77" s="13" t="s">
        <v>74</v>
      </c>
      <c r="O77" s="15">
        <v>32714</v>
      </c>
      <c r="P77" s="15">
        <v>69</v>
      </c>
      <c r="Q77" s="15">
        <v>3756</v>
      </c>
      <c r="R77" s="15">
        <v>30764</v>
      </c>
      <c r="S77" s="13">
        <v>15</v>
      </c>
      <c r="T77" s="16">
        <v>1506.62</v>
      </c>
      <c r="U77" s="17">
        <f t="shared" si="5"/>
        <v>100.44133333333333</v>
      </c>
      <c r="V77" s="18">
        <f t="shared" si="6"/>
        <v>21.835072463768114</v>
      </c>
      <c r="W77" s="18">
        <f t="shared" si="7"/>
        <v>4.6054288683743956E-2</v>
      </c>
      <c r="X77" s="19">
        <f t="shared" si="8"/>
        <v>0.21739130434782608</v>
      </c>
      <c r="Y77" s="16">
        <f>(Table22[[#This Row],[Gross Cost]]/Table22[[#This Row],[Viewable Impressions]])*1000</f>
        <v>401.12353567625132</v>
      </c>
      <c r="Z77" s="19">
        <f t="shared" si="9"/>
        <v>0.21091887265390963</v>
      </c>
    </row>
    <row r="78" spans="1:26" ht="17" x14ac:dyDescent="0.2">
      <c r="A78" s="13" t="s">
        <v>452</v>
      </c>
      <c r="B78" s="14" t="s">
        <v>453</v>
      </c>
      <c r="C78" s="14" t="s">
        <v>259</v>
      </c>
      <c r="D78" s="14" t="s">
        <v>454</v>
      </c>
      <c r="E78" s="14" t="s">
        <v>60</v>
      </c>
      <c r="F78" s="14" t="s">
        <v>60</v>
      </c>
      <c r="G78" s="14" t="s">
        <v>60</v>
      </c>
      <c r="H78" s="14" t="s">
        <v>60</v>
      </c>
      <c r="I78" s="13" t="s">
        <v>113</v>
      </c>
      <c r="J78" s="13" t="s">
        <v>93</v>
      </c>
      <c r="K78" s="1" t="s">
        <v>282</v>
      </c>
      <c r="L78" s="1" t="s">
        <v>455</v>
      </c>
      <c r="M78" s="1" t="s">
        <v>65</v>
      </c>
      <c r="N78" s="13" t="s">
        <v>74</v>
      </c>
      <c r="O78" s="15">
        <v>17582</v>
      </c>
      <c r="P78" s="15">
        <v>56</v>
      </c>
      <c r="Q78" s="15">
        <v>9848</v>
      </c>
      <c r="R78" s="15">
        <v>16558</v>
      </c>
      <c r="S78" s="13">
        <v>12</v>
      </c>
      <c r="T78" s="16">
        <v>6846.45</v>
      </c>
      <c r="U78" s="17">
        <f t="shared" si="5"/>
        <v>570.53750000000002</v>
      </c>
      <c r="V78" s="18">
        <f t="shared" si="6"/>
        <v>122.25803571428571</v>
      </c>
      <c r="W78" s="18">
        <f t="shared" si="7"/>
        <v>0.38940109202593559</v>
      </c>
      <c r="X78" s="19">
        <f t="shared" si="8"/>
        <v>0.21428571428571427</v>
      </c>
      <c r="Y78" s="16">
        <f>(Table22[[#This Row],[Gross Cost]]/Table22[[#This Row],[Viewable Impressions]])*1000</f>
        <v>695.21222583265637</v>
      </c>
      <c r="Z78" s="19">
        <f t="shared" si="9"/>
        <v>0.31850756455465817</v>
      </c>
    </row>
    <row r="79" spans="1:26" ht="34" x14ac:dyDescent="0.2">
      <c r="A79" s="13" t="s">
        <v>456</v>
      </c>
      <c r="B79" s="14" t="s">
        <v>457</v>
      </c>
      <c r="C79" s="14" t="s">
        <v>8</v>
      </c>
      <c r="D79" s="14" t="s">
        <v>458</v>
      </c>
      <c r="E79" s="14" t="s">
        <v>459</v>
      </c>
      <c r="F79" s="14" t="s">
        <v>60</v>
      </c>
      <c r="G79" s="14" t="s">
        <v>60</v>
      </c>
      <c r="H79" s="14" t="s">
        <v>60</v>
      </c>
      <c r="I79" s="13" t="s">
        <v>61</v>
      </c>
      <c r="J79" s="13" t="s">
        <v>121</v>
      </c>
      <c r="K79" s="1" t="s">
        <v>94</v>
      </c>
      <c r="L79" s="1" t="s">
        <v>460</v>
      </c>
      <c r="M79" s="1" t="s">
        <v>65</v>
      </c>
      <c r="N79" s="13" t="s">
        <v>82</v>
      </c>
      <c r="O79" s="15">
        <v>24962</v>
      </c>
      <c r="P79" s="15">
        <v>75</v>
      </c>
      <c r="Q79" s="15">
        <v>18450</v>
      </c>
      <c r="R79" s="15">
        <v>24128</v>
      </c>
      <c r="S79" s="13">
        <v>16</v>
      </c>
      <c r="T79" s="16">
        <v>6809.06</v>
      </c>
      <c r="U79" s="17">
        <f t="shared" si="5"/>
        <v>425.56625000000003</v>
      </c>
      <c r="V79" s="18">
        <f t="shared" si="6"/>
        <v>90.787466666666674</v>
      </c>
      <c r="W79" s="18">
        <f t="shared" si="7"/>
        <v>0.2727770210720295</v>
      </c>
      <c r="X79" s="19">
        <f t="shared" si="8"/>
        <v>0.21333333333333335</v>
      </c>
      <c r="Y79" s="16">
        <f>(Table22[[#This Row],[Gross Cost]]/Table22[[#This Row],[Viewable Impressions]])*1000</f>
        <v>369.05474254742546</v>
      </c>
      <c r="Z79" s="19">
        <f t="shared" si="9"/>
        <v>0.3004566941751462</v>
      </c>
    </row>
    <row r="80" spans="1:26" ht="34" x14ac:dyDescent="0.2">
      <c r="A80" s="13" t="s">
        <v>461</v>
      </c>
      <c r="B80" s="14" t="s">
        <v>462</v>
      </c>
      <c r="C80" s="14" t="s">
        <v>378</v>
      </c>
      <c r="D80" s="14" t="s">
        <v>379</v>
      </c>
      <c r="E80" s="14" t="s">
        <v>463</v>
      </c>
      <c r="F80" s="14" t="s">
        <v>60</v>
      </c>
      <c r="G80" s="14" t="s">
        <v>60</v>
      </c>
      <c r="H80" s="14" t="s">
        <v>60</v>
      </c>
      <c r="I80" s="13" t="s">
        <v>61</v>
      </c>
      <c r="J80" s="13" t="s">
        <v>121</v>
      </c>
      <c r="K80" s="1" t="s">
        <v>94</v>
      </c>
      <c r="L80" s="1" t="s">
        <v>101</v>
      </c>
      <c r="M80" s="1" t="s">
        <v>116</v>
      </c>
      <c r="N80" s="13" t="s">
        <v>66</v>
      </c>
      <c r="O80" s="15">
        <v>27592</v>
      </c>
      <c r="P80" s="15">
        <v>80</v>
      </c>
      <c r="Q80" s="15">
        <v>10901</v>
      </c>
      <c r="R80" s="15">
        <v>24980</v>
      </c>
      <c r="S80" s="13">
        <v>17</v>
      </c>
      <c r="T80" s="16">
        <v>6809.36</v>
      </c>
      <c r="U80" s="17">
        <f t="shared" si="5"/>
        <v>400.55058823529407</v>
      </c>
      <c r="V80" s="18">
        <f t="shared" si="6"/>
        <v>85.11699999999999</v>
      </c>
      <c r="W80" s="18">
        <f t="shared" si="7"/>
        <v>0.24678747463032763</v>
      </c>
      <c r="X80" s="19">
        <f t="shared" si="8"/>
        <v>0.21249999999999999</v>
      </c>
      <c r="Y80" s="16">
        <f>(Table22[[#This Row],[Gross Cost]]/Table22[[#This Row],[Viewable Impressions]])*1000</f>
        <v>624.65461884230797</v>
      </c>
      <c r="Z80" s="19">
        <f t="shared" si="9"/>
        <v>0.2899391127863149</v>
      </c>
    </row>
    <row r="81" spans="1:26" ht="34" x14ac:dyDescent="0.2">
      <c r="A81" s="13" t="s">
        <v>464</v>
      </c>
      <c r="B81" s="14" t="s">
        <v>465</v>
      </c>
      <c r="C81" s="14" t="s">
        <v>21</v>
      </c>
      <c r="D81" s="14" t="s">
        <v>466</v>
      </c>
      <c r="E81" s="14" t="s">
        <v>60</v>
      </c>
      <c r="F81" s="14" t="s">
        <v>60</v>
      </c>
      <c r="G81" s="14" t="s">
        <v>60</v>
      </c>
      <c r="H81" s="14" t="s">
        <v>60</v>
      </c>
      <c r="I81" s="13" t="s">
        <v>193</v>
      </c>
      <c r="J81" s="13" t="s">
        <v>78</v>
      </c>
      <c r="K81" s="1" t="s">
        <v>231</v>
      </c>
      <c r="L81" s="1" t="s">
        <v>345</v>
      </c>
      <c r="M81" s="1" t="s">
        <v>107</v>
      </c>
      <c r="N81" s="13" t="s">
        <v>74</v>
      </c>
      <c r="O81" s="15">
        <v>10350</v>
      </c>
      <c r="P81" s="15">
        <v>66</v>
      </c>
      <c r="Q81" s="15">
        <v>723</v>
      </c>
      <c r="R81" s="15">
        <v>8720</v>
      </c>
      <c r="S81" s="13">
        <v>14</v>
      </c>
      <c r="T81" s="16">
        <v>6774.2</v>
      </c>
      <c r="U81" s="17">
        <f t="shared" si="5"/>
        <v>483.87142857142857</v>
      </c>
      <c r="V81" s="18">
        <f t="shared" si="6"/>
        <v>102.63939393939394</v>
      </c>
      <c r="W81" s="18">
        <f t="shared" si="7"/>
        <v>0.65451207729468597</v>
      </c>
      <c r="X81" s="19">
        <f t="shared" si="8"/>
        <v>0.21212121212121213</v>
      </c>
      <c r="Y81" s="16">
        <f>(Table22[[#This Row],[Gross Cost]]/Table22[[#This Row],[Viewable Impressions]])*1000</f>
        <v>9369.5712309820192</v>
      </c>
      <c r="Z81" s="19">
        <f t="shared" si="9"/>
        <v>0.6376811594202898</v>
      </c>
    </row>
    <row r="82" spans="1:26" ht="51" x14ac:dyDescent="0.2">
      <c r="A82" s="13" t="s">
        <v>467</v>
      </c>
      <c r="B82" s="14" t="s">
        <v>467</v>
      </c>
      <c r="C82" s="14" t="s">
        <v>196</v>
      </c>
      <c r="D82" s="14" t="s">
        <v>197</v>
      </c>
      <c r="E82" s="14" t="s">
        <v>198</v>
      </c>
      <c r="F82" s="14" t="s">
        <v>468</v>
      </c>
      <c r="G82" s="14" t="s">
        <v>60</v>
      </c>
      <c r="H82" s="14" t="s">
        <v>60</v>
      </c>
      <c r="I82" s="13" t="s">
        <v>113</v>
      </c>
      <c r="J82" s="13" t="s">
        <v>121</v>
      </c>
      <c r="K82" s="1" t="s">
        <v>162</v>
      </c>
      <c r="L82" s="1" t="s">
        <v>469</v>
      </c>
      <c r="M82" s="1" t="s">
        <v>116</v>
      </c>
      <c r="N82" s="13" t="s">
        <v>74</v>
      </c>
      <c r="O82" s="15">
        <v>31243</v>
      </c>
      <c r="P82" s="15">
        <v>100</v>
      </c>
      <c r="Q82" s="15">
        <v>16326</v>
      </c>
      <c r="R82" s="15">
        <v>25991</v>
      </c>
      <c r="S82" s="13">
        <v>21</v>
      </c>
      <c r="T82" s="16">
        <v>1452.59</v>
      </c>
      <c r="U82" s="17">
        <f t="shared" si="5"/>
        <v>69.170952380952372</v>
      </c>
      <c r="V82" s="18">
        <f t="shared" si="6"/>
        <v>14.5259</v>
      </c>
      <c r="W82" s="18">
        <f t="shared" si="7"/>
        <v>4.649329449796754E-2</v>
      </c>
      <c r="X82" s="19">
        <f t="shared" si="8"/>
        <v>0.21</v>
      </c>
      <c r="Y82" s="16">
        <f>(Table22[[#This Row],[Gross Cost]]/Table22[[#This Row],[Viewable Impressions]])*1000</f>
        <v>88.974029155947562</v>
      </c>
      <c r="Z82" s="19">
        <f t="shared" si="9"/>
        <v>0.32007169605991742</v>
      </c>
    </row>
    <row r="83" spans="1:26" ht="17" x14ac:dyDescent="0.2">
      <c r="A83" s="13" t="s">
        <v>470</v>
      </c>
      <c r="B83" s="14" t="s">
        <v>471</v>
      </c>
      <c r="C83" s="14" t="s">
        <v>412</v>
      </c>
      <c r="D83" s="14" t="s">
        <v>472</v>
      </c>
      <c r="E83" s="14" t="s">
        <v>60</v>
      </c>
      <c r="F83" s="14" t="s">
        <v>60</v>
      </c>
      <c r="G83" s="14" t="s">
        <v>60</v>
      </c>
      <c r="H83" s="14" t="s">
        <v>60</v>
      </c>
      <c r="I83" s="13" t="s">
        <v>113</v>
      </c>
      <c r="J83" s="13" t="s">
        <v>121</v>
      </c>
      <c r="K83" s="1" t="s">
        <v>87</v>
      </c>
      <c r="L83" s="1" t="s">
        <v>390</v>
      </c>
      <c r="M83" s="1" t="s">
        <v>107</v>
      </c>
      <c r="N83" s="13" t="s">
        <v>74</v>
      </c>
      <c r="O83" s="15">
        <v>37176</v>
      </c>
      <c r="P83" s="15">
        <v>100</v>
      </c>
      <c r="Q83" s="15">
        <v>31829</v>
      </c>
      <c r="R83" s="15">
        <v>35639</v>
      </c>
      <c r="S83" s="13">
        <v>21</v>
      </c>
      <c r="T83" s="16">
        <v>6753.6</v>
      </c>
      <c r="U83" s="17">
        <f t="shared" si="5"/>
        <v>321.60000000000002</v>
      </c>
      <c r="V83" s="18">
        <f t="shared" si="6"/>
        <v>67.536000000000001</v>
      </c>
      <c r="W83" s="18">
        <f t="shared" si="7"/>
        <v>0.1816655907036798</v>
      </c>
      <c r="X83" s="19">
        <f t="shared" si="8"/>
        <v>0.21</v>
      </c>
      <c r="Y83" s="16">
        <f>(Table22[[#This Row],[Gross Cost]]/Table22[[#This Row],[Viewable Impressions]])*1000</f>
        <v>212.18385748845395</v>
      </c>
      <c r="Z83" s="19">
        <f t="shared" si="9"/>
        <v>0.26899074671831291</v>
      </c>
    </row>
    <row r="84" spans="1:26" ht="51" x14ac:dyDescent="0.2">
      <c r="A84" s="13" t="s">
        <v>473</v>
      </c>
      <c r="B84" s="14" t="s">
        <v>474</v>
      </c>
      <c r="C84" s="14" t="s">
        <v>24</v>
      </c>
      <c r="D84" s="14" t="s">
        <v>407</v>
      </c>
      <c r="E84" s="14" t="s">
        <v>475</v>
      </c>
      <c r="F84" s="14" t="s">
        <v>60</v>
      </c>
      <c r="G84" s="14" t="s">
        <v>60</v>
      </c>
      <c r="H84" s="14" t="s">
        <v>60</v>
      </c>
      <c r="I84" s="13" t="s">
        <v>61</v>
      </c>
      <c r="J84" s="13" t="s">
        <v>62</v>
      </c>
      <c r="K84" s="1" t="s">
        <v>94</v>
      </c>
      <c r="L84" s="1" t="s">
        <v>375</v>
      </c>
      <c r="M84" s="1" t="s">
        <v>116</v>
      </c>
      <c r="N84" s="13" t="s">
        <v>66</v>
      </c>
      <c r="O84" s="15">
        <v>23156</v>
      </c>
      <c r="P84" s="15">
        <v>73</v>
      </c>
      <c r="Q84" s="15">
        <v>4468</v>
      </c>
      <c r="R84" s="15">
        <v>18821</v>
      </c>
      <c r="S84" s="13">
        <v>15</v>
      </c>
      <c r="T84" s="16">
        <v>6173.41</v>
      </c>
      <c r="U84" s="17">
        <f t="shared" si="5"/>
        <v>411.56066666666663</v>
      </c>
      <c r="V84" s="18">
        <f t="shared" si="6"/>
        <v>84.567260273972607</v>
      </c>
      <c r="W84" s="18">
        <f t="shared" si="7"/>
        <v>0.26660088098117118</v>
      </c>
      <c r="X84" s="19">
        <f t="shared" si="8"/>
        <v>0.20547945205479451</v>
      </c>
      <c r="Y84" s="16">
        <f>(Table22[[#This Row],[Gross Cost]]/Table22[[#This Row],[Viewable Impressions]])*1000</f>
        <v>1381.6942703670545</v>
      </c>
      <c r="Z84" s="19">
        <f t="shared" si="9"/>
        <v>0.31525306615995857</v>
      </c>
    </row>
    <row r="85" spans="1:26" ht="51" x14ac:dyDescent="0.2">
      <c r="A85" s="13" t="s">
        <v>476</v>
      </c>
      <c r="B85" s="14" t="s">
        <v>477</v>
      </c>
      <c r="C85" s="14" t="s">
        <v>28</v>
      </c>
      <c r="D85" s="14" t="s">
        <v>294</v>
      </c>
      <c r="E85" s="14" t="s">
        <v>478</v>
      </c>
      <c r="F85" s="14" t="s">
        <v>479</v>
      </c>
      <c r="G85" s="14" t="s">
        <v>480</v>
      </c>
      <c r="H85" s="14" t="s">
        <v>60</v>
      </c>
      <c r="I85" s="13" t="s">
        <v>61</v>
      </c>
      <c r="J85" s="13" t="s">
        <v>62</v>
      </c>
      <c r="K85" s="1" t="s">
        <v>79</v>
      </c>
      <c r="L85" s="1" t="s">
        <v>222</v>
      </c>
      <c r="M85" s="1" t="s">
        <v>144</v>
      </c>
      <c r="N85" s="13" t="s">
        <v>66</v>
      </c>
      <c r="O85" s="15">
        <v>13075</v>
      </c>
      <c r="P85" s="15">
        <v>74</v>
      </c>
      <c r="Q85" s="15">
        <v>5980</v>
      </c>
      <c r="R85" s="15">
        <v>12114</v>
      </c>
      <c r="S85" s="13">
        <v>15</v>
      </c>
      <c r="T85" s="16">
        <v>1936.13</v>
      </c>
      <c r="U85" s="17">
        <f t="shared" si="5"/>
        <v>129.07533333333333</v>
      </c>
      <c r="V85" s="18">
        <f t="shared" si="6"/>
        <v>26.16391891891892</v>
      </c>
      <c r="W85" s="18">
        <f t="shared" si="7"/>
        <v>0.14807877629063099</v>
      </c>
      <c r="X85" s="19">
        <f t="shared" si="8"/>
        <v>0.20270270270270271</v>
      </c>
      <c r="Y85" s="16">
        <f>(Table22[[#This Row],[Gross Cost]]/Table22[[#This Row],[Viewable Impressions]])*1000</f>
        <v>323.76755852842808</v>
      </c>
      <c r="Z85" s="19">
        <f t="shared" si="9"/>
        <v>0.56596558317399626</v>
      </c>
    </row>
    <row r="86" spans="1:26" ht="17" x14ac:dyDescent="0.2">
      <c r="A86" s="13" t="s">
        <v>481</v>
      </c>
      <c r="B86" s="14" t="s">
        <v>481</v>
      </c>
      <c r="C86" s="14" t="s">
        <v>481</v>
      </c>
      <c r="D86" s="14" t="s">
        <v>60</v>
      </c>
      <c r="E86" s="14" t="s">
        <v>60</v>
      </c>
      <c r="F86" s="14" t="s">
        <v>60</v>
      </c>
      <c r="G86" s="14" t="s">
        <v>60</v>
      </c>
      <c r="H86" s="14" t="s">
        <v>60</v>
      </c>
      <c r="I86" s="13" t="s">
        <v>113</v>
      </c>
      <c r="J86" s="13" t="s">
        <v>93</v>
      </c>
      <c r="K86" s="1" t="s">
        <v>79</v>
      </c>
      <c r="L86" s="1" t="s">
        <v>482</v>
      </c>
      <c r="M86" s="1" t="s">
        <v>65</v>
      </c>
      <c r="N86" s="13" t="s">
        <v>74</v>
      </c>
      <c r="O86" s="15">
        <v>29092</v>
      </c>
      <c r="P86" s="15">
        <v>75</v>
      </c>
      <c r="Q86" s="15">
        <v>16986</v>
      </c>
      <c r="R86" s="15">
        <v>26606</v>
      </c>
      <c r="S86" s="13">
        <v>15</v>
      </c>
      <c r="T86" s="16">
        <v>1801.06</v>
      </c>
      <c r="U86" s="17">
        <f t="shared" si="5"/>
        <v>120.07066666666667</v>
      </c>
      <c r="V86" s="18">
        <f t="shared" si="6"/>
        <v>24.014133333333334</v>
      </c>
      <c r="W86" s="18">
        <f t="shared" si="7"/>
        <v>6.1909115908153442E-2</v>
      </c>
      <c r="X86" s="19">
        <f t="shared" si="8"/>
        <v>0.2</v>
      </c>
      <c r="Y86" s="16">
        <f>(Table22[[#This Row],[Gross Cost]]/Table22[[#This Row],[Viewable Impressions]])*1000</f>
        <v>106.03202637466148</v>
      </c>
      <c r="Z86" s="19">
        <f t="shared" si="9"/>
        <v>0.25780283239378521</v>
      </c>
    </row>
    <row r="87" spans="1:26" ht="17" x14ac:dyDescent="0.2">
      <c r="A87" s="13" t="s">
        <v>483</v>
      </c>
      <c r="B87" s="14" t="s">
        <v>484</v>
      </c>
      <c r="C87" s="14" t="s">
        <v>412</v>
      </c>
      <c r="D87" s="14" t="s">
        <v>485</v>
      </c>
      <c r="E87" s="14" t="s">
        <v>60</v>
      </c>
      <c r="F87" s="14" t="s">
        <v>60</v>
      </c>
      <c r="G87" s="14" t="s">
        <v>60</v>
      </c>
      <c r="H87" s="14" t="s">
        <v>60</v>
      </c>
      <c r="I87" s="13" t="s">
        <v>113</v>
      </c>
      <c r="J87" s="13" t="s">
        <v>93</v>
      </c>
      <c r="K87" s="1" t="s">
        <v>131</v>
      </c>
      <c r="L87" s="1" t="s">
        <v>173</v>
      </c>
      <c r="M87" s="1" t="s">
        <v>217</v>
      </c>
      <c r="N87" s="13" t="s">
        <v>74</v>
      </c>
      <c r="O87" s="15">
        <v>44889</v>
      </c>
      <c r="P87" s="15">
        <v>125</v>
      </c>
      <c r="Q87" s="15">
        <v>17477</v>
      </c>
      <c r="R87" s="15">
        <v>38621</v>
      </c>
      <c r="S87" s="13">
        <v>25</v>
      </c>
      <c r="T87" s="16">
        <v>6644.95</v>
      </c>
      <c r="U87" s="17">
        <f t="shared" si="5"/>
        <v>265.798</v>
      </c>
      <c r="V87" s="18">
        <f t="shared" si="6"/>
        <v>53.159599999999998</v>
      </c>
      <c r="W87" s="18">
        <f t="shared" si="7"/>
        <v>0.14803069794381696</v>
      </c>
      <c r="X87" s="19">
        <f t="shared" si="8"/>
        <v>0.2</v>
      </c>
      <c r="Y87" s="16">
        <f>(Table22[[#This Row],[Gross Cost]]/Table22[[#This Row],[Viewable Impressions]])*1000</f>
        <v>380.21113463409051</v>
      </c>
      <c r="Z87" s="19">
        <f t="shared" si="9"/>
        <v>0.2784646572656998</v>
      </c>
    </row>
    <row r="88" spans="1:26" ht="34" x14ac:dyDescent="0.2">
      <c r="A88" s="13" t="s">
        <v>486</v>
      </c>
      <c r="B88" s="14" t="s">
        <v>487</v>
      </c>
      <c r="C88" s="14" t="s">
        <v>13</v>
      </c>
      <c r="D88" s="14" t="s">
        <v>279</v>
      </c>
      <c r="E88" s="14" t="s">
        <v>488</v>
      </c>
      <c r="F88" s="14" t="s">
        <v>489</v>
      </c>
      <c r="G88" s="14" t="s">
        <v>354</v>
      </c>
      <c r="H88" s="14" t="s">
        <v>60</v>
      </c>
      <c r="I88" s="13" t="s">
        <v>113</v>
      </c>
      <c r="J88" s="13" t="s">
        <v>121</v>
      </c>
      <c r="K88" s="1" t="s">
        <v>100</v>
      </c>
      <c r="L88" s="1" t="s">
        <v>490</v>
      </c>
      <c r="M88" s="1" t="s">
        <v>81</v>
      </c>
      <c r="N88" s="13" t="s">
        <v>74</v>
      </c>
      <c r="O88" s="15">
        <v>17561</v>
      </c>
      <c r="P88" s="15">
        <v>50</v>
      </c>
      <c r="Q88" s="15">
        <v>2960</v>
      </c>
      <c r="R88" s="15">
        <v>9953</v>
      </c>
      <c r="S88" s="13">
        <v>10</v>
      </c>
      <c r="T88" s="16">
        <v>1519.9</v>
      </c>
      <c r="U88" s="17">
        <f t="shared" si="5"/>
        <v>151.99</v>
      </c>
      <c r="V88" s="18">
        <f t="shared" si="6"/>
        <v>30.398000000000003</v>
      </c>
      <c r="W88" s="18">
        <f t="shared" si="7"/>
        <v>8.6549740903137634E-2</v>
      </c>
      <c r="X88" s="19">
        <f t="shared" si="8"/>
        <v>0.2</v>
      </c>
      <c r="Y88" s="16">
        <f>(Table22[[#This Row],[Gross Cost]]/Table22[[#This Row],[Viewable Impressions]])*1000</f>
        <v>513.4797297297298</v>
      </c>
      <c r="Z88" s="19">
        <f t="shared" si="9"/>
        <v>0.28472182677524061</v>
      </c>
    </row>
    <row r="89" spans="1:26" ht="34" x14ac:dyDescent="0.2">
      <c r="A89" s="13" t="s">
        <v>491</v>
      </c>
      <c r="B89" s="14" t="s">
        <v>492</v>
      </c>
      <c r="C89" s="14" t="s">
        <v>25</v>
      </c>
      <c r="D89" s="14" t="s">
        <v>493</v>
      </c>
      <c r="E89" s="14" t="s">
        <v>60</v>
      </c>
      <c r="F89" s="14" t="s">
        <v>60</v>
      </c>
      <c r="G89" s="14" t="s">
        <v>60</v>
      </c>
      <c r="H89" s="14" t="s">
        <v>60</v>
      </c>
      <c r="I89" s="13" t="s">
        <v>193</v>
      </c>
      <c r="J89" s="13" t="s">
        <v>62</v>
      </c>
      <c r="K89" s="1" t="s">
        <v>87</v>
      </c>
      <c r="L89" s="1" t="s">
        <v>494</v>
      </c>
      <c r="M89" s="1" t="s">
        <v>65</v>
      </c>
      <c r="N89" s="13" t="s">
        <v>74</v>
      </c>
      <c r="O89" s="15">
        <v>17518</v>
      </c>
      <c r="P89" s="15">
        <v>60</v>
      </c>
      <c r="Q89" s="15">
        <v>11513</v>
      </c>
      <c r="R89" s="15">
        <v>16192</v>
      </c>
      <c r="S89" s="13">
        <v>12</v>
      </c>
      <c r="T89" s="16">
        <v>6765</v>
      </c>
      <c r="U89" s="17">
        <f t="shared" si="5"/>
        <v>563.75</v>
      </c>
      <c r="V89" s="18">
        <f t="shared" si="6"/>
        <v>112.75</v>
      </c>
      <c r="W89" s="18">
        <f t="shared" si="7"/>
        <v>0.38617422080146135</v>
      </c>
      <c r="X89" s="19">
        <f t="shared" si="8"/>
        <v>0.2</v>
      </c>
      <c r="Y89" s="16">
        <f>(Table22[[#This Row],[Gross Cost]]/Table22[[#This Row],[Viewable Impressions]])*1000</f>
        <v>587.59662989663866</v>
      </c>
      <c r="Z89" s="19">
        <f t="shared" si="9"/>
        <v>0.34250485215207216</v>
      </c>
    </row>
    <row r="90" spans="1:26" ht="17" x14ac:dyDescent="0.2">
      <c r="A90" s="13" t="s">
        <v>495</v>
      </c>
      <c r="B90" s="14" t="s">
        <v>496</v>
      </c>
      <c r="C90" s="14" t="s">
        <v>14</v>
      </c>
      <c r="D90" s="14" t="s">
        <v>245</v>
      </c>
      <c r="E90" s="14" t="s">
        <v>497</v>
      </c>
      <c r="F90" s="14" t="s">
        <v>60</v>
      </c>
      <c r="G90" s="14" t="s">
        <v>60</v>
      </c>
      <c r="H90" s="14" t="s">
        <v>60</v>
      </c>
      <c r="I90" s="13" t="s">
        <v>113</v>
      </c>
      <c r="J90" s="13" t="s">
        <v>121</v>
      </c>
      <c r="K90" s="1" t="s">
        <v>87</v>
      </c>
      <c r="L90" s="1" t="s">
        <v>498</v>
      </c>
      <c r="M90" s="1" t="s">
        <v>65</v>
      </c>
      <c r="N90" s="13" t="s">
        <v>74</v>
      </c>
      <c r="O90" s="15">
        <v>19093</v>
      </c>
      <c r="P90" s="15">
        <v>50</v>
      </c>
      <c r="Q90" s="15">
        <v>9626</v>
      </c>
      <c r="R90" s="15">
        <v>17815</v>
      </c>
      <c r="S90" s="13">
        <v>10</v>
      </c>
      <c r="T90" s="16">
        <v>6612.15</v>
      </c>
      <c r="U90" s="17">
        <f t="shared" si="5"/>
        <v>661.21499999999992</v>
      </c>
      <c r="V90" s="18">
        <f t="shared" si="6"/>
        <v>132.24299999999999</v>
      </c>
      <c r="W90" s="18">
        <f t="shared" si="7"/>
        <v>0.34631278479023725</v>
      </c>
      <c r="X90" s="19">
        <f t="shared" si="8"/>
        <v>0.2</v>
      </c>
      <c r="Y90" s="16">
        <f>(Table22[[#This Row],[Gross Cost]]/Table22[[#This Row],[Viewable Impressions]])*1000</f>
        <v>686.90525659671721</v>
      </c>
      <c r="Z90" s="19">
        <f t="shared" si="9"/>
        <v>0.26187608023883097</v>
      </c>
    </row>
    <row r="91" spans="1:26" ht="51" x14ac:dyDescent="0.2">
      <c r="A91" s="13" t="s">
        <v>499</v>
      </c>
      <c r="B91" s="14" t="s">
        <v>500</v>
      </c>
      <c r="C91" s="14" t="s">
        <v>26</v>
      </c>
      <c r="D91" s="14" t="s">
        <v>501</v>
      </c>
      <c r="E91" s="14" t="s">
        <v>502</v>
      </c>
      <c r="F91" s="14" t="s">
        <v>60</v>
      </c>
      <c r="G91" s="14" t="s">
        <v>60</v>
      </c>
      <c r="H91" s="14" t="s">
        <v>60</v>
      </c>
      <c r="I91" s="13" t="s">
        <v>61</v>
      </c>
      <c r="J91" s="13" t="s">
        <v>78</v>
      </c>
      <c r="K91" s="1" t="s">
        <v>231</v>
      </c>
      <c r="L91" s="1" t="s">
        <v>503</v>
      </c>
      <c r="M91" s="1" t="s">
        <v>65</v>
      </c>
      <c r="N91" s="13" t="s">
        <v>66</v>
      </c>
      <c r="O91" s="15">
        <v>10524</v>
      </c>
      <c r="P91" s="15">
        <v>55</v>
      </c>
      <c r="Q91" s="15">
        <v>7601</v>
      </c>
      <c r="R91" s="15">
        <v>10242</v>
      </c>
      <c r="S91" s="13">
        <v>11</v>
      </c>
      <c r="T91" s="16">
        <v>6136.13</v>
      </c>
      <c r="U91" s="17">
        <f t="shared" si="5"/>
        <v>557.83000000000004</v>
      </c>
      <c r="V91" s="18">
        <f t="shared" si="6"/>
        <v>111.566</v>
      </c>
      <c r="W91" s="18">
        <f t="shared" si="7"/>
        <v>0.58306062333713415</v>
      </c>
      <c r="X91" s="19">
        <f t="shared" si="8"/>
        <v>0.2</v>
      </c>
      <c r="Y91" s="16">
        <f>(Table22[[#This Row],[Gross Cost]]/Table22[[#This Row],[Viewable Impressions]])*1000</f>
        <v>807.27930535455857</v>
      </c>
      <c r="Z91" s="19">
        <f t="shared" si="9"/>
        <v>0.5226149752945648</v>
      </c>
    </row>
    <row r="92" spans="1:26" ht="17" x14ac:dyDescent="0.2">
      <c r="A92" s="13" t="s">
        <v>504</v>
      </c>
      <c r="B92" s="14" t="s">
        <v>505</v>
      </c>
      <c r="C92" s="14" t="s">
        <v>20</v>
      </c>
      <c r="D92" s="14" t="s">
        <v>506</v>
      </c>
      <c r="E92" s="14" t="s">
        <v>60</v>
      </c>
      <c r="F92" s="14" t="s">
        <v>60</v>
      </c>
      <c r="G92" s="14" t="s">
        <v>60</v>
      </c>
      <c r="H92" s="14" t="s">
        <v>60</v>
      </c>
      <c r="I92" s="13" t="s">
        <v>113</v>
      </c>
      <c r="J92" s="13" t="s">
        <v>93</v>
      </c>
      <c r="K92" s="1" t="s">
        <v>282</v>
      </c>
      <c r="L92" s="1" t="s">
        <v>507</v>
      </c>
      <c r="M92" s="1" t="s">
        <v>65</v>
      </c>
      <c r="N92" s="13" t="s">
        <v>74</v>
      </c>
      <c r="O92" s="15">
        <v>12161</v>
      </c>
      <c r="P92" s="15">
        <v>20</v>
      </c>
      <c r="Q92" s="15">
        <v>6284</v>
      </c>
      <c r="R92" s="15">
        <v>10919</v>
      </c>
      <c r="S92" s="13">
        <v>4</v>
      </c>
      <c r="T92" s="16">
        <v>7273.27</v>
      </c>
      <c r="U92" s="17">
        <f t="shared" si="5"/>
        <v>1818.3175000000001</v>
      </c>
      <c r="V92" s="18">
        <f t="shared" si="6"/>
        <v>363.6635</v>
      </c>
      <c r="W92" s="18">
        <f t="shared" si="7"/>
        <v>0.59808157223912506</v>
      </c>
      <c r="X92" s="19">
        <f t="shared" si="8"/>
        <v>0.2</v>
      </c>
      <c r="Y92" s="16">
        <f>(Table22[[#This Row],[Gross Cost]]/Table22[[#This Row],[Viewable Impressions]])*1000</f>
        <v>1157.4267982176957</v>
      </c>
      <c r="Z92" s="19">
        <f t="shared" si="9"/>
        <v>0.16446015952635473</v>
      </c>
    </row>
    <row r="93" spans="1:26" ht="34" x14ac:dyDescent="0.2">
      <c r="A93" s="13" t="s">
        <v>508</v>
      </c>
      <c r="B93" s="14" t="s">
        <v>509</v>
      </c>
      <c r="C93" s="14" t="s">
        <v>16</v>
      </c>
      <c r="D93" s="14" t="s">
        <v>176</v>
      </c>
      <c r="E93" s="14" t="s">
        <v>229</v>
      </c>
      <c r="F93" s="14" t="s">
        <v>510</v>
      </c>
      <c r="G93" s="14" t="s">
        <v>60</v>
      </c>
      <c r="H93" s="14" t="s">
        <v>60</v>
      </c>
      <c r="I93" s="13" t="s">
        <v>61</v>
      </c>
      <c r="J93" s="13" t="s">
        <v>93</v>
      </c>
      <c r="K93" s="1" t="s">
        <v>231</v>
      </c>
      <c r="L93" s="1" t="s">
        <v>511</v>
      </c>
      <c r="M93" s="1" t="s">
        <v>116</v>
      </c>
      <c r="N93" s="13" t="s">
        <v>66</v>
      </c>
      <c r="O93" s="15">
        <v>7965</v>
      </c>
      <c r="P93" s="15">
        <v>50</v>
      </c>
      <c r="Q93" s="15">
        <v>5230</v>
      </c>
      <c r="R93" s="15">
        <v>6923</v>
      </c>
      <c r="S93" s="13">
        <v>10</v>
      </c>
      <c r="T93" s="16">
        <v>6298.51</v>
      </c>
      <c r="U93" s="17">
        <f t="shared" si="5"/>
        <v>629.851</v>
      </c>
      <c r="V93" s="18">
        <f t="shared" si="6"/>
        <v>125.97020000000001</v>
      </c>
      <c r="W93" s="18">
        <f t="shared" si="7"/>
        <v>0.79077338355304461</v>
      </c>
      <c r="X93" s="19">
        <f t="shared" si="8"/>
        <v>0.2</v>
      </c>
      <c r="Y93" s="16">
        <f>(Table22[[#This Row],[Gross Cost]]/Table22[[#This Row],[Viewable Impressions]])*1000</f>
        <v>1204.3040152963672</v>
      </c>
      <c r="Z93" s="19">
        <f t="shared" si="9"/>
        <v>0.62774639045825487</v>
      </c>
    </row>
    <row r="94" spans="1:26" ht="34" x14ac:dyDescent="0.2">
      <c r="A94" s="13" t="s">
        <v>512</v>
      </c>
      <c r="B94" s="14" t="s">
        <v>513</v>
      </c>
      <c r="C94" s="14" t="s">
        <v>11</v>
      </c>
      <c r="D94" s="14" t="s">
        <v>514</v>
      </c>
      <c r="E94" s="14" t="s">
        <v>60</v>
      </c>
      <c r="F94" s="14" t="s">
        <v>60</v>
      </c>
      <c r="G94" s="14" t="s">
        <v>60</v>
      </c>
      <c r="H94" s="14" t="s">
        <v>60</v>
      </c>
      <c r="I94" s="13" t="s">
        <v>193</v>
      </c>
      <c r="J94" s="13" t="s">
        <v>78</v>
      </c>
      <c r="K94" s="1" t="s">
        <v>87</v>
      </c>
      <c r="L94" s="1" t="s">
        <v>515</v>
      </c>
      <c r="M94" s="1" t="s">
        <v>81</v>
      </c>
      <c r="N94" s="13" t="s">
        <v>74</v>
      </c>
      <c r="O94" s="15">
        <v>13946</v>
      </c>
      <c r="P94" s="15">
        <v>40</v>
      </c>
      <c r="Q94" s="15">
        <v>3142</v>
      </c>
      <c r="R94" s="15">
        <v>8823</v>
      </c>
      <c r="S94" s="13">
        <v>8</v>
      </c>
      <c r="T94" s="16">
        <v>4920.2299999999996</v>
      </c>
      <c r="U94" s="17">
        <f t="shared" si="5"/>
        <v>615.02874999999995</v>
      </c>
      <c r="V94" s="18">
        <f t="shared" si="6"/>
        <v>123.00574999999999</v>
      </c>
      <c r="W94" s="18">
        <f t="shared" si="7"/>
        <v>0.35280582245805248</v>
      </c>
      <c r="X94" s="19">
        <f t="shared" si="8"/>
        <v>0.2</v>
      </c>
      <c r="Y94" s="16">
        <f>(Table22[[#This Row],[Gross Cost]]/Table22[[#This Row],[Viewable Impressions]])*1000</f>
        <v>1565.9548058561425</v>
      </c>
      <c r="Z94" s="19">
        <f t="shared" si="9"/>
        <v>0.286820593718629</v>
      </c>
    </row>
    <row r="95" spans="1:26" ht="17" x14ac:dyDescent="0.2">
      <c r="A95" s="13" t="s">
        <v>516</v>
      </c>
      <c r="B95" s="14" t="s">
        <v>517</v>
      </c>
      <c r="C95" s="14" t="s">
        <v>17</v>
      </c>
      <c r="D95" s="14" t="s">
        <v>518</v>
      </c>
      <c r="E95" s="14" t="s">
        <v>519</v>
      </c>
      <c r="F95" s="14" t="s">
        <v>60</v>
      </c>
      <c r="G95" s="14" t="s">
        <v>60</v>
      </c>
      <c r="H95" s="14" t="s">
        <v>60</v>
      </c>
      <c r="I95" s="13" t="s">
        <v>61</v>
      </c>
      <c r="J95" s="13" t="s">
        <v>121</v>
      </c>
      <c r="K95" s="1" t="s">
        <v>94</v>
      </c>
      <c r="L95" s="1" t="s">
        <v>370</v>
      </c>
      <c r="M95" s="1" t="s">
        <v>144</v>
      </c>
      <c r="N95" s="13" t="s">
        <v>66</v>
      </c>
      <c r="O95" s="15">
        <v>26212</v>
      </c>
      <c r="P95" s="15">
        <v>77</v>
      </c>
      <c r="Q95" s="15">
        <v>12726</v>
      </c>
      <c r="R95" s="15">
        <v>24442</v>
      </c>
      <c r="S95" s="13">
        <v>15</v>
      </c>
      <c r="T95" s="16">
        <v>6452.94</v>
      </c>
      <c r="U95" s="17">
        <f t="shared" si="5"/>
        <v>430.19599999999997</v>
      </c>
      <c r="V95" s="18">
        <f t="shared" si="6"/>
        <v>83.80441558441558</v>
      </c>
      <c r="W95" s="18">
        <f t="shared" si="7"/>
        <v>0.246182664428506</v>
      </c>
      <c r="X95" s="19">
        <f t="shared" si="8"/>
        <v>0.19480519480519481</v>
      </c>
      <c r="Y95" s="16">
        <f>(Table22[[#This Row],[Gross Cost]]/Table22[[#This Row],[Viewable Impressions]])*1000</f>
        <v>507.06742102781698</v>
      </c>
      <c r="Z95" s="19">
        <f t="shared" si="9"/>
        <v>0.29375858385472303</v>
      </c>
    </row>
    <row r="96" spans="1:26" ht="34" x14ac:dyDescent="0.2">
      <c r="A96" s="13" t="s">
        <v>520</v>
      </c>
      <c r="B96" s="14" t="s">
        <v>520</v>
      </c>
      <c r="C96" s="14" t="s">
        <v>19</v>
      </c>
      <c r="D96" s="14" t="s">
        <v>16</v>
      </c>
      <c r="E96" s="14" t="s">
        <v>521</v>
      </c>
      <c r="F96" s="14" t="s">
        <v>522</v>
      </c>
      <c r="G96" s="14" t="s">
        <v>60</v>
      </c>
      <c r="H96" s="14" t="s">
        <v>60</v>
      </c>
      <c r="I96" s="13" t="s">
        <v>61</v>
      </c>
      <c r="J96" s="13" t="s">
        <v>121</v>
      </c>
      <c r="K96" s="1" t="s">
        <v>303</v>
      </c>
      <c r="L96" s="1" t="s">
        <v>523</v>
      </c>
      <c r="M96" s="1" t="s">
        <v>116</v>
      </c>
      <c r="N96" s="13" t="s">
        <v>82</v>
      </c>
      <c r="O96" s="15">
        <v>16669</v>
      </c>
      <c r="P96" s="15">
        <v>26</v>
      </c>
      <c r="Q96" s="15">
        <v>10961</v>
      </c>
      <c r="R96" s="15">
        <v>15451</v>
      </c>
      <c r="S96" s="13">
        <v>5</v>
      </c>
      <c r="T96" s="16">
        <v>1658.36</v>
      </c>
      <c r="U96" s="17">
        <f t="shared" si="5"/>
        <v>331.67199999999997</v>
      </c>
      <c r="V96" s="18">
        <f t="shared" si="6"/>
        <v>63.783076923076919</v>
      </c>
      <c r="W96" s="18">
        <f t="shared" si="7"/>
        <v>9.9487671725958363E-2</v>
      </c>
      <c r="X96" s="19">
        <f t="shared" si="8"/>
        <v>0.19230769230769232</v>
      </c>
      <c r="Y96" s="16">
        <f>(Table22[[#This Row],[Gross Cost]]/Table22[[#This Row],[Viewable Impressions]])*1000</f>
        <v>151.29641456071525</v>
      </c>
      <c r="Z96" s="19">
        <f t="shared" si="9"/>
        <v>0.15597816305717199</v>
      </c>
    </row>
    <row r="97" spans="1:26" ht="34" x14ac:dyDescent="0.2">
      <c r="A97" s="13" t="s">
        <v>524</v>
      </c>
      <c r="B97" s="14" t="s">
        <v>525</v>
      </c>
      <c r="C97" s="14" t="s">
        <v>16</v>
      </c>
      <c r="D97" s="14" t="s">
        <v>176</v>
      </c>
      <c r="E97" s="14" t="s">
        <v>336</v>
      </c>
      <c r="F97" s="14" t="s">
        <v>526</v>
      </c>
      <c r="G97" s="14" t="s">
        <v>60</v>
      </c>
      <c r="H97" s="14" t="s">
        <v>60</v>
      </c>
      <c r="I97" s="13" t="s">
        <v>113</v>
      </c>
      <c r="J97" s="13" t="s">
        <v>62</v>
      </c>
      <c r="K97" s="1" t="s">
        <v>94</v>
      </c>
      <c r="L97" s="1" t="s">
        <v>527</v>
      </c>
      <c r="M97" s="1" t="s">
        <v>65</v>
      </c>
      <c r="N97" s="13" t="s">
        <v>74</v>
      </c>
      <c r="O97" s="15">
        <v>25539</v>
      </c>
      <c r="P97" s="15">
        <v>78</v>
      </c>
      <c r="Q97" s="15">
        <v>12130</v>
      </c>
      <c r="R97" s="15">
        <v>24129</v>
      </c>
      <c r="S97" s="13">
        <v>15</v>
      </c>
      <c r="T97" s="16">
        <v>4804.49</v>
      </c>
      <c r="U97" s="17">
        <f t="shared" si="5"/>
        <v>320.29933333333332</v>
      </c>
      <c r="V97" s="18">
        <f t="shared" si="6"/>
        <v>61.596025641025641</v>
      </c>
      <c r="W97" s="18">
        <f t="shared" si="7"/>
        <v>0.18812365401934295</v>
      </c>
      <c r="X97" s="19">
        <f t="shared" si="8"/>
        <v>0.19230769230769232</v>
      </c>
      <c r="Y97" s="16">
        <f>(Table22[[#This Row],[Gross Cost]]/Table22[[#This Row],[Viewable Impressions]])*1000</f>
        <v>396.08326463314097</v>
      </c>
      <c r="Z97" s="19">
        <f t="shared" si="9"/>
        <v>0.30541524726888286</v>
      </c>
    </row>
    <row r="98" spans="1:26" ht="17" x14ac:dyDescent="0.2">
      <c r="A98" s="13" t="s">
        <v>528</v>
      </c>
      <c r="B98" s="14" t="s">
        <v>529</v>
      </c>
      <c r="C98" s="14" t="s">
        <v>16</v>
      </c>
      <c r="D98" s="14" t="s">
        <v>85</v>
      </c>
      <c r="E98" s="14" t="s">
        <v>530</v>
      </c>
      <c r="F98" s="14" t="s">
        <v>531</v>
      </c>
      <c r="G98" s="14" t="s">
        <v>60</v>
      </c>
      <c r="H98" s="14" t="s">
        <v>60</v>
      </c>
      <c r="I98" s="13" t="s">
        <v>113</v>
      </c>
      <c r="J98" s="13" t="s">
        <v>78</v>
      </c>
      <c r="K98" s="1" t="s">
        <v>94</v>
      </c>
      <c r="L98" s="1" t="s">
        <v>532</v>
      </c>
      <c r="M98" s="1" t="s">
        <v>65</v>
      </c>
      <c r="N98" s="13" t="s">
        <v>74</v>
      </c>
      <c r="O98" s="15">
        <v>18516</v>
      </c>
      <c r="P98" s="15">
        <v>68</v>
      </c>
      <c r="Q98" s="15">
        <v>8191</v>
      </c>
      <c r="R98" s="15">
        <v>13641</v>
      </c>
      <c r="S98" s="13">
        <v>13</v>
      </c>
      <c r="T98" s="16">
        <v>5087.5600000000004</v>
      </c>
      <c r="U98" s="17">
        <f t="shared" si="5"/>
        <v>391.35076923076929</v>
      </c>
      <c r="V98" s="18">
        <f t="shared" si="6"/>
        <v>74.817058823529422</v>
      </c>
      <c r="W98" s="18">
        <f t="shared" si="7"/>
        <v>0.27476560812270473</v>
      </c>
      <c r="X98" s="19">
        <f t="shared" si="8"/>
        <v>0.19117647058823528</v>
      </c>
      <c r="Y98" s="16">
        <f>(Table22[[#This Row],[Gross Cost]]/Table22[[#This Row],[Viewable Impressions]])*1000</f>
        <v>621.11585886949092</v>
      </c>
      <c r="Z98" s="19">
        <f t="shared" si="9"/>
        <v>0.36724994599265498</v>
      </c>
    </row>
    <row r="99" spans="1:26" ht="34" x14ac:dyDescent="0.2">
      <c r="A99" s="13" t="s">
        <v>533</v>
      </c>
      <c r="B99" s="14" t="s">
        <v>534</v>
      </c>
      <c r="C99" s="14" t="s">
        <v>16</v>
      </c>
      <c r="D99" s="14" t="s">
        <v>85</v>
      </c>
      <c r="E99" s="14" t="s">
        <v>535</v>
      </c>
      <c r="F99" s="14" t="s">
        <v>60</v>
      </c>
      <c r="G99" s="14" t="s">
        <v>60</v>
      </c>
      <c r="H99" s="14" t="s">
        <v>60</v>
      </c>
      <c r="I99" s="13" t="s">
        <v>113</v>
      </c>
      <c r="J99" s="13" t="s">
        <v>93</v>
      </c>
      <c r="K99" s="1" t="s">
        <v>536</v>
      </c>
      <c r="L99" s="1" t="s">
        <v>515</v>
      </c>
      <c r="M99" s="1" t="s">
        <v>65</v>
      </c>
      <c r="N99" s="13" t="s">
        <v>74</v>
      </c>
      <c r="O99" s="15">
        <v>26270</v>
      </c>
      <c r="P99" s="15">
        <v>63</v>
      </c>
      <c r="Q99" s="15">
        <v>12813</v>
      </c>
      <c r="R99" s="15">
        <v>21893</v>
      </c>
      <c r="S99" s="13">
        <v>12</v>
      </c>
      <c r="T99" s="16">
        <v>6417.26</v>
      </c>
      <c r="U99" s="17">
        <f t="shared" si="5"/>
        <v>534.77166666666665</v>
      </c>
      <c r="V99" s="18">
        <f t="shared" si="6"/>
        <v>101.86126984126984</v>
      </c>
      <c r="W99" s="18">
        <f t="shared" si="7"/>
        <v>0.24428092881614008</v>
      </c>
      <c r="X99" s="19">
        <f t="shared" si="8"/>
        <v>0.19047619047619047</v>
      </c>
      <c r="Y99" s="16">
        <f>(Table22[[#This Row],[Gross Cost]]/Table22[[#This Row],[Viewable Impressions]])*1000</f>
        <v>500.83977210645435</v>
      </c>
      <c r="Z99" s="19">
        <f t="shared" si="9"/>
        <v>0.23981728207080319</v>
      </c>
    </row>
    <row r="100" spans="1:26" ht="34" x14ac:dyDescent="0.2">
      <c r="A100" s="13" t="s">
        <v>537</v>
      </c>
      <c r="B100" s="14" t="s">
        <v>537</v>
      </c>
      <c r="C100" s="14" t="s">
        <v>19</v>
      </c>
      <c r="D100" s="14" t="s">
        <v>16</v>
      </c>
      <c r="E100" s="14" t="s">
        <v>538</v>
      </c>
      <c r="F100" s="14" t="s">
        <v>60</v>
      </c>
      <c r="G100" s="14" t="s">
        <v>60</v>
      </c>
      <c r="H100" s="14" t="s">
        <v>60</v>
      </c>
      <c r="I100" s="13" t="s">
        <v>61</v>
      </c>
      <c r="J100" s="13" t="s">
        <v>62</v>
      </c>
      <c r="K100" s="1" t="s">
        <v>131</v>
      </c>
      <c r="L100" s="1" t="s">
        <v>539</v>
      </c>
      <c r="M100" s="1" t="s">
        <v>144</v>
      </c>
      <c r="N100" s="13" t="s">
        <v>82</v>
      </c>
      <c r="O100" s="15">
        <v>16628</v>
      </c>
      <c r="P100" s="15">
        <v>70</v>
      </c>
      <c r="Q100" s="15">
        <v>7974</v>
      </c>
      <c r="R100" s="15">
        <v>15969</v>
      </c>
      <c r="S100" s="13">
        <v>13</v>
      </c>
      <c r="T100" s="16">
        <v>1665.97</v>
      </c>
      <c r="U100" s="17">
        <f t="shared" si="5"/>
        <v>128.15153846153845</v>
      </c>
      <c r="V100" s="18">
        <f t="shared" si="6"/>
        <v>23.799571428571429</v>
      </c>
      <c r="W100" s="18">
        <f t="shared" si="7"/>
        <v>0.10019064229011307</v>
      </c>
      <c r="X100" s="19">
        <f t="shared" si="8"/>
        <v>0.18571428571428572</v>
      </c>
      <c r="Y100" s="16">
        <f>(Table22[[#This Row],[Gross Cost]]/Table22[[#This Row],[Viewable Impressions]])*1000</f>
        <v>208.92525708552799</v>
      </c>
      <c r="Z100" s="19">
        <f t="shared" si="9"/>
        <v>0.42097666586480631</v>
      </c>
    </row>
    <row r="101" spans="1:26" ht="34" x14ac:dyDescent="0.2">
      <c r="A101" s="13" t="s">
        <v>540</v>
      </c>
      <c r="B101" s="14" t="s">
        <v>541</v>
      </c>
      <c r="C101" s="14" t="s">
        <v>27</v>
      </c>
      <c r="D101" s="14" t="s">
        <v>311</v>
      </c>
      <c r="E101" s="14" t="s">
        <v>542</v>
      </c>
      <c r="F101" s="14" t="s">
        <v>60</v>
      </c>
      <c r="G101" s="14" t="s">
        <v>60</v>
      </c>
      <c r="H101" s="14" t="s">
        <v>60</v>
      </c>
      <c r="I101" s="13" t="s">
        <v>61</v>
      </c>
      <c r="J101" s="13" t="s">
        <v>93</v>
      </c>
      <c r="K101" s="1" t="s">
        <v>72</v>
      </c>
      <c r="L101" s="1" t="s">
        <v>242</v>
      </c>
      <c r="M101" s="1" t="s">
        <v>65</v>
      </c>
      <c r="N101" s="13" t="s">
        <v>82</v>
      </c>
      <c r="O101" s="15">
        <v>19951</v>
      </c>
      <c r="P101" s="15">
        <v>81</v>
      </c>
      <c r="Q101" s="15">
        <v>10511</v>
      </c>
      <c r="R101" s="15">
        <v>18132</v>
      </c>
      <c r="S101" s="13">
        <v>15</v>
      </c>
      <c r="T101" s="16">
        <v>1801.15</v>
      </c>
      <c r="U101" s="17">
        <f t="shared" si="5"/>
        <v>120.07666666666667</v>
      </c>
      <c r="V101" s="18">
        <f t="shared" si="6"/>
        <v>22.23641975308642</v>
      </c>
      <c r="W101" s="18">
        <f t="shared" si="7"/>
        <v>9.0278682772793342E-2</v>
      </c>
      <c r="X101" s="19">
        <f t="shared" si="8"/>
        <v>0.18518518518518517</v>
      </c>
      <c r="Y101" s="16">
        <f>(Table22[[#This Row],[Gross Cost]]/Table22[[#This Row],[Viewable Impressions]])*1000</f>
        <v>171.35857672914091</v>
      </c>
      <c r="Z101" s="19">
        <f t="shared" si="9"/>
        <v>0.40599468698310864</v>
      </c>
    </row>
    <row r="102" spans="1:26" ht="17" x14ac:dyDescent="0.2">
      <c r="A102" s="13" t="s">
        <v>543</v>
      </c>
      <c r="B102" s="14" t="s">
        <v>543</v>
      </c>
      <c r="C102" s="14" t="s">
        <v>19</v>
      </c>
      <c r="D102" s="14" t="s">
        <v>544</v>
      </c>
      <c r="E102" s="14" t="s">
        <v>60</v>
      </c>
      <c r="F102" s="14" t="s">
        <v>60</v>
      </c>
      <c r="G102" s="14" t="s">
        <v>60</v>
      </c>
      <c r="H102" s="14" t="s">
        <v>60</v>
      </c>
      <c r="I102" s="13" t="s">
        <v>113</v>
      </c>
      <c r="J102" s="13" t="s">
        <v>121</v>
      </c>
      <c r="K102" s="1" t="s">
        <v>94</v>
      </c>
      <c r="L102" s="1" t="s">
        <v>545</v>
      </c>
      <c r="M102" s="1" t="s">
        <v>65</v>
      </c>
      <c r="N102" s="13" t="s">
        <v>74</v>
      </c>
      <c r="O102" s="15">
        <v>19212</v>
      </c>
      <c r="P102" s="15">
        <v>54</v>
      </c>
      <c r="Q102" s="15">
        <v>6872</v>
      </c>
      <c r="R102" s="15">
        <v>14248</v>
      </c>
      <c r="S102" s="13">
        <v>10</v>
      </c>
      <c r="T102" s="16">
        <v>2133.08</v>
      </c>
      <c r="U102" s="17">
        <f t="shared" si="5"/>
        <v>213.30799999999999</v>
      </c>
      <c r="V102" s="18">
        <f t="shared" si="6"/>
        <v>39.501481481481477</v>
      </c>
      <c r="W102" s="18">
        <f t="shared" si="7"/>
        <v>0.11102852383926712</v>
      </c>
      <c r="X102" s="19">
        <f t="shared" si="8"/>
        <v>0.18518518518518517</v>
      </c>
      <c r="Y102" s="16">
        <f>(Table22[[#This Row],[Gross Cost]]/Table22[[#This Row],[Viewable Impressions]])*1000</f>
        <v>310.40162980209544</v>
      </c>
      <c r="Z102" s="19">
        <f t="shared" si="9"/>
        <v>0.28107432854465958</v>
      </c>
    </row>
    <row r="103" spans="1:26" ht="17" x14ac:dyDescent="0.2">
      <c r="A103" s="13" t="s">
        <v>546</v>
      </c>
      <c r="B103" s="14" t="s">
        <v>547</v>
      </c>
      <c r="C103" s="14" t="s">
        <v>16</v>
      </c>
      <c r="D103" s="14" t="s">
        <v>21</v>
      </c>
      <c r="E103" s="14" t="s">
        <v>548</v>
      </c>
      <c r="F103" s="14" t="s">
        <v>60</v>
      </c>
      <c r="G103" s="14" t="s">
        <v>60</v>
      </c>
      <c r="H103" s="14" t="s">
        <v>60</v>
      </c>
      <c r="I103" s="13" t="s">
        <v>61</v>
      </c>
      <c r="J103" s="13" t="s">
        <v>78</v>
      </c>
      <c r="K103" s="1" t="s">
        <v>94</v>
      </c>
      <c r="L103" s="1" t="s">
        <v>549</v>
      </c>
      <c r="M103" s="1" t="s">
        <v>65</v>
      </c>
      <c r="N103" s="13" t="s">
        <v>82</v>
      </c>
      <c r="O103" s="15">
        <v>26415</v>
      </c>
      <c r="P103" s="15">
        <v>60</v>
      </c>
      <c r="Q103" s="15">
        <v>13791</v>
      </c>
      <c r="R103" s="15">
        <v>25315</v>
      </c>
      <c r="S103" s="13">
        <v>11</v>
      </c>
      <c r="T103" s="16">
        <v>6450.92</v>
      </c>
      <c r="U103" s="17">
        <f t="shared" si="5"/>
        <v>586.44727272727278</v>
      </c>
      <c r="V103" s="18">
        <f t="shared" si="6"/>
        <v>107.51533333333333</v>
      </c>
      <c r="W103" s="18">
        <f t="shared" si="7"/>
        <v>0.24421427219382927</v>
      </c>
      <c r="X103" s="19">
        <f t="shared" si="8"/>
        <v>0.18333333333333332</v>
      </c>
      <c r="Y103" s="16">
        <f>(Table22[[#This Row],[Gross Cost]]/Table22[[#This Row],[Viewable Impressions]])*1000</f>
        <v>467.76303386266403</v>
      </c>
      <c r="Z103" s="19">
        <f t="shared" si="9"/>
        <v>0.22714366837024419</v>
      </c>
    </row>
    <row r="104" spans="1:26" ht="34" x14ac:dyDescent="0.2">
      <c r="A104" s="13" t="s">
        <v>550</v>
      </c>
      <c r="B104" s="14" t="s">
        <v>551</v>
      </c>
      <c r="C104" s="14" t="s">
        <v>16</v>
      </c>
      <c r="D104" s="14" t="s">
        <v>21</v>
      </c>
      <c r="E104" s="14" t="s">
        <v>552</v>
      </c>
      <c r="F104" s="14" t="s">
        <v>553</v>
      </c>
      <c r="G104" s="14" t="s">
        <v>60</v>
      </c>
      <c r="H104" s="14" t="s">
        <v>60</v>
      </c>
      <c r="I104" s="13" t="s">
        <v>193</v>
      </c>
      <c r="J104" s="13" t="s">
        <v>121</v>
      </c>
      <c r="K104" s="1" t="s">
        <v>100</v>
      </c>
      <c r="L104" s="1" t="s">
        <v>447</v>
      </c>
      <c r="M104" s="1" t="s">
        <v>65</v>
      </c>
      <c r="N104" s="13" t="s">
        <v>74</v>
      </c>
      <c r="O104" s="15">
        <v>14137</v>
      </c>
      <c r="P104" s="15">
        <v>44</v>
      </c>
      <c r="Q104" s="15">
        <v>9300</v>
      </c>
      <c r="R104" s="15">
        <v>13110</v>
      </c>
      <c r="S104" s="13">
        <v>8</v>
      </c>
      <c r="T104" s="16">
        <v>6345.46</v>
      </c>
      <c r="U104" s="17">
        <f t="shared" si="5"/>
        <v>793.1825</v>
      </c>
      <c r="V104" s="18">
        <f t="shared" si="6"/>
        <v>144.215</v>
      </c>
      <c r="W104" s="18">
        <f t="shared" si="7"/>
        <v>0.44885477824149395</v>
      </c>
      <c r="X104" s="19">
        <f t="shared" si="8"/>
        <v>0.18181818181818182</v>
      </c>
      <c r="Y104" s="16">
        <f>(Table22[[#This Row],[Gross Cost]]/Table22[[#This Row],[Viewable Impressions]])*1000</f>
        <v>682.30752688172049</v>
      </c>
      <c r="Z104" s="19">
        <f t="shared" si="9"/>
        <v>0.31124000848836386</v>
      </c>
    </row>
    <row r="105" spans="1:26" ht="17" x14ac:dyDescent="0.2">
      <c r="A105" s="13" t="s">
        <v>554</v>
      </c>
      <c r="B105" s="14" t="s">
        <v>554</v>
      </c>
      <c r="C105" s="14" t="s">
        <v>22</v>
      </c>
      <c r="D105" s="14" t="s">
        <v>555</v>
      </c>
      <c r="E105" s="14" t="s">
        <v>60</v>
      </c>
      <c r="F105" s="14" t="s">
        <v>60</v>
      </c>
      <c r="G105" s="14" t="s">
        <v>60</v>
      </c>
      <c r="H105" s="14" t="s">
        <v>60</v>
      </c>
      <c r="I105" s="13" t="s">
        <v>113</v>
      </c>
      <c r="J105" s="13" t="s">
        <v>78</v>
      </c>
      <c r="K105" s="1" t="s">
        <v>114</v>
      </c>
      <c r="L105" s="1" t="s">
        <v>556</v>
      </c>
      <c r="M105" s="1" t="s">
        <v>65</v>
      </c>
      <c r="N105" s="13" t="s">
        <v>74</v>
      </c>
      <c r="O105" s="15">
        <v>9059</v>
      </c>
      <c r="P105" s="15">
        <v>22</v>
      </c>
      <c r="Q105" s="15">
        <v>589</v>
      </c>
      <c r="R105" s="15">
        <v>7480</v>
      </c>
      <c r="S105" s="13">
        <v>4</v>
      </c>
      <c r="T105" s="16">
        <v>1908.53</v>
      </c>
      <c r="U105" s="17">
        <f t="shared" si="5"/>
        <v>477.13249999999999</v>
      </c>
      <c r="V105" s="18">
        <f t="shared" si="6"/>
        <v>86.751363636363635</v>
      </c>
      <c r="W105" s="18">
        <f t="shared" si="7"/>
        <v>0.21067777900430512</v>
      </c>
      <c r="X105" s="19">
        <f t="shared" si="8"/>
        <v>0.18181818181818182</v>
      </c>
      <c r="Y105" s="16">
        <f>(Table22[[#This Row],[Gross Cost]]/Table22[[#This Row],[Viewable Impressions]])*1000</f>
        <v>3240.2886247877759</v>
      </c>
      <c r="Z105" s="19">
        <f t="shared" si="9"/>
        <v>0.24285241196600069</v>
      </c>
    </row>
    <row r="106" spans="1:26" ht="34" x14ac:dyDescent="0.2">
      <c r="A106" s="13" t="s">
        <v>557</v>
      </c>
      <c r="B106" s="14" t="s">
        <v>558</v>
      </c>
      <c r="C106" s="14" t="s">
        <v>559</v>
      </c>
      <c r="D106" s="14" t="s">
        <v>560</v>
      </c>
      <c r="E106" s="14" t="s">
        <v>60</v>
      </c>
      <c r="F106" s="14" t="s">
        <v>60</v>
      </c>
      <c r="G106" s="14" t="s">
        <v>60</v>
      </c>
      <c r="H106" s="14" t="s">
        <v>60</v>
      </c>
      <c r="I106" s="13" t="s">
        <v>61</v>
      </c>
      <c r="J106" s="13" t="s">
        <v>62</v>
      </c>
      <c r="K106" s="1" t="s">
        <v>231</v>
      </c>
      <c r="L106" s="1" t="s">
        <v>561</v>
      </c>
      <c r="M106" s="1" t="s">
        <v>81</v>
      </c>
      <c r="N106" s="13" t="s">
        <v>82</v>
      </c>
      <c r="O106" s="15">
        <v>25021</v>
      </c>
      <c r="P106" s="15">
        <v>50</v>
      </c>
      <c r="Q106" s="15">
        <v>11084</v>
      </c>
      <c r="R106" s="15">
        <v>18079</v>
      </c>
      <c r="S106" s="13">
        <v>9</v>
      </c>
      <c r="T106" s="16">
        <v>4961.4799999999996</v>
      </c>
      <c r="U106" s="17">
        <f t="shared" si="5"/>
        <v>551.27555555555546</v>
      </c>
      <c r="V106" s="18">
        <f t="shared" si="6"/>
        <v>99.229599999999991</v>
      </c>
      <c r="W106" s="18">
        <f t="shared" si="7"/>
        <v>0.19829263418728266</v>
      </c>
      <c r="X106" s="19">
        <f t="shared" si="8"/>
        <v>0.18</v>
      </c>
      <c r="Y106" s="16">
        <f>(Table22[[#This Row],[Gross Cost]]/Table22[[#This Row],[Viewable Impressions]])*1000</f>
        <v>447.62540599061708</v>
      </c>
      <c r="Z106" s="19">
        <f t="shared" si="9"/>
        <v>0.19983214100155869</v>
      </c>
    </row>
    <row r="107" spans="1:26" ht="17" x14ac:dyDescent="0.2">
      <c r="A107" s="13" t="s">
        <v>562</v>
      </c>
      <c r="B107" s="14" t="s">
        <v>563</v>
      </c>
      <c r="C107" s="14" t="s">
        <v>16</v>
      </c>
      <c r="D107" s="14" t="s">
        <v>564</v>
      </c>
      <c r="E107" s="14" t="s">
        <v>565</v>
      </c>
      <c r="F107" s="14" t="s">
        <v>60</v>
      </c>
      <c r="G107" s="14" t="s">
        <v>60</v>
      </c>
      <c r="H107" s="14" t="s">
        <v>60</v>
      </c>
      <c r="I107" s="13" t="s">
        <v>193</v>
      </c>
      <c r="J107" s="13" t="s">
        <v>78</v>
      </c>
      <c r="K107" s="1" t="s">
        <v>114</v>
      </c>
      <c r="L107" s="1" t="s">
        <v>566</v>
      </c>
      <c r="M107" s="1" t="s">
        <v>65</v>
      </c>
      <c r="N107" s="13" t="s">
        <v>74</v>
      </c>
      <c r="O107" s="15">
        <v>9238</v>
      </c>
      <c r="P107" s="15">
        <v>84</v>
      </c>
      <c r="Q107" s="15">
        <v>4626</v>
      </c>
      <c r="R107" s="15">
        <v>8264</v>
      </c>
      <c r="S107" s="13">
        <v>15</v>
      </c>
      <c r="T107" s="16">
        <v>6683.23</v>
      </c>
      <c r="U107" s="17">
        <f t="shared" si="5"/>
        <v>445.54866666666663</v>
      </c>
      <c r="V107" s="18">
        <f t="shared" si="6"/>
        <v>79.562261904761897</v>
      </c>
      <c r="W107" s="18">
        <f t="shared" si="7"/>
        <v>0.72344988092660745</v>
      </c>
      <c r="X107" s="19">
        <f t="shared" si="8"/>
        <v>0.17857142857142858</v>
      </c>
      <c r="Y107" s="16">
        <f>(Table22[[#This Row],[Gross Cost]]/Table22[[#This Row],[Viewable Impressions]])*1000</f>
        <v>1444.7103329009942</v>
      </c>
      <c r="Z107" s="19">
        <f t="shared" si="9"/>
        <v>0.90928772461571772</v>
      </c>
    </row>
    <row r="108" spans="1:26" ht="68" x14ac:dyDescent="0.2">
      <c r="A108" s="13" t="s">
        <v>567</v>
      </c>
      <c r="B108" s="14" t="s">
        <v>567</v>
      </c>
      <c r="C108" s="14" t="s">
        <v>23</v>
      </c>
      <c r="D108" s="14" t="s">
        <v>568</v>
      </c>
      <c r="E108" s="14" t="s">
        <v>569</v>
      </c>
      <c r="F108" s="14" t="s">
        <v>197</v>
      </c>
      <c r="G108" s="14" t="s">
        <v>570</v>
      </c>
      <c r="H108" s="14" t="s">
        <v>60</v>
      </c>
      <c r="I108" s="13" t="s">
        <v>61</v>
      </c>
      <c r="J108" s="13" t="s">
        <v>93</v>
      </c>
      <c r="K108" s="1" t="s">
        <v>162</v>
      </c>
      <c r="L108" s="1" t="s">
        <v>571</v>
      </c>
      <c r="M108" s="1" t="s">
        <v>65</v>
      </c>
      <c r="N108" s="13" t="s">
        <v>66</v>
      </c>
      <c r="O108" s="15">
        <v>17049</v>
      </c>
      <c r="P108" s="15">
        <v>84</v>
      </c>
      <c r="Q108" s="15">
        <v>191</v>
      </c>
      <c r="R108" s="15">
        <v>15564</v>
      </c>
      <c r="S108" s="13">
        <v>15</v>
      </c>
      <c r="T108" s="16">
        <v>2144.4899999999998</v>
      </c>
      <c r="U108" s="17">
        <f t="shared" si="5"/>
        <v>142.96599999999998</v>
      </c>
      <c r="V108" s="18">
        <f t="shared" si="6"/>
        <v>25.529642857142854</v>
      </c>
      <c r="W108" s="18">
        <f t="shared" si="7"/>
        <v>0.12578391694527538</v>
      </c>
      <c r="X108" s="19">
        <f t="shared" si="8"/>
        <v>0.17857142857142858</v>
      </c>
      <c r="Y108" s="16">
        <f>(Table22[[#This Row],[Gross Cost]]/Table22[[#This Row],[Viewable Impressions]])*1000</f>
        <v>11227.696335078534</v>
      </c>
      <c r="Z108" s="19">
        <f t="shared" si="9"/>
        <v>0.49269751891606545</v>
      </c>
    </row>
    <row r="109" spans="1:26" ht="34" x14ac:dyDescent="0.2">
      <c r="A109" s="13" t="s">
        <v>572</v>
      </c>
      <c r="B109" s="14" t="s">
        <v>573</v>
      </c>
      <c r="C109" s="14" t="s">
        <v>8</v>
      </c>
      <c r="D109" s="14" t="s">
        <v>166</v>
      </c>
      <c r="E109" s="14" t="s">
        <v>574</v>
      </c>
      <c r="F109" s="14" t="s">
        <v>60</v>
      </c>
      <c r="G109" s="14" t="s">
        <v>60</v>
      </c>
      <c r="H109" s="14" t="s">
        <v>60</v>
      </c>
      <c r="I109" s="13" t="s">
        <v>61</v>
      </c>
      <c r="J109" s="13" t="s">
        <v>62</v>
      </c>
      <c r="K109" s="1" t="s">
        <v>231</v>
      </c>
      <c r="L109" s="1" t="s">
        <v>575</v>
      </c>
      <c r="M109" s="1" t="s">
        <v>65</v>
      </c>
      <c r="N109" s="13" t="s">
        <v>74</v>
      </c>
      <c r="O109" s="15">
        <v>11476</v>
      </c>
      <c r="P109" s="15">
        <v>45</v>
      </c>
      <c r="Q109" s="15">
        <v>4963</v>
      </c>
      <c r="R109" s="15">
        <v>10991</v>
      </c>
      <c r="S109" s="13">
        <v>8</v>
      </c>
      <c r="T109" s="16">
        <v>7227.42</v>
      </c>
      <c r="U109" s="17">
        <f t="shared" si="5"/>
        <v>903.42750000000001</v>
      </c>
      <c r="V109" s="18">
        <f t="shared" si="6"/>
        <v>160.60933333333332</v>
      </c>
      <c r="W109" s="18">
        <f t="shared" si="7"/>
        <v>0.6297856395956779</v>
      </c>
      <c r="X109" s="19">
        <f t="shared" si="8"/>
        <v>0.17777777777777778</v>
      </c>
      <c r="Y109" s="16">
        <f>(Table22[[#This Row],[Gross Cost]]/Table22[[#This Row],[Viewable Impressions]])*1000</f>
        <v>1456.2603264154745</v>
      </c>
      <c r="Z109" s="19">
        <f t="shared" si="9"/>
        <v>0.39212269083304291</v>
      </c>
    </row>
    <row r="110" spans="1:26" ht="34" x14ac:dyDescent="0.2">
      <c r="A110" s="13" t="s">
        <v>576</v>
      </c>
      <c r="B110" s="14" t="s">
        <v>577</v>
      </c>
      <c r="C110" s="14" t="s">
        <v>25</v>
      </c>
      <c r="D110" s="14" t="s">
        <v>91</v>
      </c>
      <c r="E110" s="14" t="s">
        <v>578</v>
      </c>
      <c r="F110" s="14" t="s">
        <v>60</v>
      </c>
      <c r="G110" s="14" t="s">
        <v>60</v>
      </c>
      <c r="H110" s="14" t="s">
        <v>60</v>
      </c>
      <c r="I110" s="13" t="s">
        <v>113</v>
      </c>
      <c r="J110" s="13" t="s">
        <v>121</v>
      </c>
      <c r="K110" s="1" t="s">
        <v>94</v>
      </c>
      <c r="L110" s="1" t="s">
        <v>579</v>
      </c>
      <c r="M110" s="1" t="s">
        <v>65</v>
      </c>
      <c r="N110" s="13" t="s">
        <v>74</v>
      </c>
      <c r="O110" s="15">
        <v>17317</v>
      </c>
      <c r="P110" s="15">
        <v>68</v>
      </c>
      <c r="Q110" s="15">
        <v>8055</v>
      </c>
      <c r="R110" s="15">
        <v>12724</v>
      </c>
      <c r="S110" s="13">
        <v>12</v>
      </c>
      <c r="T110" s="16">
        <v>5668.86</v>
      </c>
      <c r="U110" s="17">
        <f t="shared" si="5"/>
        <v>472.40499999999997</v>
      </c>
      <c r="V110" s="18">
        <f t="shared" si="6"/>
        <v>83.365588235294112</v>
      </c>
      <c r="W110" s="18">
        <f t="shared" si="7"/>
        <v>0.32735808742853839</v>
      </c>
      <c r="X110" s="19">
        <f t="shared" si="8"/>
        <v>0.17647058823529413</v>
      </c>
      <c r="Y110" s="16">
        <f>(Table22[[#This Row],[Gross Cost]]/Table22[[#This Row],[Viewable Impressions]])*1000</f>
        <v>703.76908752327734</v>
      </c>
      <c r="Z110" s="19">
        <f t="shared" si="9"/>
        <v>0.39267771553964315</v>
      </c>
    </row>
    <row r="111" spans="1:26" ht="17" x14ac:dyDescent="0.2">
      <c r="A111" s="13" t="s">
        <v>580</v>
      </c>
      <c r="B111" s="14" t="s">
        <v>580</v>
      </c>
      <c r="C111" s="14" t="s">
        <v>580</v>
      </c>
      <c r="D111" s="14" t="s">
        <v>60</v>
      </c>
      <c r="E111" s="14" t="s">
        <v>60</v>
      </c>
      <c r="F111" s="14" t="s">
        <v>60</v>
      </c>
      <c r="G111" s="14" t="s">
        <v>60</v>
      </c>
      <c r="H111" s="14" t="s">
        <v>60</v>
      </c>
      <c r="I111" s="13" t="s">
        <v>61</v>
      </c>
      <c r="J111" s="13" t="s">
        <v>93</v>
      </c>
      <c r="K111" s="1" t="s">
        <v>79</v>
      </c>
      <c r="L111" s="1" t="s">
        <v>115</v>
      </c>
      <c r="M111" s="1" t="s">
        <v>81</v>
      </c>
      <c r="N111" s="13" t="s">
        <v>74</v>
      </c>
      <c r="O111" s="15">
        <v>12319</v>
      </c>
      <c r="P111" s="15">
        <v>40</v>
      </c>
      <c r="Q111" s="15">
        <v>7028</v>
      </c>
      <c r="R111" s="15">
        <v>10191</v>
      </c>
      <c r="S111" s="13">
        <v>7</v>
      </c>
      <c r="T111" s="16">
        <v>1668.02</v>
      </c>
      <c r="U111" s="17">
        <f t="shared" si="5"/>
        <v>238.28857142857143</v>
      </c>
      <c r="V111" s="18">
        <f t="shared" si="6"/>
        <v>41.700499999999998</v>
      </c>
      <c r="W111" s="18">
        <f t="shared" si="7"/>
        <v>0.13540222420651027</v>
      </c>
      <c r="X111" s="19">
        <f t="shared" si="8"/>
        <v>0.17499999999999999</v>
      </c>
      <c r="Y111" s="16">
        <f>(Table22[[#This Row],[Gross Cost]]/Table22[[#This Row],[Viewable Impressions]])*1000</f>
        <v>237.33921457029024</v>
      </c>
      <c r="Z111" s="19">
        <f t="shared" si="9"/>
        <v>0.32470168033119573</v>
      </c>
    </row>
    <row r="112" spans="1:26" ht="17" x14ac:dyDescent="0.2">
      <c r="A112" s="13" t="s">
        <v>581</v>
      </c>
      <c r="B112" s="14" t="s">
        <v>582</v>
      </c>
      <c r="C112" s="14" t="s">
        <v>16</v>
      </c>
      <c r="D112" s="14" t="s">
        <v>21</v>
      </c>
      <c r="E112" s="14" t="s">
        <v>583</v>
      </c>
      <c r="F112" s="14" t="s">
        <v>60</v>
      </c>
      <c r="G112" s="14" t="s">
        <v>60</v>
      </c>
      <c r="H112" s="14" t="s">
        <v>60</v>
      </c>
      <c r="I112" s="13" t="s">
        <v>193</v>
      </c>
      <c r="J112" s="13" t="s">
        <v>78</v>
      </c>
      <c r="K112" s="1" t="s">
        <v>114</v>
      </c>
      <c r="L112" s="1" t="s">
        <v>584</v>
      </c>
      <c r="M112" s="1" t="s">
        <v>144</v>
      </c>
      <c r="N112" s="13" t="s">
        <v>74</v>
      </c>
      <c r="O112" s="15">
        <v>9560</v>
      </c>
      <c r="P112" s="15">
        <v>98</v>
      </c>
      <c r="Q112" s="15">
        <v>3076</v>
      </c>
      <c r="R112" s="15">
        <v>6252</v>
      </c>
      <c r="S112" s="13">
        <v>17</v>
      </c>
      <c r="T112" s="16">
        <v>6420.22</v>
      </c>
      <c r="U112" s="17">
        <f t="shared" si="5"/>
        <v>377.66</v>
      </c>
      <c r="V112" s="18">
        <f t="shared" si="6"/>
        <v>65.512448979591838</v>
      </c>
      <c r="W112" s="18">
        <f t="shared" si="7"/>
        <v>0.67157112970711297</v>
      </c>
      <c r="X112" s="19">
        <f t="shared" si="8"/>
        <v>0.17346938775510204</v>
      </c>
      <c r="Y112" s="16">
        <f>(Table22[[#This Row],[Gross Cost]]/Table22[[#This Row],[Viewable Impressions]])*1000</f>
        <v>2087.1976592977894</v>
      </c>
      <c r="Z112" s="19">
        <f t="shared" si="9"/>
        <v>1.0251046025104602</v>
      </c>
    </row>
    <row r="113" spans="1:26" ht="34" x14ac:dyDescent="0.2">
      <c r="A113" s="13" t="s">
        <v>585</v>
      </c>
      <c r="B113" s="14" t="s">
        <v>586</v>
      </c>
      <c r="C113" s="14" t="s">
        <v>28</v>
      </c>
      <c r="D113" s="14" t="s">
        <v>294</v>
      </c>
      <c r="E113" s="14" t="s">
        <v>295</v>
      </c>
      <c r="F113" s="14" t="s">
        <v>587</v>
      </c>
      <c r="G113" s="14" t="s">
        <v>60</v>
      </c>
      <c r="H113" s="14" t="s">
        <v>60</v>
      </c>
      <c r="I113" s="13" t="s">
        <v>61</v>
      </c>
      <c r="J113" s="13" t="s">
        <v>78</v>
      </c>
      <c r="K113" s="1" t="s">
        <v>588</v>
      </c>
      <c r="L113" s="1" t="s">
        <v>589</v>
      </c>
      <c r="M113" s="1" t="s">
        <v>65</v>
      </c>
      <c r="N113" s="13" t="s">
        <v>74</v>
      </c>
      <c r="O113" s="15">
        <v>17620</v>
      </c>
      <c r="P113" s="15">
        <v>52</v>
      </c>
      <c r="Q113" s="15">
        <v>11197</v>
      </c>
      <c r="R113" s="15">
        <v>16687</v>
      </c>
      <c r="S113" s="13">
        <v>9</v>
      </c>
      <c r="T113" s="16">
        <v>2407.79</v>
      </c>
      <c r="U113" s="17">
        <f t="shared" si="5"/>
        <v>267.53222222222223</v>
      </c>
      <c r="V113" s="18">
        <f t="shared" si="6"/>
        <v>46.303653846153843</v>
      </c>
      <c r="W113" s="18">
        <f t="shared" si="7"/>
        <v>0.13665096481271283</v>
      </c>
      <c r="X113" s="19">
        <f t="shared" si="8"/>
        <v>0.17307692307692307</v>
      </c>
      <c r="Y113" s="16">
        <f>(Table22[[#This Row],[Gross Cost]]/Table22[[#This Row],[Viewable Impressions]])*1000</f>
        <v>215.03884969188175</v>
      </c>
      <c r="Z113" s="19">
        <f t="shared" si="9"/>
        <v>0.29511918274687854</v>
      </c>
    </row>
    <row r="114" spans="1:26" ht="34" x14ac:dyDescent="0.2">
      <c r="A114" s="13" t="s">
        <v>590</v>
      </c>
      <c r="B114" s="14" t="s">
        <v>591</v>
      </c>
      <c r="C114" s="14" t="s">
        <v>16</v>
      </c>
      <c r="D114" s="14" t="s">
        <v>85</v>
      </c>
      <c r="E114" s="14" t="s">
        <v>592</v>
      </c>
      <c r="F114" s="14" t="s">
        <v>593</v>
      </c>
      <c r="G114" s="14" t="s">
        <v>60</v>
      </c>
      <c r="H114" s="14" t="s">
        <v>60</v>
      </c>
      <c r="I114" s="13" t="s">
        <v>193</v>
      </c>
      <c r="J114" s="13" t="s">
        <v>78</v>
      </c>
      <c r="K114" s="1" t="s">
        <v>87</v>
      </c>
      <c r="L114" s="1" t="s">
        <v>527</v>
      </c>
      <c r="M114" s="1" t="s">
        <v>65</v>
      </c>
      <c r="N114" s="13" t="s">
        <v>74</v>
      </c>
      <c r="O114" s="15">
        <v>39373</v>
      </c>
      <c r="P114" s="15">
        <v>99</v>
      </c>
      <c r="Q114" s="15">
        <v>23152</v>
      </c>
      <c r="R114" s="15">
        <v>35857</v>
      </c>
      <c r="S114" s="13">
        <v>17</v>
      </c>
      <c r="T114" s="16">
        <v>6342.89</v>
      </c>
      <c r="U114" s="17">
        <f t="shared" si="5"/>
        <v>373.11117647058825</v>
      </c>
      <c r="V114" s="18">
        <f t="shared" si="6"/>
        <v>64.069595959595958</v>
      </c>
      <c r="W114" s="18">
        <f t="shared" si="7"/>
        <v>0.16109745256901939</v>
      </c>
      <c r="X114" s="19">
        <f t="shared" si="8"/>
        <v>0.17171717171717171</v>
      </c>
      <c r="Y114" s="16">
        <f>(Table22[[#This Row],[Gross Cost]]/Table22[[#This Row],[Viewable Impressions]])*1000</f>
        <v>273.96725984796132</v>
      </c>
      <c r="Z114" s="19">
        <f t="shared" si="9"/>
        <v>0.2514413430523455</v>
      </c>
    </row>
    <row r="115" spans="1:26" ht="34" x14ac:dyDescent="0.2">
      <c r="A115" s="13" t="s">
        <v>594</v>
      </c>
      <c r="B115" s="14" t="s">
        <v>595</v>
      </c>
      <c r="C115" s="14" t="s">
        <v>595</v>
      </c>
      <c r="D115" s="14" t="s">
        <v>60</v>
      </c>
      <c r="E115" s="14" t="s">
        <v>60</v>
      </c>
      <c r="F115" s="14" t="s">
        <v>60</v>
      </c>
      <c r="G115" s="14" t="s">
        <v>60</v>
      </c>
      <c r="H115" s="14" t="s">
        <v>60</v>
      </c>
      <c r="I115" s="13" t="s">
        <v>61</v>
      </c>
      <c r="J115" s="13" t="s">
        <v>121</v>
      </c>
      <c r="K115" s="1" t="s">
        <v>216</v>
      </c>
      <c r="L115" s="1" t="s">
        <v>596</v>
      </c>
      <c r="M115" s="1" t="s">
        <v>597</v>
      </c>
      <c r="N115" s="13" t="s">
        <v>82</v>
      </c>
      <c r="O115" s="15">
        <v>35043</v>
      </c>
      <c r="P115" s="15">
        <v>140</v>
      </c>
      <c r="Q115" s="15">
        <v>20942</v>
      </c>
      <c r="R115" s="15">
        <v>33479</v>
      </c>
      <c r="S115" s="13">
        <v>24</v>
      </c>
      <c r="T115" s="16">
        <v>1527.98</v>
      </c>
      <c r="U115" s="17">
        <f t="shared" si="5"/>
        <v>63.665833333333332</v>
      </c>
      <c r="V115" s="18">
        <f t="shared" si="6"/>
        <v>10.914142857142858</v>
      </c>
      <c r="W115" s="18">
        <f t="shared" si="7"/>
        <v>4.3603002026082242E-2</v>
      </c>
      <c r="X115" s="19">
        <f t="shared" si="8"/>
        <v>0.17142857142857143</v>
      </c>
      <c r="Y115" s="16">
        <f>(Table22[[#This Row],[Gross Cost]]/Table22[[#This Row],[Viewable Impressions]])*1000</f>
        <v>72.962467768121485</v>
      </c>
      <c r="Z115" s="19">
        <f t="shared" si="9"/>
        <v>0.39950917444282735</v>
      </c>
    </row>
    <row r="116" spans="1:26" ht="34" x14ac:dyDescent="0.2">
      <c r="A116" s="13" t="s">
        <v>598</v>
      </c>
      <c r="B116" s="14" t="s">
        <v>599</v>
      </c>
      <c r="C116" s="14" t="s">
        <v>15</v>
      </c>
      <c r="D116" s="14" t="s">
        <v>266</v>
      </c>
      <c r="E116" s="14" t="s">
        <v>600</v>
      </c>
      <c r="F116" s="14" t="s">
        <v>60</v>
      </c>
      <c r="G116" s="14" t="s">
        <v>60</v>
      </c>
      <c r="H116" s="14" t="s">
        <v>60</v>
      </c>
      <c r="I116" s="13" t="s">
        <v>193</v>
      </c>
      <c r="J116" s="13" t="s">
        <v>93</v>
      </c>
      <c r="K116" s="1" t="s">
        <v>536</v>
      </c>
      <c r="L116" s="1" t="s">
        <v>381</v>
      </c>
      <c r="M116" s="1" t="s">
        <v>601</v>
      </c>
      <c r="N116" s="13" t="s">
        <v>74</v>
      </c>
      <c r="O116" s="15">
        <v>12459</v>
      </c>
      <c r="P116" s="15">
        <v>84</v>
      </c>
      <c r="Q116" s="15">
        <v>7290</v>
      </c>
      <c r="R116" s="15">
        <v>11731</v>
      </c>
      <c r="S116" s="13">
        <v>14</v>
      </c>
      <c r="T116" s="16">
        <v>1593.01</v>
      </c>
      <c r="U116" s="17">
        <f t="shared" si="5"/>
        <v>113.78642857142857</v>
      </c>
      <c r="V116" s="18">
        <f t="shared" si="6"/>
        <v>18.964404761904763</v>
      </c>
      <c r="W116" s="18">
        <f t="shared" si="7"/>
        <v>0.12786018139497551</v>
      </c>
      <c r="X116" s="19">
        <f t="shared" si="8"/>
        <v>0.16666666666666666</v>
      </c>
      <c r="Y116" s="16">
        <f>(Table22[[#This Row],[Gross Cost]]/Table22[[#This Row],[Viewable Impressions]])*1000</f>
        <v>218.519890260631</v>
      </c>
      <c r="Z116" s="19">
        <f t="shared" si="9"/>
        <v>0.67421141343607027</v>
      </c>
    </row>
    <row r="117" spans="1:26" ht="17" x14ac:dyDescent="0.2">
      <c r="A117" s="13" t="s">
        <v>602</v>
      </c>
      <c r="B117" s="14" t="s">
        <v>602</v>
      </c>
      <c r="C117" s="14" t="s">
        <v>19</v>
      </c>
      <c r="D117" s="14" t="s">
        <v>129</v>
      </c>
      <c r="E117" s="14" t="s">
        <v>603</v>
      </c>
      <c r="F117" s="14" t="s">
        <v>60</v>
      </c>
      <c r="G117" s="14" t="s">
        <v>60</v>
      </c>
      <c r="H117" s="14" t="s">
        <v>60</v>
      </c>
      <c r="I117" s="13" t="s">
        <v>113</v>
      </c>
      <c r="J117" s="13" t="s">
        <v>93</v>
      </c>
      <c r="K117" s="1" t="s">
        <v>79</v>
      </c>
      <c r="L117" s="1" t="s">
        <v>604</v>
      </c>
      <c r="M117" s="1" t="s">
        <v>81</v>
      </c>
      <c r="N117" s="13" t="s">
        <v>74</v>
      </c>
      <c r="O117" s="15">
        <v>20165</v>
      </c>
      <c r="P117" s="15">
        <v>60</v>
      </c>
      <c r="Q117" s="15">
        <v>6601</v>
      </c>
      <c r="R117" s="15">
        <v>18909</v>
      </c>
      <c r="S117" s="13">
        <v>10</v>
      </c>
      <c r="T117" s="16">
        <v>1743.08</v>
      </c>
      <c r="U117" s="17">
        <f t="shared" si="5"/>
        <v>174.30799999999999</v>
      </c>
      <c r="V117" s="18">
        <f t="shared" si="6"/>
        <v>29.051333333333332</v>
      </c>
      <c r="W117" s="18">
        <f t="shared" si="7"/>
        <v>8.6440862881229846E-2</v>
      </c>
      <c r="X117" s="19">
        <f t="shared" si="8"/>
        <v>0.16666666666666666</v>
      </c>
      <c r="Y117" s="16">
        <f>(Table22[[#This Row],[Gross Cost]]/Table22[[#This Row],[Viewable Impressions]])*1000</f>
        <v>264.06302075443114</v>
      </c>
      <c r="Z117" s="19">
        <f t="shared" si="9"/>
        <v>0.29754525167369206</v>
      </c>
    </row>
    <row r="118" spans="1:26" ht="34" x14ac:dyDescent="0.2">
      <c r="A118" s="13" t="s">
        <v>605</v>
      </c>
      <c r="B118" s="14" t="s">
        <v>606</v>
      </c>
      <c r="C118" s="14" t="s">
        <v>606</v>
      </c>
      <c r="D118" s="14" t="s">
        <v>60</v>
      </c>
      <c r="E118" s="14" t="s">
        <v>60</v>
      </c>
      <c r="F118" s="14" t="s">
        <v>60</v>
      </c>
      <c r="G118" s="14" t="s">
        <v>60</v>
      </c>
      <c r="H118" s="14" t="s">
        <v>60</v>
      </c>
      <c r="I118" s="13" t="s">
        <v>61</v>
      </c>
      <c r="J118" s="13" t="s">
        <v>121</v>
      </c>
      <c r="K118" s="1" t="s">
        <v>100</v>
      </c>
      <c r="L118" s="1" t="s">
        <v>607</v>
      </c>
      <c r="M118" s="1" t="s">
        <v>65</v>
      </c>
      <c r="N118" s="13" t="s">
        <v>82</v>
      </c>
      <c r="O118" s="15">
        <v>16142</v>
      </c>
      <c r="P118" s="15">
        <v>30</v>
      </c>
      <c r="Q118" s="15">
        <v>7064</v>
      </c>
      <c r="R118" s="15">
        <v>15433</v>
      </c>
      <c r="S118" s="13">
        <v>5</v>
      </c>
      <c r="T118" s="16">
        <v>2209.65</v>
      </c>
      <c r="U118" s="17">
        <f t="shared" si="5"/>
        <v>441.93</v>
      </c>
      <c r="V118" s="18">
        <f t="shared" si="6"/>
        <v>73.655000000000001</v>
      </c>
      <c r="W118" s="18">
        <f t="shared" si="7"/>
        <v>0.13688824185354975</v>
      </c>
      <c r="X118" s="19">
        <f t="shared" si="8"/>
        <v>0.16666666666666666</v>
      </c>
      <c r="Y118" s="16">
        <f>(Table22[[#This Row],[Gross Cost]]/Table22[[#This Row],[Viewable Impressions]])*1000</f>
        <v>312.80436013590037</v>
      </c>
      <c r="Z118" s="19">
        <f t="shared" si="9"/>
        <v>0.18585057613678604</v>
      </c>
    </row>
    <row r="119" spans="1:26" ht="34" x14ac:dyDescent="0.2">
      <c r="A119" s="13" t="s">
        <v>608</v>
      </c>
      <c r="B119" s="14" t="s">
        <v>609</v>
      </c>
      <c r="C119" s="14" t="s">
        <v>28</v>
      </c>
      <c r="D119" s="14" t="s">
        <v>18</v>
      </c>
      <c r="E119" s="14" t="s">
        <v>610</v>
      </c>
      <c r="F119" s="14" t="s">
        <v>611</v>
      </c>
      <c r="G119" s="14" t="s">
        <v>60</v>
      </c>
      <c r="H119" s="14" t="s">
        <v>60</v>
      </c>
      <c r="I119" s="13" t="s">
        <v>193</v>
      </c>
      <c r="J119" s="13" t="s">
        <v>121</v>
      </c>
      <c r="K119" s="1" t="s">
        <v>114</v>
      </c>
      <c r="L119" s="1" t="s">
        <v>612</v>
      </c>
      <c r="M119" s="1" t="s">
        <v>81</v>
      </c>
      <c r="N119" s="13" t="s">
        <v>74</v>
      </c>
      <c r="O119" s="15">
        <v>13686</v>
      </c>
      <c r="P119" s="15">
        <v>66</v>
      </c>
      <c r="Q119" s="15">
        <v>7928</v>
      </c>
      <c r="R119" s="15">
        <v>11931</v>
      </c>
      <c r="S119" s="13">
        <v>11</v>
      </c>
      <c r="T119" s="16">
        <v>4660.5600000000004</v>
      </c>
      <c r="U119" s="17">
        <f t="shared" si="5"/>
        <v>423.68727272727278</v>
      </c>
      <c r="V119" s="18">
        <f t="shared" si="6"/>
        <v>70.614545454545464</v>
      </c>
      <c r="W119" s="18">
        <f t="shared" si="7"/>
        <v>0.34053485313459014</v>
      </c>
      <c r="X119" s="19">
        <f t="shared" si="8"/>
        <v>0.16666666666666666</v>
      </c>
      <c r="Y119" s="16">
        <f>(Table22[[#This Row],[Gross Cost]]/Table22[[#This Row],[Viewable Impressions]])*1000</f>
        <v>587.86074672048437</v>
      </c>
      <c r="Z119" s="19">
        <f t="shared" si="9"/>
        <v>0.48224462954844366</v>
      </c>
    </row>
    <row r="120" spans="1:26" ht="34" x14ac:dyDescent="0.2">
      <c r="A120" s="13" t="s">
        <v>613</v>
      </c>
      <c r="B120" s="14" t="s">
        <v>614</v>
      </c>
      <c r="C120" s="14" t="s">
        <v>16</v>
      </c>
      <c r="D120" s="14" t="s">
        <v>85</v>
      </c>
      <c r="E120" s="14" t="s">
        <v>615</v>
      </c>
      <c r="F120" s="14" t="s">
        <v>60</v>
      </c>
      <c r="G120" s="14" t="s">
        <v>60</v>
      </c>
      <c r="H120" s="14" t="s">
        <v>60</v>
      </c>
      <c r="I120" s="13" t="s">
        <v>113</v>
      </c>
      <c r="J120" s="13" t="s">
        <v>78</v>
      </c>
      <c r="K120" s="1" t="s">
        <v>162</v>
      </c>
      <c r="L120" s="1" t="s">
        <v>616</v>
      </c>
      <c r="M120" s="1" t="s">
        <v>65</v>
      </c>
      <c r="N120" s="13" t="s">
        <v>74</v>
      </c>
      <c r="O120" s="15">
        <v>9357</v>
      </c>
      <c r="P120" s="15">
        <v>60</v>
      </c>
      <c r="Q120" s="15">
        <v>1754</v>
      </c>
      <c r="R120" s="15">
        <v>8343</v>
      </c>
      <c r="S120" s="13">
        <v>10</v>
      </c>
      <c r="T120" s="16">
        <v>6559.48</v>
      </c>
      <c r="U120" s="17">
        <f t="shared" si="5"/>
        <v>655.94799999999998</v>
      </c>
      <c r="V120" s="18">
        <f t="shared" si="6"/>
        <v>109.32466666666666</v>
      </c>
      <c r="W120" s="18">
        <f t="shared" si="7"/>
        <v>0.7010238324249225</v>
      </c>
      <c r="X120" s="19">
        <f t="shared" si="8"/>
        <v>0.16666666666666666</v>
      </c>
      <c r="Y120" s="16">
        <f>(Table22[[#This Row],[Gross Cost]]/Table22[[#This Row],[Viewable Impressions]])*1000</f>
        <v>3739.7263397947545</v>
      </c>
      <c r="Z120" s="19">
        <f t="shared" si="9"/>
        <v>0.64123116383456236</v>
      </c>
    </row>
    <row r="121" spans="1:26" ht="17" x14ac:dyDescent="0.2">
      <c r="A121" s="13" t="s">
        <v>617</v>
      </c>
      <c r="B121" s="14" t="s">
        <v>618</v>
      </c>
      <c r="C121" s="14" t="s">
        <v>27</v>
      </c>
      <c r="D121" s="14" t="s">
        <v>58</v>
      </c>
      <c r="E121" s="14" t="s">
        <v>619</v>
      </c>
      <c r="F121" s="14" t="s">
        <v>60</v>
      </c>
      <c r="G121" s="14" t="s">
        <v>60</v>
      </c>
      <c r="H121" s="14" t="s">
        <v>60</v>
      </c>
      <c r="I121" s="13" t="s">
        <v>61</v>
      </c>
      <c r="J121" s="13" t="s">
        <v>78</v>
      </c>
      <c r="K121" s="1" t="s">
        <v>94</v>
      </c>
      <c r="L121" s="1" t="s">
        <v>276</v>
      </c>
      <c r="M121" s="1" t="s">
        <v>207</v>
      </c>
      <c r="N121" s="13" t="s">
        <v>82</v>
      </c>
      <c r="O121" s="15">
        <v>17833</v>
      </c>
      <c r="P121" s="15">
        <v>61</v>
      </c>
      <c r="Q121" s="15">
        <v>8670</v>
      </c>
      <c r="R121" s="15">
        <v>16871</v>
      </c>
      <c r="S121" s="13">
        <v>10</v>
      </c>
      <c r="T121" s="16">
        <v>4899.16</v>
      </c>
      <c r="U121" s="17">
        <f t="shared" si="5"/>
        <v>489.916</v>
      </c>
      <c r="V121" s="18">
        <f t="shared" si="6"/>
        <v>80.314098360655734</v>
      </c>
      <c r="W121" s="18">
        <f t="shared" si="7"/>
        <v>0.27472438737172655</v>
      </c>
      <c r="X121" s="19">
        <f t="shared" si="8"/>
        <v>0.16393442622950818</v>
      </c>
      <c r="Y121" s="16">
        <f>(Table22[[#This Row],[Gross Cost]]/Table22[[#This Row],[Viewable Impressions]])*1000</f>
        <v>565.0703575547866</v>
      </c>
      <c r="Z121" s="19">
        <f t="shared" si="9"/>
        <v>0.34206246845735433</v>
      </c>
    </row>
    <row r="122" spans="1:26" ht="51" x14ac:dyDescent="0.2">
      <c r="A122" s="13" t="s">
        <v>620</v>
      </c>
      <c r="B122" s="14" t="s">
        <v>621</v>
      </c>
      <c r="C122" s="14" t="s">
        <v>28</v>
      </c>
      <c r="D122" s="14" t="s">
        <v>294</v>
      </c>
      <c r="E122" s="14" t="s">
        <v>295</v>
      </c>
      <c r="F122" s="14" t="s">
        <v>14</v>
      </c>
      <c r="G122" s="14" t="s">
        <v>622</v>
      </c>
      <c r="H122" s="14" t="s">
        <v>623</v>
      </c>
      <c r="I122" s="13" t="s">
        <v>61</v>
      </c>
      <c r="J122" s="13" t="s">
        <v>78</v>
      </c>
      <c r="K122" s="1" t="s">
        <v>114</v>
      </c>
      <c r="L122" s="1" t="s">
        <v>624</v>
      </c>
      <c r="M122" s="1" t="s">
        <v>81</v>
      </c>
      <c r="N122" s="13" t="s">
        <v>74</v>
      </c>
      <c r="O122" s="15">
        <v>10653</v>
      </c>
      <c r="P122" s="15">
        <v>68</v>
      </c>
      <c r="Q122" s="15">
        <v>5263</v>
      </c>
      <c r="R122" s="15">
        <v>9921</v>
      </c>
      <c r="S122" s="13">
        <v>11</v>
      </c>
      <c r="T122" s="16">
        <v>2641.48</v>
      </c>
      <c r="U122" s="17">
        <f t="shared" si="5"/>
        <v>240.13454545454545</v>
      </c>
      <c r="V122" s="18">
        <f t="shared" si="6"/>
        <v>38.845294117647057</v>
      </c>
      <c r="W122" s="18">
        <f t="shared" si="7"/>
        <v>0.24795644419412372</v>
      </c>
      <c r="X122" s="19">
        <f t="shared" si="8"/>
        <v>0.16176470588235295</v>
      </c>
      <c r="Y122" s="16">
        <f>(Table22[[#This Row],[Gross Cost]]/Table22[[#This Row],[Viewable Impressions]])*1000</f>
        <v>501.89625688770667</v>
      </c>
      <c r="Z122" s="19">
        <f t="shared" si="9"/>
        <v>0.63831784473857134</v>
      </c>
    </row>
    <row r="123" spans="1:26" ht="34" x14ac:dyDescent="0.2">
      <c r="A123" s="13" t="s">
        <v>625</v>
      </c>
      <c r="B123" s="14" t="s">
        <v>626</v>
      </c>
      <c r="C123" s="14" t="s">
        <v>15</v>
      </c>
      <c r="D123" s="14" t="s">
        <v>627</v>
      </c>
      <c r="E123" s="14" t="s">
        <v>628</v>
      </c>
      <c r="F123" s="14" t="s">
        <v>60</v>
      </c>
      <c r="G123" s="14" t="s">
        <v>60</v>
      </c>
      <c r="H123" s="14" t="s">
        <v>60</v>
      </c>
      <c r="I123" s="13" t="s">
        <v>113</v>
      </c>
      <c r="J123" s="13" t="s">
        <v>78</v>
      </c>
      <c r="K123" s="1" t="s">
        <v>87</v>
      </c>
      <c r="L123" s="1" t="s">
        <v>381</v>
      </c>
      <c r="M123" s="1" t="s">
        <v>65</v>
      </c>
      <c r="N123" s="13" t="s">
        <v>74</v>
      </c>
      <c r="O123" s="15">
        <v>10012</v>
      </c>
      <c r="P123" s="15">
        <v>25</v>
      </c>
      <c r="Q123" s="15">
        <v>5734</v>
      </c>
      <c r="R123" s="15">
        <v>9413</v>
      </c>
      <c r="S123" s="13">
        <v>4</v>
      </c>
      <c r="T123" s="16">
        <v>1805.93</v>
      </c>
      <c r="U123" s="17">
        <f t="shared" si="5"/>
        <v>451.48250000000002</v>
      </c>
      <c r="V123" s="18">
        <f t="shared" si="6"/>
        <v>72.237200000000001</v>
      </c>
      <c r="W123" s="18">
        <f t="shared" si="7"/>
        <v>0.18037654814222934</v>
      </c>
      <c r="X123" s="19">
        <f t="shared" si="8"/>
        <v>0.16</v>
      </c>
      <c r="Y123" s="16">
        <f>(Table22[[#This Row],[Gross Cost]]/Table22[[#This Row],[Viewable Impressions]])*1000</f>
        <v>314.95116846878273</v>
      </c>
      <c r="Z123" s="19">
        <f t="shared" si="9"/>
        <v>0.24970035956851777</v>
      </c>
    </row>
    <row r="124" spans="1:26" ht="34" x14ac:dyDescent="0.2">
      <c r="A124" s="13" t="s">
        <v>629</v>
      </c>
      <c r="B124" s="14" t="s">
        <v>630</v>
      </c>
      <c r="C124" s="14" t="s">
        <v>16</v>
      </c>
      <c r="D124" s="14" t="s">
        <v>176</v>
      </c>
      <c r="E124" s="14" t="s">
        <v>229</v>
      </c>
      <c r="F124" s="14" t="s">
        <v>631</v>
      </c>
      <c r="G124" s="14" t="s">
        <v>60</v>
      </c>
      <c r="H124" s="14" t="s">
        <v>60</v>
      </c>
      <c r="I124" s="13" t="s">
        <v>61</v>
      </c>
      <c r="J124" s="13" t="s">
        <v>93</v>
      </c>
      <c r="K124" s="1" t="s">
        <v>94</v>
      </c>
      <c r="L124" s="1" t="s">
        <v>632</v>
      </c>
      <c r="M124" s="1" t="s">
        <v>107</v>
      </c>
      <c r="N124" s="13" t="s">
        <v>74</v>
      </c>
      <c r="O124" s="15">
        <v>14451</v>
      </c>
      <c r="P124" s="15">
        <v>50</v>
      </c>
      <c r="Q124" s="15">
        <v>5606</v>
      </c>
      <c r="R124" s="15">
        <v>13461</v>
      </c>
      <c r="S124" s="13">
        <v>8</v>
      </c>
      <c r="T124" s="16">
        <v>6397.6</v>
      </c>
      <c r="U124" s="17">
        <f t="shared" si="5"/>
        <v>799.7</v>
      </c>
      <c r="V124" s="18">
        <f t="shared" si="6"/>
        <v>127.95200000000001</v>
      </c>
      <c r="W124" s="18">
        <f t="shared" si="7"/>
        <v>0.44270984706940697</v>
      </c>
      <c r="X124" s="19">
        <f t="shared" si="8"/>
        <v>0.16</v>
      </c>
      <c r="Y124" s="16">
        <f>(Table22[[#This Row],[Gross Cost]]/Table22[[#This Row],[Viewable Impressions]])*1000</f>
        <v>1141.2058508740636</v>
      </c>
      <c r="Z124" s="19">
        <f t="shared" si="9"/>
        <v>0.34599681682928518</v>
      </c>
    </row>
    <row r="125" spans="1:26" ht="34" x14ac:dyDescent="0.2">
      <c r="A125" s="13" t="s">
        <v>633</v>
      </c>
      <c r="B125" s="14" t="s">
        <v>634</v>
      </c>
      <c r="C125" s="14" t="s">
        <v>24</v>
      </c>
      <c r="D125" s="14" t="s">
        <v>407</v>
      </c>
      <c r="E125" s="14" t="s">
        <v>635</v>
      </c>
      <c r="F125" s="14" t="s">
        <v>60</v>
      </c>
      <c r="G125" s="14" t="s">
        <v>60</v>
      </c>
      <c r="H125" s="14" t="s">
        <v>60</v>
      </c>
      <c r="I125" s="13" t="s">
        <v>113</v>
      </c>
      <c r="J125" s="13" t="s">
        <v>93</v>
      </c>
      <c r="K125" s="1" t="s">
        <v>87</v>
      </c>
      <c r="L125" s="1" t="s">
        <v>327</v>
      </c>
      <c r="M125" s="1" t="s">
        <v>65</v>
      </c>
      <c r="N125" s="13" t="s">
        <v>74</v>
      </c>
      <c r="O125" s="15">
        <v>25835</v>
      </c>
      <c r="P125" s="15">
        <v>69</v>
      </c>
      <c r="Q125" s="15">
        <v>3753</v>
      </c>
      <c r="R125" s="15">
        <v>20808</v>
      </c>
      <c r="S125" s="13">
        <v>11</v>
      </c>
      <c r="T125" s="16">
        <v>5751.91</v>
      </c>
      <c r="U125" s="17">
        <f t="shared" si="5"/>
        <v>522.90090909090907</v>
      </c>
      <c r="V125" s="18">
        <f t="shared" si="6"/>
        <v>83.361014492753625</v>
      </c>
      <c r="W125" s="18">
        <f t="shared" si="7"/>
        <v>0.22264021676020901</v>
      </c>
      <c r="X125" s="19">
        <f t="shared" si="8"/>
        <v>0.15942028985507245</v>
      </c>
      <c r="Y125" s="16">
        <f>(Table22[[#This Row],[Gross Cost]]/Table22[[#This Row],[Viewable Impressions]])*1000</f>
        <v>1532.6165734079402</v>
      </c>
      <c r="Z125" s="19">
        <f t="shared" si="9"/>
        <v>0.26707954325527383</v>
      </c>
    </row>
    <row r="126" spans="1:26" ht="34" x14ac:dyDescent="0.2">
      <c r="A126" s="13" t="s">
        <v>636</v>
      </c>
      <c r="B126" s="14" t="s">
        <v>637</v>
      </c>
      <c r="C126" s="14" t="s">
        <v>25</v>
      </c>
      <c r="D126" s="14" t="s">
        <v>91</v>
      </c>
      <c r="E126" s="14" t="s">
        <v>638</v>
      </c>
      <c r="F126" s="14" t="s">
        <v>60</v>
      </c>
      <c r="G126" s="14" t="s">
        <v>60</v>
      </c>
      <c r="H126" s="14" t="s">
        <v>60</v>
      </c>
      <c r="I126" s="13" t="s">
        <v>113</v>
      </c>
      <c r="J126" s="13" t="s">
        <v>93</v>
      </c>
      <c r="K126" s="1" t="s">
        <v>639</v>
      </c>
      <c r="L126" s="1" t="s">
        <v>201</v>
      </c>
      <c r="M126" s="1" t="s">
        <v>81</v>
      </c>
      <c r="N126" s="13" t="s">
        <v>74</v>
      </c>
      <c r="O126" s="15">
        <v>14047</v>
      </c>
      <c r="P126" s="15">
        <v>44</v>
      </c>
      <c r="Q126" s="15">
        <v>9934</v>
      </c>
      <c r="R126" s="15">
        <v>13377</v>
      </c>
      <c r="S126" s="13">
        <v>7</v>
      </c>
      <c r="T126" s="16">
        <v>5729.65</v>
      </c>
      <c r="U126" s="17">
        <f t="shared" si="5"/>
        <v>818.52142857142849</v>
      </c>
      <c r="V126" s="18">
        <f t="shared" si="6"/>
        <v>130.21931818181818</v>
      </c>
      <c r="W126" s="18">
        <f t="shared" si="7"/>
        <v>0.40789136470420728</v>
      </c>
      <c r="X126" s="19">
        <f t="shared" si="8"/>
        <v>0.15909090909090909</v>
      </c>
      <c r="Y126" s="16">
        <f>(Table22[[#This Row],[Gross Cost]]/Table22[[#This Row],[Viewable Impressions]])*1000</f>
        <v>576.77169317495463</v>
      </c>
      <c r="Z126" s="19">
        <f t="shared" si="9"/>
        <v>0.31323414252153486</v>
      </c>
    </row>
    <row r="127" spans="1:26" ht="34" x14ac:dyDescent="0.2">
      <c r="A127" s="13" t="s">
        <v>640</v>
      </c>
      <c r="B127" s="14" t="s">
        <v>641</v>
      </c>
      <c r="C127" s="14" t="s">
        <v>20</v>
      </c>
      <c r="D127" s="14" t="s">
        <v>642</v>
      </c>
      <c r="E127" s="14" t="s">
        <v>60</v>
      </c>
      <c r="F127" s="14" t="s">
        <v>60</v>
      </c>
      <c r="G127" s="14" t="s">
        <v>60</v>
      </c>
      <c r="H127" s="14" t="s">
        <v>60</v>
      </c>
      <c r="I127" s="13" t="s">
        <v>61</v>
      </c>
      <c r="J127" s="13" t="s">
        <v>121</v>
      </c>
      <c r="K127" s="1" t="s">
        <v>94</v>
      </c>
      <c r="L127" s="1" t="s">
        <v>643</v>
      </c>
      <c r="M127" s="1" t="s">
        <v>65</v>
      </c>
      <c r="N127" s="13" t="s">
        <v>82</v>
      </c>
      <c r="O127" s="15">
        <v>27202</v>
      </c>
      <c r="P127" s="15">
        <v>70</v>
      </c>
      <c r="Q127" s="15">
        <v>5202</v>
      </c>
      <c r="R127" s="15">
        <v>23474</v>
      </c>
      <c r="S127" s="13">
        <v>11</v>
      </c>
      <c r="T127" s="16">
        <v>4253.9799999999996</v>
      </c>
      <c r="U127" s="17">
        <f t="shared" si="5"/>
        <v>386.72545454545451</v>
      </c>
      <c r="V127" s="18">
        <f t="shared" si="6"/>
        <v>60.771142857142848</v>
      </c>
      <c r="W127" s="18">
        <f t="shared" si="7"/>
        <v>0.15638482464524667</v>
      </c>
      <c r="X127" s="19">
        <f t="shared" si="8"/>
        <v>0.15714285714285714</v>
      </c>
      <c r="Y127" s="16">
        <f>(Table22[[#This Row],[Gross Cost]]/Table22[[#This Row],[Viewable Impressions]])*1000</f>
        <v>817.75855440215298</v>
      </c>
      <c r="Z127" s="19">
        <f t="shared" si="9"/>
        <v>0.2573340195573855</v>
      </c>
    </row>
    <row r="128" spans="1:26" ht="51" x14ac:dyDescent="0.2">
      <c r="A128" s="13" t="s">
        <v>644</v>
      </c>
      <c r="B128" s="14" t="s">
        <v>645</v>
      </c>
      <c r="C128" s="14" t="s">
        <v>9</v>
      </c>
      <c r="D128" s="14" t="s">
        <v>646</v>
      </c>
      <c r="E128" s="14" t="s">
        <v>647</v>
      </c>
      <c r="F128" s="14" t="s">
        <v>60</v>
      </c>
      <c r="G128" s="14" t="s">
        <v>60</v>
      </c>
      <c r="H128" s="14" t="s">
        <v>60</v>
      </c>
      <c r="I128" s="13" t="s">
        <v>61</v>
      </c>
      <c r="J128" s="13" t="s">
        <v>62</v>
      </c>
      <c r="K128" s="1" t="s">
        <v>79</v>
      </c>
      <c r="L128" s="1" t="s">
        <v>648</v>
      </c>
      <c r="M128" s="1" t="s">
        <v>299</v>
      </c>
      <c r="N128" s="13" t="s">
        <v>82</v>
      </c>
      <c r="O128" s="15">
        <v>31813</v>
      </c>
      <c r="P128" s="15">
        <v>84</v>
      </c>
      <c r="Q128" s="15">
        <v>14149</v>
      </c>
      <c r="R128" s="15">
        <v>21281</v>
      </c>
      <c r="S128" s="13">
        <v>13</v>
      </c>
      <c r="T128" s="16">
        <v>2060.9899999999998</v>
      </c>
      <c r="U128" s="17">
        <f t="shared" si="5"/>
        <v>158.53769230769228</v>
      </c>
      <c r="V128" s="18">
        <f t="shared" si="6"/>
        <v>24.535595238095237</v>
      </c>
      <c r="W128" s="18">
        <f t="shared" si="7"/>
        <v>6.478452205073397E-2</v>
      </c>
      <c r="X128" s="19">
        <f t="shared" si="8"/>
        <v>0.15476190476190477</v>
      </c>
      <c r="Y128" s="16">
        <f>(Table22[[#This Row],[Gross Cost]]/Table22[[#This Row],[Viewable Impressions]])*1000</f>
        <v>145.66329775955896</v>
      </c>
      <c r="Z128" s="19">
        <f t="shared" si="9"/>
        <v>0.26404300128878133</v>
      </c>
    </row>
    <row r="129" spans="1:26" ht="34" x14ac:dyDescent="0.2">
      <c r="A129" s="13" t="s">
        <v>649</v>
      </c>
      <c r="B129" s="14" t="s">
        <v>649</v>
      </c>
      <c r="C129" s="14" t="s">
        <v>22</v>
      </c>
      <c r="D129" s="14" t="s">
        <v>650</v>
      </c>
      <c r="E129" s="14" t="s">
        <v>651</v>
      </c>
      <c r="F129" s="14" t="s">
        <v>60</v>
      </c>
      <c r="G129" s="14" t="s">
        <v>60</v>
      </c>
      <c r="H129" s="14" t="s">
        <v>60</v>
      </c>
      <c r="I129" s="13" t="s">
        <v>113</v>
      </c>
      <c r="J129" s="13" t="s">
        <v>93</v>
      </c>
      <c r="K129" s="1" t="s">
        <v>216</v>
      </c>
      <c r="L129" s="1" t="s">
        <v>652</v>
      </c>
      <c r="M129" s="1" t="s">
        <v>308</v>
      </c>
      <c r="N129" s="13" t="s">
        <v>74</v>
      </c>
      <c r="O129" s="15">
        <v>9014</v>
      </c>
      <c r="P129" s="15">
        <v>26</v>
      </c>
      <c r="Q129" s="15">
        <v>5054</v>
      </c>
      <c r="R129" s="15">
        <v>7227</v>
      </c>
      <c r="S129" s="13">
        <v>4</v>
      </c>
      <c r="T129" s="16">
        <v>1539.6</v>
      </c>
      <c r="U129" s="17">
        <f t="shared" si="5"/>
        <v>384.9</v>
      </c>
      <c r="V129" s="18">
        <f t="shared" si="6"/>
        <v>59.215384615384615</v>
      </c>
      <c r="W129" s="18">
        <f t="shared" si="7"/>
        <v>0.17080097625915241</v>
      </c>
      <c r="X129" s="19">
        <f t="shared" si="8"/>
        <v>0.15384615384615385</v>
      </c>
      <c r="Y129" s="16">
        <f>(Table22[[#This Row],[Gross Cost]]/Table22[[#This Row],[Viewable Impressions]])*1000</f>
        <v>304.62999604273836</v>
      </c>
      <c r="Z129" s="19">
        <f t="shared" si="9"/>
        <v>0.28844020412691368</v>
      </c>
    </row>
    <row r="130" spans="1:26" ht="17" x14ac:dyDescent="0.2">
      <c r="A130" s="13" t="s">
        <v>653</v>
      </c>
      <c r="B130" s="14" t="s">
        <v>654</v>
      </c>
      <c r="C130" s="14" t="s">
        <v>12</v>
      </c>
      <c r="D130" s="14" t="s">
        <v>655</v>
      </c>
      <c r="E130" s="14" t="s">
        <v>60</v>
      </c>
      <c r="F130" s="14" t="s">
        <v>60</v>
      </c>
      <c r="G130" s="14" t="s">
        <v>60</v>
      </c>
      <c r="H130" s="14" t="s">
        <v>60</v>
      </c>
      <c r="I130" s="13" t="s">
        <v>61</v>
      </c>
      <c r="J130" s="13" t="s">
        <v>78</v>
      </c>
      <c r="K130" s="1" t="s">
        <v>87</v>
      </c>
      <c r="L130" s="1" t="s">
        <v>539</v>
      </c>
      <c r="M130" s="1" t="s">
        <v>107</v>
      </c>
      <c r="N130" s="13" t="s">
        <v>74</v>
      </c>
      <c r="O130" s="15">
        <v>9362</v>
      </c>
      <c r="P130" s="15">
        <v>39</v>
      </c>
      <c r="Q130" s="15">
        <v>5202</v>
      </c>
      <c r="R130" s="15">
        <v>8928</v>
      </c>
      <c r="S130" s="13">
        <v>6</v>
      </c>
      <c r="T130" s="16">
        <v>7312.49</v>
      </c>
      <c r="U130" s="17">
        <f t="shared" ref="U130:U193" si="10">T130/S130</f>
        <v>1218.7483333333332</v>
      </c>
      <c r="V130" s="18">
        <f t="shared" ref="V130:V193" si="11">T130/P130</f>
        <v>187.49974358974359</v>
      </c>
      <c r="W130" s="18">
        <f t="shared" ref="W130:W193" si="12">T130/O130</f>
        <v>0.78108203375347141</v>
      </c>
      <c r="X130" s="19">
        <f t="shared" ref="X130:X193" si="13">S130/P130</f>
        <v>0.15384615384615385</v>
      </c>
      <c r="Y130" s="16">
        <f>(Table22[[#This Row],[Gross Cost]]/Table22[[#This Row],[Viewable Impressions]])*1000</f>
        <v>1405.707420222991</v>
      </c>
      <c r="Z130" s="19">
        <f t="shared" si="9"/>
        <v>0.41657765434736171</v>
      </c>
    </row>
    <row r="131" spans="1:26" ht="51" x14ac:dyDescent="0.2">
      <c r="A131" s="13" t="s">
        <v>656</v>
      </c>
      <c r="B131" s="14" t="s">
        <v>657</v>
      </c>
      <c r="C131" s="14" t="s">
        <v>15</v>
      </c>
      <c r="D131" s="14" t="s">
        <v>450</v>
      </c>
      <c r="E131" s="14" t="s">
        <v>658</v>
      </c>
      <c r="F131" s="14" t="s">
        <v>659</v>
      </c>
      <c r="G131" s="14" t="s">
        <v>60</v>
      </c>
      <c r="H131" s="14" t="s">
        <v>60</v>
      </c>
      <c r="I131" s="13" t="s">
        <v>61</v>
      </c>
      <c r="J131" s="13" t="s">
        <v>78</v>
      </c>
      <c r="K131" s="1" t="s">
        <v>79</v>
      </c>
      <c r="L131" s="1" t="s">
        <v>660</v>
      </c>
      <c r="M131" s="1" t="s">
        <v>65</v>
      </c>
      <c r="N131" s="13" t="s">
        <v>74</v>
      </c>
      <c r="O131" s="15">
        <v>14799</v>
      </c>
      <c r="P131" s="15">
        <v>59</v>
      </c>
      <c r="Q131" s="15">
        <v>1403</v>
      </c>
      <c r="R131" s="15">
        <v>13410</v>
      </c>
      <c r="S131" s="13">
        <v>9</v>
      </c>
      <c r="T131" s="16">
        <v>1693.76</v>
      </c>
      <c r="U131" s="17">
        <f t="shared" si="10"/>
        <v>188.19555555555556</v>
      </c>
      <c r="V131" s="18">
        <f t="shared" si="11"/>
        <v>28.707796610169492</v>
      </c>
      <c r="W131" s="18">
        <f t="shared" si="12"/>
        <v>0.11445097641732549</v>
      </c>
      <c r="X131" s="19">
        <f t="shared" si="13"/>
        <v>0.15254237288135594</v>
      </c>
      <c r="Y131" s="16">
        <f>(Table22[[#This Row],[Gross Cost]]/Table22[[#This Row],[Viewable Impressions]])*1000</f>
        <v>1207.2416250890947</v>
      </c>
      <c r="Z131" s="19">
        <f t="shared" si="9"/>
        <v>0.39867558618825599</v>
      </c>
    </row>
    <row r="132" spans="1:26" ht="34" x14ac:dyDescent="0.2">
      <c r="A132" s="13" t="s">
        <v>661</v>
      </c>
      <c r="B132" s="14" t="s">
        <v>662</v>
      </c>
      <c r="C132" s="14" t="s">
        <v>28</v>
      </c>
      <c r="D132" s="14" t="s">
        <v>294</v>
      </c>
      <c r="E132" s="14" t="s">
        <v>663</v>
      </c>
      <c r="F132" s="14" t="s">
        <v>60</v>
      </c>
      <c r="G132" s="14" t="s">
        <v>60</v>
      </c>
      <c r="H132" s="14" t="s">
        <v>60</v>
      </c>
      <c r="I132" s="13" t="s">
        <v>113</v>
      </c>
      <c r="J132" s="13" t="s">
        <v>62</v>
      </c>
      <c r="K132" s="1" t="s">
        <v>87</v>
      </c>
      <c r="L132" s="1" t="s">
        <v>664</v>
      </c>
      <c r="M132" s="1" t="s">
        <v>299</v>
      </c>
      <c r="N132" s="13" t="s">
        <v>74</v>
      </c>
      <c r="O132" s="15">
        <v>20885</v>
      </c>
      <c r="P132" s="15">
        <v>99</v>
      </c>
      <c r="Q132" s="15">
        <v>9901</v>
      </c>
      <c r="R132" s="15">
        <v>16266</v>
      </c>
      <c r="S132" s="13">
        <v>15</v>
      </c>
      <c r="T132" s="16">
        <v>2496.79</v>
      </c>
      <c r="U132" s="17">
        <f t="shared" si="10"/>
        <v>166.45266666666666</v>
      </c>
      <c r="V132" s="18">
        <f t="shared" si="11"/>
        <v>25.220101010101011</v>
      </c>
      <c r="W132" s="18">
        <f t="shared" si="12"/>
        <v>0.11954943739525975</v>
      </c>
      <c r="X132" s="19">
        <f t="shared" si="13"/>
        <v>0.15151515151515152</v>
      </c>
      <c r="Y132" s="16">
        <f>(Table22[[#This Row],[Gross Cost]]/Table22[[#This Row],[Viewable Impressions]])*1000</f>
        <v>252.17553782446217</v>
      </c>
      <c r="Z132" s="19">
        <f t="shared" ref="Z132:Z195" si="14">(P132/O132)*100</f>
        <v>0.47402441943978929</v>
      </c>
    </row>
    <row r="133" spans="1:26" ht="51" x14ac:dyDescent="0.2">
      <c r="A133" s="13" t="s">
        <v>665</v>
      </c>
      <c r="B133" s="14" t="s">
        <v>666</v>
      </c>
      <c r="C133" s="14" t="s">
        <v>28</v>
      </c>
      <c r="D133" s="14" t="s">
        <v>294</v>
      </c>
      <c r="E133" s="14" t="s">
        <v>295</v>
      </c>
      <c r="F133" s="14" t="s">
        <v>667</v>
      </c>
      <c r="G133" s="14" t="s">
        <v>668</v>
      </c>
      <c r="H133" s="14" t="s">
        <v>60</v>
      </c>
      <c r="I133" s="13" t="s">
        <v>61</v>
      </c>
      <c r="J133" s="13" t="s">
        <v>121</v>
      </c>
      <c r="K133" s="1" t="s">
        <v>669</v>
      </c>
      <c r="L133" s="1" t="s">
        <v>571</v>
      </c>
      <c r="M133" s="1" t="s">
        <v>116</v>
      </c>
      <c r="N133" s="13" t="s">
        <v>74</v>
      </c>
      <c r="O133" s="15">
        <v>90123</v>
      </c>
      <c r="P133" s="15">
        <v>60</v>
      </c>
      <c r="Q133" s="15">
        <v>33421</v>
      </c>
      <c r="R133" s="15">
        <v>66729</v>
      </c>
      <c r="S133" s="13">
        <v>9</v>
      </c>
      <c r="T133" s="16">
        <v>3433.91</v>
      </c>
      <c r="U133" s="17">
        <f t="shared" si="10"/>
        <v>381.54555555555555</v>
      </c>
      <c r="V133" s="18">
        <f t="shared" si="11"/>
        <v>57.231833333333334</v>
      </c>
      <c r="W133" s="18">
        <f t="shared" si="12"/>
        <v>3.8102482163265755E-2</v>
      </c>
      <c r="X133" s="19">
        <f t="shared" si="13"/>
        <v>0.15</v>
      </c>
      <c r="Y133" s="16">
        <f>(Table22[[#This Row],[Gross Cost]]/Table22[[#This Row],[Viewable Impressions]])*1000</f>
        <v>102.7470751922444</v>
      </c>
      <c r="Z133" s="19">
        <f t="shared" si="14"/>
        <v>6.6575679904131019E-2</v>
      </c>
    </row>
    <row r="134" spans="1:26" ht="17" x14ac:dyDescent="0.2">
      <c r="A134" s="13" t="s">
        <v>670</v>
      </c>
      <c r="B134" s="14" t="s">
        <v>671</v>
      </c>
      <c r="C134" s="14" t="s">
        <v>13</v>
      </c>
      <c r="D134" s="14" t="s">
        <v>14</v>
      </c>
      <c r="E134" s="14" t="s">
        <v>672</v>
      </c>
      <c r="F134" s="14" t="s">
        <v>60</v>
      </c>
      <c r="G134" s="14" t="s">
        <v>60</v>
      </c>
      <c r="H134" s="14" t="s">
        <v>60</v>
      </c>
      <c r="I134" s="13" t="s">
        <v>113</v>
      </c>
      <c r="J134" s="13" t="s">
        <v>93</v>
      </c>
      <c r="K134" s="1" t="s">
        <v>588</v>
      </c>
      <c r="L134" s="1" t="s">
        <v>673</v>
      </c>
      <c r="M134" s="1" t="s">
        <v>65</v>
      </c>
      <c r="N134" s="13" t="s">
        <v>74</v>
      </c>
      <c r="O134" s="15">
        <v>22180</v>
      </c>
      <c r="P134" s="15">
        <v>60</v>
      </c>
      <c r="Q134" s="15">
        <v>4835</v>
      </c>
      <c r="R134" s="15">
        <v>19291</v>
      </c>
      <c r="S134" s="13">
        <v>9</v>
      </c>
      <c r="T134" s="16">
        <v>1441.63</v>
      </c>
      <c r="U134" s="17">
        <f t="shared" si="10"/>
        <v>160.18111111111114</v>
      </c>
      <c r="V134" s="18">
        <f t="shared" si="11"/>
        <v>24.02716666666667</v>
      </c>
      <c r="W134" s="18">
        <f t="shared" si="12"/>
        <v>6.4996844003606863E-2</v>
      </c>
      <c r="X134" s="19">
        <f t="shared" si="13"/>
        <v>0.15</v>
      </c>
      <c r="Y134" s="16">
        <f>(Table22[[#This Row],[Gross Cost]]/Table22[[#This Row],[Viewable Impressions]])*1000</f>
        <v>298.1654601861427</v>
      </c>
      <c r="Z134" s="19">
        <f t="shared" si="14"/>
        <v>0.27051397655545539</v>
      </c>
    </row>
    <row r="135" spans="1:26" ht="34" x14ac:dyDescent="0.2">
      <c r="A135" s="13" t="s">
        <v>674</v>
      </c>
      <c r="B135" s="14" t="s">
        <v>675</v>
      </c>
      <c r="C135" s="14" t="s">
        <v>15</v>
      </c>
      <c r="D135" s="14" t="s">
        <v>450</v>
      </c>
      <c r="E135" s="14" t="s">
        <v>676</v>
      </c>
      <c r="F135" s="14" t="s">
        <v>60</v>
      </c>
      <c r="G135" s="14" t="s">
        <v>60</v>
      </c>
      <c r="H135" s="14" t="s">
        <v>60</v>
      </c>
      <c r="I135" s="13" t="s">
        <v>193</v>
      </c>
      <c r="J135" s="13" t="s">
        <v>78</v>
      </c>
      <c r="K135" s="1" t="s">
        <v>677</v>
      </c>
      <c r="L135" s="1" t="s">
        <v>678</v>
      </c>
      <c r="M135" s="1" t="s">
        <v>65</v>
      </c>
      <c r="N135" s="13" t="s">
        <v>74</v>
      </c>
      <c r="O135" s="15">
        <v>9946</v>
      </c>
      <c r="P135" s="15">
        <v>20</v>
      </c>
      <c r="Q135" s="15">
        <v>4818</v>
      </c>
      <c r="R135" s="15">
        <v>7382</v>
      </c>
      <c r="S135" s="13">
        <v>3</v>
      </c>
      <c r="T135" s="16">
        <v>1525.96</v>
      </c>
      <c r="U135" s="17">
        <f t="shared" si="10"/>
        <v>508.65333333333336</v>
      </c>
      <c r="V135" s="18">
        <f t="shared" si="11"/>
        <v>76.298000000000002</v>
      </c>
      <c r="W135" s="18">
        <f t="shared" si="12"/>
        <v>0.15342449225819424</v>
      </c>
      <c r="X135" s="19">
        <f t="shared" si="13"/>
        <v>0.15</v>
      </c>
      <c r="Y135" s="16">
        <f>(Table22[[#This Row],[Gross Cost]]/Table22[[#This Row],[Viewable Impressions]])*1000</f>
        <v>316.72063096720632</v>
      </c>
      <c r="Z135" s="19">
        <f t="shared" si="14"/>
        <v>0.20108586366378445</v>
      </c>
    </row>
    <row r="136" spans="1:26" ht="34" x14ac:dyDescent="0.2">
      <c r="A136" s="13" t="s">
        <v>679</v>
      </c>
      <c r="B136" s="14" t="s">
        <v>680</v>
      </c>
      <c r="C136" s="14" t="s">
        <v>681</v>
      </c>
      <c r="D136" s="14" t="s">
        <v>682</v>
      </c>
      <c r="E136" s="14" t="s">
        <v>60</v>
      </c>
      <c r="F136" s="14" t="s">
        <v>60</v>
      </c>
      <c r="G136" s="14" t="s">
        <v>60</v>
      </c>
      <c r="H136" s="14" t="s">
        <v>60</v>
      </c>
      <c r="I136" s="13" t="s">
        <v>113</v>
      </c>
      <c r="J136" s="13" t="s">
        <v>62</v>
      </c>
      <c r="K136" s="1" t="s">
        <v>355</v>
      </c>
      <c r="L136" s="1" t="s">
        <v>683</v>
      </c>
      <c r="M136" s="1" t="s">
        <v>65</v>
      </c>
      <c r="N136" s="13" t="s">
        <v>74</v>
      </c>
      <c r="O136" s="15">
        <v>26820</v>
      </c>
      <c r="P136" s="15">
        <v>80</v>
      </c>
      <c r="Q136" s="15">
        <v>13553</v>
      </c>
      <c r="R136" s="15">
        <v>21192</v>
      </c>
      <c r="S136" s="13">
        <v>12</v>
      </c>
      <c r="T136" s="16">
        <v>6745.1</v>
      </c>
      <c r="U136" s="17">
        <f t="shared" si="10"/>
        <v>562.0916666666667</v>
      </c>
      <c r="V136" s="18">
        <f t="shared" si="11"/>
        <v>84.313749999999999</v>
      </c>
      <c r="W136" s="18">
        <f t="shared" si="12"/>
        <v>0.25149515287099183</v>
      </c>
      <c r="X136" s="19">
        <f t="shared" si="13"/>
        <v>0.15</v>
      </c>
      <c r="Y136" s="16">
        <f>(Table22[[#This Row],[Gross Cost]]/Table22[[#This Row],[Viewable Impressions]])*1000</f>
        <v>497.68316977790897</v>
      </c>
      <c r="Z136" s="19">
        <f t="shared" si="14"/>
        <v>0.29828486204325128</v>
      </c>
    </row>
    <row r="137" spans="1:26" ht="34" x14ac:dyDescent="0.2">
      <c r="A137" s="13" t="s">
        <v>684</v>
      </c>
      <c r="B137" s="14" t="s">
        <v>685</v>
      </c>
      <c r="C137" s="14" t="s">
        <v>20</v>
      </c>
      <c r="D137" s="14" t="s">
        <v>686</v>
      </c>
      <c r="E137" s="14" t="s">
        <v>60</v>
      </c>
      <c r="F137" s="14" t="s">
        <v>60</v>
      </c>
      <c r="G137" s="14" t="s">
        <v>60</v>
      </c>
      <c r="H137" s="14" t="s">
        <v>60</v>
      </c>
      <c r="I137" s="13" t="s">
        <v>113</v>
      </c>
      <c r="J137" s="13" t="s">
        <v>93</v>
      </c>
      <c r="K137" s="1" t="s">
        <v>241</v>
      </c>
      <c r="L137" s="1" t="s">
        <v>247</v>
      </c>
      <c r="M137" s="1" t="s">
        <v>323</v>
      </c>
      <c r="N137" s="13" t="s">
        <v>74</v>
      </c>
      <c r="O137" s="15">
        <v>7530</v>
      </c>
      <c r="P137" s="15">
        <v>20</v>
      </c>
      <c r="Q137" s="15">
        <v>5468</v>
      </c>
      <c r="R137" s="15">
        <v>7298</v>
      </c>
      <c r="S137" s="13">
        <v>3</v>
      </c>
      <c r="T137" s="16">
        <v>5038.71</v>
      </c>
      <c r="U137" s="17">
        <f t="shared" si="10"/>
        <v>1679.57</v>
      </c>
      <c r="V137" s="18">
        <f t="shared" si="11"/>
        <v>251.93549999999999</v>
      </c>
      <c r="W137" s="18">
        <f t="shared" si="12"/>
        <v>0.66915139442231075</v>
      </c>
      <c r="X137" s="19">
        <f t="shared" si="13"/>
        <v>0.15</v>
      </c>
      <c r="Y137" s="16">
        <f>(Table22[[#This Row],[Gross Cost]]/Table22[[#This Row],[Viewable Impressions]])*1000</f>
        <v>921.49049012435989</v>
      </c>
      <c r="Z137" s="19">
        <f t="shared" si="14"/>
        <v>0.26560424966799467</v>
      </c>
    </row>
    <row r="138" spans="1:26" ht="17" x14ac:dyDescent="0.2">
      <c r="A138" s="13" t="s">
        <v>687</v>
      </c>
      <c r="B138" s="14" t="s">
        <v>688</v>
      </c>
      <c r="C138" s="14" t="s">
        <v>16</v>
      </c>
      <c r="D138" s="14" t="s">
        <v>21</v>
      </c>
      <c r="E138" s="14" t="s">
        <v>689</v>
      </c>
      <c r="F138" s="14" t="s">
        <v>60</v>
      </c>
      <c r="G138" s="14" t="s">
        <v>60</v>
      </c>
      <c r="H138" s="14" t="s">
        <v>60</v>
      </c>
      <c r="I138" s="13" t="s">
        <v>193</v>
      </c>
      <c r="J138" s="13" t="s">
        <v>78</v>
      </c>
      <c r="K138" s="1" t="s">
        <v>87</v>
      </c>
      <c r="L138" s="1" t="s">
        <v>607</v>
      </c>
      <c r="M138" s="1" t="s">
        <v>107</v>
      </c>
      <c r="N138" s="13" t="s">
        <v>74</v>
      </c>
      <c r="O138" s="15">
        <v>11789</v>
      </c>
      <c r="P138" s="15">
        <v>20</v>
      </c>
      <c r="Q138" s="15">
        <v>6187</v>
      </c>
      <c r="R138" s="15">
        <v>10028</v>
      </c>
      <c r="S138" s="13">
        <v>3</v>
      </c>
      <c r="T138" s="16">
        <v>6505.53</v>
      </c>
      <c r="U138" s="17">
        <f t="shared" si="10"/>
        <v>2168.5099999999998</v>
      </c>
      <c r="V138" s="18">
        <f t="shared" si="11"/>
        <v>325.2765</v>
      </c>
      <c r="W138" s="18">
        <f t="shared" si="12"/>
        <v>0.55183051997624899</v>
      </c>
      <c r="X138" s="19">
        <f t="shared" si="13"/>
        <v>0.15</v>
      </c>
      <c r="Y138" s="16">
        <f>(Table22[[#This Row],[Gross Cost]]/Table22[[#This Row],[Viewable Impressions]])*1000</f>
        <v>1051.4837562631324</v>
      </c>
      <c r="Z138" s="19">
        <f t="shared" si="14"/>
        <v>0.16964967342437867</v>
      </c>
    </row>
    <row r="139" spans="1:26" ht="34" x14ac:dyDescent="0.2">
      <c r="A139" s="13" t="s">
        <v>690</v>
      </c>
      <c r="B139" s="14" t="s">
        <v>691</v>
      </c>
      <c r="C139" s="14" t="s">
        <v>14</v>
      </c>
      <c r="D139" s="14" t="s">
        <v>359</v>
      </c>
      <c r="E139" s="14" t="s">
        <v>692</v>
      </c>
      <c r="F139" s="14" t="s">
        <v>60</v>
      </c>
      <c r="G139" s="14" t="s">
        <v>60</v>
      </c>
      <c r="H139" s="14" t="s">
        <v>60</v>
      </c>
      <c r="I139" s="13" t="s">
        <v>61</v>
      </c>
      <c r="J139" s="13" t="s">
        <v>121</v>
      </c>
      <c r="K139" s="1" t="s">
        <v>100</v>
      </c>
      <c r="L139" s="1" t="s">
        <v>222</v>
      </c>
      <c r="M139" s="1" t="s">
        <v>81</v>
      </c>
      <c r="N139" s="13" t="s">
        <v>74</v>
      </c>
      <c r="O139" s="15">
        <v>7229</v>
      </c>
      <c r="P139" s="15">
        <v>20</v>
      </c>
      <c r="Q139" s="15">
        <v>5668</v>
      </c>
      <c r="R139" s="15">
        <v>6760</v>
      </c>
      <c r="S139" s="13">
        <v>3</v>
      </c>
      <c r="T139" s="16">
        <v>6812.59</v>
      </c>
      <c r="U139" s="17">
        <f t="shared" si="10"/>
        <v>2270.8633333333332</v>
      </c>
      <c r="V139" s="18">
        <f t="shared" si="11"/>
        <v>340.62950000000001</v>
      </c>
      <c r="W139" s="18">
        <f t="shared" si="12"/>
        <v>0.94239728869829853</v>
      </c>
      <c r="X139" s="19">
        <f t="shared" si="13"/>
        <v>0.15</v>
      </c>
      <c r="Y139" s="16">
        <f>(Table22[[#This Row],[Gross Cost]]/Table22[[#This Row],[Viewable Impressions]])*1000</f>
        <v>1201.9389555398729</v>
      </c>
      <c r="Z139" s="19">
        <f t="shared" si="14"/>
        <v>0.27666343892654582</v>
      </c>
    </row>
    <row r="140" spans="1:26" ht="34" x14ac:dyDescent="0.2">
      <c r="A140" s="13" t="s">
        <v>693</v>
      </c>
      <c r="B140" s="14" t="s">
        <v>694</v>
      </c>
      <c r="C140" s="14" t="s">
        <v>695</v>
      </c>
      <c r="D140" s="14" t="s">
        <v>696</v>
      </c>
      <c r="E140" s="14" t="s">
        <v>60</v>
      </c>
      <c r="F140" s="14" t="s">
        <v>60</v>
      </c>
      <c r="G140" s="14" t="s">
        <v>60</v>
      </c>
      <c r="H140" s="14" t="s">
        <v>60</v>
      </c>
      <c r="I140" s="13" t="s">
        <v>61</v>
      </c>
      <c r="J140" s="13" t="s">
        <v>121</v>
      </c>
      <c r="K140" s="1" t="s">
        <v>79</v>
      </c>
      <c r="L140" s="1" t="s">
        <v>589</v>
      </c>
      <c r="M140" s="1" t="s">
        <v>299</v>
      </c>
      <c r="N140" s="13" t="s">
        <v>74</v>
      </c>
      <c r="O140" s="15">
        <v>8187</v>
      </c>
      <c r="P140" s="15">
        <v>20</v>
      </c>
      <c r="Q140" s="15">
        <v>4888</v>
      </c>
      <c r="R140" s="15">
        <v>7510</v>
      </c>
      <c r="S140" s="13">
        <v>3</v>
      </c>
      <c r="T140" s="16">
        <v>6980.23</v>
      </c>
      <c r="U140" s="17">
        <f t="shared" si="10"/>
        <v>2326.7433333333333</v>
      </c>
      <c r="V140" s="18">
        <f t="shared" si="11"/>
        <v>349.01149999999996</v>
      </c>
      <c r="W140" s="18">
        <f t="shared" si="12"/>
        <v>0.85259924270184428</v>
      </c>
      <c r="X140" s="19">
        <f t="shared" si="13"/>
        <v>0.15</v>
      </c>
      <c r="Y140" s="16">
        <f>(Table22[[#This Row],[Gross Cost]]/Table22[[#This Row],[Viewable Impressions]])*1000</f>
        <v>1428.0339607201308</v>
      </c>
      <c r="Z140" s="19">
        <f t="shared" si="14"/>
        <v>0.24428972761695372</v>
      </c>
    </row>
    <row r="141" spans="1:26" ht="34" x14ac:dyDescent="0.2">
      <c r="A141" s="13" t="s">
        <v>697</v>
      </c>
      <c r="B141" s="14" t="s">
        <v>698</v>
      </c>
      <c r="C141" s="14" t="s">
        <v>14</v>
      </c>
      <c r="D141" s="14" t="s">
        <v>359</v>
      </c>
      <c r="E141" s="14" t="s">
        <v>699</v>
      </c>
      <c r="F141" s="14" t="s">
        <v>60</v>
      </c>
      <c r="G141" s="14" t="s">
        <v>60</v>
      </c>
      <c r="H141" s="14" t="s">
        <v>60</v>
      </c>
      <c r="I141" s="13" t="s">
        <v>113</v>
      </c>
      <c r="J141" s="13" t="s">
        <v>62</v>
      </c>
      <c r="K141" s="1" t="s">
        <v>94</v>
      </c>
      <c r="L141" s="1" t="s">
        <v>361</v>
      </c>
      <c r="M141" s="1" t="s">
        <v>65</v>
      </c>
      <c r="N141" s="13" t="s">
        <v>74</v>
      </c>
      <c r="O141" s="15">
        <v>7514</v>
      </c>
      <c r="P141" s="15">
        <v>20</v>
      </c>
      <c r="Q141" s="15">
        <v>2646</v>
      </c>
      <c r="R141" s="15">
        <v>3373</v>
      </c>
      <c r="S141" s="13">
        <v>3</v>
      </c>
      <c r="T141" s="16">
        <v>6756.3</v>
      </c>
      <c r="U141" s="17">
        <f t="shared" si="10"/>
        <v>2252.1</v>
      </c>
      <c r="V141" s="18">
        <f t="shared" si="11"/>
        <v>337.815</v>
      </c>
      <c r="W141" s="18">
        <f t="shared" si="12"/>
        <v>0.89916156507852008</v>
      </c>
      <c r="X141" s="19">
        <f t="shared" si="13"/>
        <v>0.15</v>
      </c>
      <c r="Y141" s="16">
        <f>(Table22[[#This Row],[Gross Cost]]/Table22[[#This Row],[Viewable Impressions]])*1000</f>
        <v>2553.4013605442178</v>
      </c>
      <c r="Z141" s="19">
        <f t="shared" si="14"/>
        <v>0.26616981634282671</v>
      </c>
    </row>
    <row r="142" spans="1:26" ht="17" x14ac:dyDescent="0.2">
      <c r="A142" s="13" t="s">
        <v>700</v>
      </c>
      <c r="B142" s="14" t="s">
        <v>700</v>
      </c>
      <c r="C142" s="14" t="s">
        <v>19</v>
      </c>
      <c r="D142" s="14" t="s">
        <v>16</v>
      </c>
      <c r="E142" s="14" t="s">
        <v>603</v>
      </c>
      <c r="F142" s="14" t="s">
        <v>60</v>
      </c>
      <c r="G142" s="14" t="s">
        <v>60</v>
      </c>
      <c r="H142" s="14" t="s">
        <v>60</v>
      </c>
      <c r="I142" s="13" t="s">
        <v>113</v>
      </c>
      <c r="J142" s="13" t="s">
        <v>78</v>
      </c>
      <c r="K142" s="1" t="s">
        <v>442</v>
      </c>
      <c r="L142" s="1" t="s">
        <v>701</v>
      </c>
      <c r="M142" s="1" t="s">
        <v>107</v>
      </c>
      <c r="N142" s="13" t="s">
        <v>74</v>
      </c>
      <c r="O142" s="15">
        <v>19344</v>
      </c>
      <c r="P142" s="15">
        <v>68</v>
      </c>
      <c r="Q142" s="15">
        <v>2353</v>
      </c>
      <c r="R142" s="15">
        <v>18261</v>
      </c>
      <c r="S142" s="13">
        <v>10</v>
      </c>
      <c r="T142" s="16">
        <v>1500.72</v>
      </c>
      <c r="U142" s="17">
        <f t="shared" si="10"/>
        <v>150.072</v>
      </c>
      <c r="V142" s="18">
        <f t="shared" si="11"/>
        <v>22.069411764705883</v>
      </c>
      <c r="W142" s="18">
        <f t="shared" si="12"/>
        <v>7.7580645161290318E-2</v>
      </c>
      <c r="X142" s="19">
        <f t="shared" si="13"/>
        <v>0.14705882352941177</v>
      </c>
      <c r="Y142" s="16">
        <f>(Table22[[#This Row],[Gross Cost]]/Table22[[#This Row],[Viewable Impressions]])*1000</f>
        <v>637.79005524861873</v>
      </c>
      <c r="Z142" s="19">
        <f t="shared" si="14"/>
        <v>0.3515301902398677</v>
      </c>
    </row>
    <row r="143" spans="1:26" ht="34" x14ac:dyDescent="0.2">
      <c r="A143" s="13" t="s">
        <v>702</v>
      </c>
      <c r="B143" s="14" t="s">
        <v>703</v>
      </c>
      <c r="C143" s="14" t="s">
        <v>16</v>
      </c>
      <c r="D143" s="14" t="s">
        <v>85</v>
      </c>
      <c r="E143" s="14" t="s">
        <v>704</v>
      </c>
      <c r="F143" s="14" t="s">
        <v>60</v>
      </c>
      <c r="G143" s="14" t="s">
        <v>60</v>
      </c>
      <c r="H143" s="14" t="s">
        <v>60</v>
      </c>
      <c r="I143" s="13" t="s">
        <v>113</v>
      </c>
      <c r="J143" s="13" t="s">
        <v>78</v>
      </c>
      <c r="K143" s="1" t="s">
        <v>87</v>
      </c>
      <c r="L143" s="1" t="s">
        <v>561</v>
      </c>
      <c r="M143" s="1" t="s">
        <v>116</v>
      </c>
      <c r="N143" s="13" t="s">
        <v>74</v>
      </c>
      <c r="O143" s="15">
        <v>26304</v>
      </c>
      <c r="P143" s="15">
        <v>75</v>
      </c>
      <c r="Q143" s="15">
        <v>12354</v>
      </c>
      <c r="R143" s="15">
        <v>17500</v>
      </c>
      <c r="S143" s="13">
        <v>11</v>
      </c>
      <c r="T143" s="16">
        <v>4727.8100000000004</v>
      </c>
      <c r="U143" s="17">
        <f t="shared" si="10"/>
        <v>429.8009090909091</v>
      </c>
      <c r="V143" s="18">
        <f t="shared" si="11"/>
        <v>63.037466666666674</v>
      </c>
      <c r="W143" s="18">
        <f t="shared" si="12"/>
        <v>0.17973730231143553</v>
      </c>
      <c r="X143" s="19">
        <f t="shared" si="13"/>
        <v>0.14666666666666667</v>
      </c>
      <c r="Y143" s="16">
        <f>(Table22[[#This Row],[Gross Cost]]/Table22[[#This Row],[Viewable Impressions]])*1000</f>
        <v>382.69467378986565</v>
      </c>
      <c r="Z143" s="19">
        <f t="shared" si="14"/>
        <v>0.28512773722627738</v>
      </c>
    </row>
    <row r="144" spans="1:26" ht="34" x14ac:dyDescent="0.2">
      <c r="A144" s="13" t="s">
        <v>705</v>
      </c>
      <c r="B144" s="14" t="s">
        <v>706</v>
      </c>
      <c r="C144" s="14" t="s">
        <v>26</v>
      </c>
      <c r="D144" s="14" t="s">
        <v>501</v>
      </c>
      <c r="E144" s="14" t="s">
        <v>707</v>
      </c>
      <c r="F144" s="14" t="s">
        <v>60</v>
      </c>
      <c r="G144" s="14" t="s">
        <v>60</v>
      </c>
      <c r="H144" s="14" t="s">
        <v>60</v>
      </c>
      <c r="I144" s="13" t="s">
        <v>113</v>
      </c>
      <c r="J144" s="13" t="s">
        <v>62</v>
      </c>
      <c r="K144" s="1" t="s">
        <v>94</v>
      </c>
      <c r="L144" s="1" t="s">
        <v>708</v>
      </c>
      <c r="M144" s="1" t="s">
        <v>107</v>
      </c>
      <c r="N144" s="13" t="s">
        <v>74</v>
      </c>
      <c r="O144" s="15">
        <v>28553</v>
      </c>
      <c r="P144" s="15">
        <v>90</v>
      </c>
      <c r="Q144" s="15">
        <v>11390</v>
      </c>
      <c r="R144" s="15">
        <v>23355</v>
      </c>
      <c r="S144" s="13">
        <v>13</v>
      </c>
      <c r="T144" s="16">
        <v>5573.11</v>
      </c>
      <c r="U144" s="17">
        <f t="shared" si="10"/>
        <v>428.7007692307692</v>
      </c>
      <c r="V144" s="18">
        <f t="shared" si="11"/>
        <v>61.923444444444442</v>
      </c>
      <c r="W144" s="18">
        <f t="shared" si="12"/>
        <v>0.19518474415998319</v>
      </c>
      <c r="X144" s="19">
        <f t="shared" si="13"/>
        <v>0.14444444444444443</v>
      </c>
      <c r="Y144" s="16">
        <f>(Table22[[#This Row],[Gross Cost]]/Table22[[#This Row],[Viewable Impressions]])*1000</f>
        <v>489.29850746268653</v>
      </c>
      <c r="Z144" s="19">
        <f t="shared" si="14"/>
        <v>0.3152033061324554</v>
      </c>
    </row>
    <row r="145" spans="1:26" ht="34" x14ac:dyDescent="0.2">
      <c r="A145" s="13" t="s">
        <v>709</v>
      </c>
      <c r="B145" s="14" t="s">
        <v>709</v>
      </c>
      <c r="C145" s="14" t="s">
        <v>22</v>
      </c>
      <c r="D145" s="14" t="s">
        <v>650</v>
      </c>
      <c r="E145" s="14" t="s">
        <v>710</v>
      </c>
      <c r="F145" s="14" t="s">
        <v>60</v>
      </c>
      <c r="G145" s="14" t="s">
        <v>60</v>
      </c>
      <c r="H145" s="14" t="s">
        <v>60</v>
      </c>
      <c r="I145" s="13" t="s">
        <v>113</v>
      </c>
      <c r="J145" s="13" t="s">
        <v>78</v>
      </c>
      <c r="K145" s="1" t="s">
        <v>162</v>
      </c>
      <c r="L145" s="1" t="s">
        <v>711</v>
      </c>
      <c r="M145" s="1" t="s">
        <v>116</v>
      </c>
      <c r="N145" s="13" t="s">
        <v>74</v>
      </c>
      <c r="O145" s="15">
        <v>9040</v>
      </c>
      <c r="P145" s="15">
        <v>21</v>
      </c>
      <c r="Q145" s="15">
        <v>3585</v>
      </c>
      <c r="R145" s="15">
        <v>8450</v>
      </c>
      <c r="S145" s="13">
        <v>3</v>
      </c>
      <c r="T145" s="16">
        <v>1473.19</v>
      </c>
      <c r="U145" s="17">
        <f t="shared" si="10"/>
        <v>491.06333333333333</v>
      </c>
      <c r="V145" s="18">
        <f t="shared" si="11"/>
        <v>70.15190476190476</v>
      </c>
      <c r="W145" s="18">
        <f t="shared" si="12"/>
        <v>0.16296349557522125</v>
      </c>
      <c r="X145" s="19">
        <f t="shared" si="13"/>
        <v>0.14285714285714285</v>
      </c>
      <c r="Y145" s="16">
        <f>(Table22[[#This Row],[Gross Cost]]/Table22[[#This Row],[Viewable Impressions]])*1000</f>
        <v>410.93165969316595</v>
      </c>
      <c r="Z145" s="19">
        <f t="shared" si="14"/>
        <v>0.23230088495575221</v>
      </c>
    </row>
    <row r="146" spans="1:26" ht="34" x14ac:dyDescent="0.2">
      <c r="A146" s="13" t="s">
        <v>712</v>
      </c>
      <c r="B146" s="14" t="s">
        <v>713</v>
      </c>
      <c r="C146" s="14" t="s">
        <v>9</v>
      </c>
      <c r="D146" s="14" t="s">
        <v>372</v>
      </c>
      <c r="E146" s="14" t="s">
        <v>714</v>
      </c>
      <c r="F146" s="14" t="s">
        <v>60</v>
      </c>
      <c r="G146" s="14" t="s">
        <v>60</v>
      </c>
      <c r="H146" s="14" t="s">
        <v>60</v>
      </c>
      <c r="I146" s="13" t="s">
        <v>61</v>
      </c>
      <c r="J146" s="13" t="s">
        <v>121</v>
      </c>
      <c r="K146" s="1" t="s">
        <v>100</v>
      </c>
      <c r="L146" s="1" t="s">
        <v>515</v>
      </c>
      <c r="M146" s="1" t="s">
        <v>65</v>
      </c>
      <c r="N146" s="13" t="s">
        <v>82</v>
      </c>
      <c r="O146" s="15">
        <v>60412</v>
      </c>
      <c r="P146" s="15">
        <v>169</v>
      </c>
      <c r="Q146" s="15">
        <v>33457</v>
      </c>
      <c r="R146" s="15">
        <v>52172</v>
      </c>
      <c r="S146" s="13">
        <v>24</v>
      </c>
      <c r="T146" s="16">
        <v>1679.57</v>
      </c>
      <c r="U146" s="17">
        <f t="shared" si="10"/>
        <v>69.982083333333335</v>
      </c>
      <c r="V146" s="18">
        <f t="shared" si="11"/>
        <v>9.9382840236686381</v>
      </c>
      <c r="W146" s="18">
        <f t="shared" si="12"/>
        <v>2.780192676951599E-2</v>
      </c>
      <c r="X146" s="19">
        <f t="shared" si="13"/>
        <v>0.14201183431952663</v>
      </c>
      <c r="Y146" s="16">
        <f>(Table22[[#This Row],[Gross Cost]]/Table22[[#This Row],[Viewable Impressions]])*1000</f>
        <v>50.200854828585946</v>
      </c>
      <c r="Z146" s="19">
        <f t="shared" si="14"/>
        <v>0.27974574587830237</v>
      </c>
    </row>
    <row r="147" spans="1:26" ht="34" x14ac:dyDescent="0.2">
      <c r="A147" s="13" t="s">
        <v>715</v>
      </c>
      <c r="B147" s="14" t="s">
        <v>716</v>
      </c>
      <c r="C147" s="14" t="s">
        <v>16</v>
      </c>
      <c r="D147" s="14" t="s">
        <v>717</v>
      </c>
      <c r="E147" s="14" t="s">
        <v>161</v>
      </c>
      <c r="F147" s="14" t="s">
        <v>60</v>
      </c>
      <c r="G147" s="14" t="s">
        <v>60</v>
      </c>
      <c r="H147" s="14" t="s">
        <v>60</v>
      </c>
      <c r="I147" s="13" t="s">
        <v>61</v>
      </c>
      <c r="J147" s="13" t="s">
        <v>93</v>
      </c>
      <c r="K147" s="1" t="s">
        <v>94</v>
      </c>
      <c r="L147" s="1" t="s">
        <v>515</v>
      </c>
      <c r="M147" s="1" t="s">
        <v>65</v>
      </c>
      <c r="N147" s="13" t="s">
        <v>66</v>
      </c>
      <c r="O147" s="15">
        <v>29834</v>
      </c>
      <c r="P147" s="15">
        <v>99</v>
      </c>
      <c r="Q147" s="15">
        <v>14599</v>
      </c>
      <c r="R147" s="15">
        <v>24656</v>
      </c>
      <c r="S147" s="13">
        <v>14</v>
      </c>
      <c r="T147" s="16">
        <v>6032.84</v>
      </c>
      <c r="U147" s="17">
        <f t="shared" si="10"/>
        <v>430.91714285714289</v>
      </c>
      <c r="V147" s="18">
        <f t="shared" si="11"/>
        <v>60.937777777777782</v>
      </c>
      <c r="W147" s="18">
        <f t="shared" si="12"/>
        <v>0.20221358181940069</v>
      </c>
      <c r="X147" s="19">
        <f t="shared" si="13"/>
        <v>0.14141414141414141</v>
      </c>
      <c r="Y147" s="16">
        <f>(Table22[[#This Row],[Gross Cost]]/Table22[[#This Row],[Viewable Impressions]])*1000</f>
        <v>413.23652304952395</v>
      </c>
      <c r="Z147" s="19">
        <f t="shared" si="14"/>
        <v>0.33183616008580813</v>
      </c>
    </row>
    <row r="148" spans="1:26" ht="34" x14ac:dyDescent="0.2">
      <c r="A148" s="13" t="s">
        <v>718</v>
      </c>
      <c r="B148" s="14" t="s">
        <v>719</v>
      </c>
      <c r="C148" s="14" t="s">
        <v>25</v>
      </c>
      <c r="D148" s="14" t="s">
        <v>720</v>
      </c>
      <c r="E148" s="14" t="s">
        <v>60</v>
      </c>
      <c r="F148" s="14" t="s">
        <v>60</v>
      </c>
      <c r="G148" s="14" t="s">
        <v>60</v>
      </c>
      <c r="H148" s="14" t="s">
        <v>60</v>
      </c>
      <c r="I148" s="13" t="s">
        <v>61</v>
      </c>
      <c r="J148" s="13" t="s">
        <v>78</v>
      </c>
      <c r="K148" s="1" t="s">
        <v>79</v>
      </c>
      <c r="L148" s="1" t="s">
        <v>460</v>
      </c>
      <c r="M148" s="1" t="s">
        <v>207</v>
      </c>
      <c r="N148" s="13" t="s">
        <v>74</v>
      </c>
      <c r="O148" s="15">
        <v>58477</v>
      </c>
      <c r="P148" s="15">
        <v>135</v>
      </c>
      <c r="Q148" s="15">
        <v>43554</v>
      </c>
      <c r="R148" s="15">
        <v>56558</v>
      </c>
      <c r="S148" s="13">
        <v>19</v>
      </c>
      <c r="T148" s="16">
        <v>5247.62</v>
      </c>
      <c r="U148" s="17">
        <f t="shared" si="10"/>
        <v>276.19052631578944</v>
      </c>
      <c r="V148" s="18">
        <f t="shared" si="11"/>
        <v>38.871259259259261</v>
      </c>
      <c r="W148" s="18">
        <f t="shared" si="12"/>
        <v>8.9738187663525829E-2</v>
      </c>
      <c r="X148" s="19">
        <f t="shared" si="13"/>
        <v>0.14074074074074075</v>
      </c>
      <c r="Y148" s="16">
        <f>(Table22[[#This Row],[Gross Cost]]/Table22[[#This Row],[Viewable Impressions]])*1000</f>
        <v>120.48537447765992</v>
      </c>
      <c r="Z148" s="19">
        <f t="shared" si="14"/>
        <v>0.23085999623783712</v>
      </c>
    </row>
    <row r="149" spans="1:26" ht="34" x14ac:dyDescent="0.2">
      <c r="A149" s="13" t="s">
        <v>721</v>
      </c>
      <c r="B149" s="14" t="s">
        <v>722</v>
      </c>
      <c r="C149" s="14" t="s">
        <v>28</v>
      </c>
      <c r="D149" s="14" t="s">
        <v>294</v>
      </c>
      <c r="E149" s="14" t="s">
        <v>723</v>
      </c>
      <c r="F149" s="14" t="s">
        <v>60</v>
      </c>
      <c r="G149" s="14" t="s">
        <v>60</v>
      </c>
      <c r="H149" s="14" t="s">
        <v>60</v>
      </c>
      <c r="I149" s="13" t="s">
        <v>113</v>
      </c>
      <c r="J149" s="13" t="s">
        <v>93</v>
      </c>
      <c r="K149" s="1" t="s">
        <v>114</v>
      </c>
      <c r="L149" s="1" t="s">
        <v>152</v>
      </c>
      <c r="M149" s="1" t="s">
        <v>65</v>
      </c>
      <c r="N149" s="13" t="s">
        <v>74</v>
      </c>
      <c r="O149" s="15">
        <v>29107</v>
      </c>
      <c r="P149" s="15">
        <v>64</v>
      </c>
      <c r="Q149" s="15">
        <v>4047</v>
      </c>
      <c r="R149" s="15">
        <v>27357</v>
      </c>
      <c r="S149" s="13">
        <v>9</v>
      </c>
      <c r="T149" s="16">
        <v>3339.45</v>
      </c>
      <c r="U149" s="17">
        <f t="shared" si="10"/>
        <v>371.04999999999995</v>
      </c>
      <c r="V149" s="18">
        <f t="shared" si="11"/>
        <v>52.178906249999997</v>
      </c>
      <c r="W149" s="18">
        <f t="shared" si="12"/>
        <v>0.1147301336448277</v>
      </c>
      <c r="X149" s="19">
        <f t="shared" si="13"/>
        <v>0.140625</v>
      </c>
      <c r="Y149" s="16">
        <f>(Table22[[#This Row],[Gross Cost]]/Table22[[#This Row],[Viewable Impressions]])*1000</f>
        <v>825.16679021497396</v>
      </c>
      <c r="Z149" s="19">
        <f t="shared" si="14"/>
        <v>0.21987837977118907</v>
      </c>
    </row>
    <row r="150" spans="1:26" ht="34" x14ac:dyDescent="0.2">
      <c r="A150" s="13" t="s">
        <v>724</v>
      </c>
      <c r="B150" s="14" t="s">
        <v>725</v>
      </c>
      <c r="C150" s="14" t="s">
        <v>26</v>
      </c>
      <c r="D150" s="14" t="s">
        <v>416</v>
      </c>
      <c r="E150" s="14" t="s">
        <v>726</v>
      </c>
      <c r="F150" s="14" t="s">
        <v>60</v>
      </c>
      <c r="G150" s="14" t="s">
        <v>60</v>
      </c>
      <c r="H150" s="14" t="s">
        <v>60</v>
      </c>
      <c r="I150" s="13" t="s">
        <v>113</v>
      </c>
      <c r="J150" s="13" t="s">
        <v>121</v>
      </c>
      <c r="K150" s="1" t="s">
        <v>216</v>
      </c>
      <c r="L150" s="1" t="s">
        <v>194</v>
      </c>
      <c r="M150" s="1" t="s">
        <v>107</v>
      </c>
      <c r="N150" s="13" t="s">
        <v>74</v>
      </c>
      <c r="O150" s="15">
        <v>12214</v>
      </c>
      <c r="P150" s="15">
        <v>50</v>
      </c>
      <c r="Q150" s="15">
        <v>5376</v>
      </c>
      <c r="R150" s="15">
        <v>11490</v>
      </c>
      <c r="S150" s="13">
        <v>7</v>
      </c>
      <c r="T150" s="16">
        <v>5616.31</v>
      </c>
      <c r="U150" s="17">
        <f t="shared" si="10"/>
        <v>802.33</v>
      </c>
      <c r="V150" s="18">
        <f t="shared" si="11"/>
        <v>112.32620000000001</v>
      </c>
      <c r="W150" s="18">
        <f t="shared" si="12"/>
        <v>0.45982560995578847</v>
      </c>
      <c r="X150" s="19">
        <f t="shared" si="13"/>
        <v>0.14000000000000001</v>
      </c>
      <c r="Y150" s="16">
        <f>(Table22[[#This Row],[Gross Cost]]/Table22[[#This Row],[Viewable Impressions]])*1000</f>
        <v>1044.7005208333333</v>
      </c>
      <c r="Z150" s="19">
        <f t="shared" si="14"/>
        <v>0.40936630096610443</v>
      </c>
    </row>
    <row r="151" spans="1:26" ht="34" x14ac:dyDescent="0.2">
      <c r="A151" s="13" t="s">
        <v>727</v>
      </c>
      <c r="B151" s="14" t="s">
        <v>728</v>
      </c>
      <c r="C151" s="14" t="s">
        <v>8</v>
      </c>
      <c r="D151" s="14" t="s">
        <v>425</v>
      </c>
      <c r="E151" s="14" t="s">
        <v>729</v>
      </c>
      <c r="F151" s="14" t="s">
        <v>60</v>
      </c>
      <c r="G151" s="14" t="s">
        <v>60</v>
      </c>
      <c r="H151" s="14" t="s">
        <v>60</v>
      </c>
      <c r="I151" s="13" t="s">
        <v>113</v>
      </c>
      <c r="J151" s="13" t="s">
        <v>78</v>
      </c>
      <c r="K151" s="1" t="s">
        <v>87</v>
      </c>
      <c r="L151" s="1" t="s">
        <v>101</v>
      </c>
      <c r="M151" s="1" t="s">
        <v>65</v>
      </c>
      <c r="N151" s="13" t="s">
        <v>74</v>
      </c>
      <c r="O151" s="15">
        <v>221720</v>
      </c>
      <c r="P151" s="15">
        <v>499</v>
      </c>
      <c r="Q151" s="15">
        <v>35178</v>
      </c>
      <c r="R151" s="15">
        <v>196583</v>
      </c>
      <c r="S151" s="13">
        <v>69</v>
      </c>
      <c r="T151" s="16">
        <v>7890.22</v>
      </c>
      <c r="U151" s="17">
        <f t="shared" si="10"/>
        <v>114.35101449275362</v>
      </c>
      <c r="V151" s="18">
        <f t="shared" si="11"/>
        <v>15.812064128256514</v>
      </c>
      <c r="W151" s="18">
        <f t="shared" si="12"/>
        <v>3.5586415298574779E-2</v>
      </c>
      <c r="X151" s="19">
        <f t="shared" si="13"/>
        <v>0.13827655310621242</v>
      </c>
      <c r="Y151" s="16">
        <f>(Table22[[#This Row],[Gross Cost]]/Table22[[#This Row],[Viewable Impressions]])*1000</f>
        <v>224.29416112342943</v>
      </c>
      <c r="Z151" s="19">
        <f t="shared" si="14"/>
        <v>0.22505863250947139</v>
      </c>
    </row>
    <row r="152" spans="1:26" ht="17" x14ac:dyDescent="0.2">
      <c r="A152" s="13" t="s">
        <v>730</v>
      </c>
      <c r="B152" s="14" t="s">
        <v>731</v>
      </c>
      <c r="C152" s="14" t="s">
        <v>16</v>
      </c>
      <c r="D152" s="14" t="s">
        <v>176</v>
      </c>
      <c r="E152" s="14" t="s">
        <v>336</v>
      </c>
      <c r="F152" s="14" t="s">
        <v>732</v>
      </c>
      <c r="G152" s="14" t="s">
        <v>60</v>
      </c>
      <c r="H152" s="14" t="s">
        <v>60</v>
      </c>
      <c r="I152" s="13" t="s">
        <v>61</v>
      </c>
      <c r="J152" s="13" t="s">
        <v>93</v>
      </c>
      <c r="K152" s="1" t="s">
        <v>94</v>
      </c>
      <c r="L152" s="1" t="s">
        <v>361</v>
      </c>
      <c r="M152" s="1" t="s">
        <v>144</v>
      </c>
      <c r="N152" s="13" t="s">
        <v>82</v>
      </c>
      <c r="O152" s="15">
        <v>25889</v>
      </c>
      <c r="P152" s="15">
        <v>110</v>
      </c>
      <c r="Q152" s="15">
        <v>18382</v>
      </c>
      <c r="R152" s="15">
        <v>23328</v>
      </c>
      <c r="S152" s="13">
        <v>15</v>
      </c>
      <c r="T152" s="16">
        <v>4977.78</v>
      </c>
      <c r="U152" s="17">
        <f t="shared" si="10"/>
        <v>331.85199999999998</v>
      </c>
      <c r="V152" s="18">
        <f t="shared" si="11"/>
        <v>45.252545454545455</v>
      </c>
      <c r="W152" s="18">
        <f t="shared" si="12"/>
        <v>0.19227393873846035</v>
      </c>
      <c r="X152" s="19">
        <f t="shared" si="13"/>
        <v>0.13636363636363635</v>
      </c>
      <c r="Y152" s="16">
        <f>(Table22[[#This Row],[Gross Cost]]/Table22[[#This Row],[Viewable Impressions]])*1000</f>
        <v>270.79643129148081</v>
      </c>
      <c r="Z152" s="19">
        <f t="shared" si="14"/>
        <v>0.42489088029665112</v>
      </c>
    </row>
    <row r="153" spans="1:26" ht="17" x14ac:dyDescent="0.2">
      <c r="A153" s="13" t="s">
        <v>733</v>
      </c>
      <c r="B153" s="14" t="s">
        <v>734</v>
      </c>
      <c r="C153" s="14" t="s">
        <v>25</v>
      </c>
      <c r="D153" s="14" t="s">
        <v>91</v>
      </c>
      <c r="E153" s="14" t="s">
        <v>735</v>
      </c>
      <c r="F153" s="14" t="s">
        <v>60</v>
      </c>
      <c r="G153" s="14" t="s">
        <v>60</v>
      </c>
      <c r="H153" s="14" t="s">
        <v>60</v>
      </c>
      <c r="I153" s="13" t="s">
        <v>61</v>
      </c>
      <c r="J153" s="13" t="s">
        <v>78</v>
      </c>
      <c r="K153" s="1" t="s">
        <v>200</v>
      </c>
      <c r="L153" s="1" t="s">
        <v>511</v>
      </c>
      <c r="M153" s="1" t="s">
        <v>65</v>
      </c>
      <c r="N153" s="13" t="s">
        <v>66</v>
      </c>
      <c r="O153" s="15">
        <v>21599</v>
      </c>
      <c r="P153" s="15">
        <v>66</v>
      </c>
      <c r="Q153" s="15">
        <v>13600</v>
      </c>
      <c r="R153" s="15">
        <v>20256</v>
      </c>
      <c r="S153" s="13">
        <v>9</v>
      </c>
      <c r="T153" s="16">
        <v>5551.39</v>
      </c>
      <c r="U153" s="17">
        <f t="shared" si="10"/>
        <v>616.82111111111112</v>
      </c>
      <c r="V153" s="18">
        <f t="shared" si="11"/>
        <v>84.111969696969709</v>
      </c>
      <c r="W153" s="18">
        <f t="shared" si="12"/>
        <v>0.25702069540256495</v>
      </c>
      <c r="X153" s="19">
        <f t="shared" si="13"/>
        <v>0.13636363636363635</v>
      </c>
      <c r="Y153" s="16">
        <f>(Table22[[#This Row],[Gross Cost]]/Table22[[#This Row],[Viewable Impressions]])*1000</f>
        <v>408.19044117647064</v>
      </c>
      <c r="Z153" s="19">
        <f t="shared" si="14"/>
        <v>0.30556970230103248</v>
      </c>
    </row>
    <row r="154" spans="1:26" ht="51" x14ac:dyDescent="0.2">
      <c r="A154" s="13" t="s">
        <v>736</v>
      </c>
      <c r="B154" s="14" t="s">
        <v>737</v>
      </c>
      <c r="C154" s="14" t="s">
        <v>28</v>
      </c>
      <c r="D154" s="14" t="s">
        <v>294</v>
      </c>
      <c r="E154" s="14" t="s">
        <v>295</v>
      </c>
      <c r="F154" s="14" t="s">
        <v>14</v>
      </c>
      <c r="G154" s="14" t="s">
        <v>738</v>
      </c>
      <c r="H154" s="14" t="s">
        <v>60</v>
      </c>
      <c r="I154" s="13" t="s">
        <v>61</v>
      </c>
      <c r="J154" s="13" t="s">
        <v>62</v>
      </c>
      <c r="K154" s="1" t="s">
        <v>739</v>
      </c>
      <c r="L154" s="1" t="s">
        <v>740</v>
      </c>
      <c r="M154" s="1" t="s">
        <v>65</v>
      </c>
      <c r="N154" s="13" t="s">
        <v>74</v>
      </c>
      <c r="O154" s="15">
        <v>8730</v>
      </c>
      <c r="P154" s="15">
        <v>22</v>
      </c>
      <c r="Q154" s="15">
        <v>3725</v>
      </c>
      <c r="R154" s="15">
        <v>7413</v>
      </c>
      <c r="S154" s="13">
        <v>3</v>
      </c>
      <c r="T154" s="16">
        <v>3268.01</v>
      </c>
      <c r="U154" s="17">
        <f t="shared" si="10"/>
        <v>1089.3366666666668</v>
      </c>
      <c r="V154" s="18">
        <f t="shared" si="11"/>
        <v>148.54590909090911</v>
      </c>
      <c r="W154" s="18">
        <f t="shared" si="12"/>
        <v>0.37434249713631157</v>
      </c>
      <c r="X154" s="19">
        <f t="shared" si="13"/>
        <v>0.13636363636363635</v>
      </c>
      <c r="Y154" s="16">
        <f>(Table22[[#This Row],[Gross Cost]]/Table22[[#This Row],[Viewable Impressions]])*1000</f>
        <v>877.31812080536918</v>
      </c>
      <c r="Z154" s="19">
        <f t="shared" si="14"/>
        <v>0.25200458190148911</v>
      </c>
    </row>
    <row r="155" spans="1:26" ht="17" x14ac:dyDescent="0.2">
      <c r="A155" s="13" t="s">
        <v>741</v>
      </c>
      <c r="B155" s="14" t="s">
        <v>742</v>
      </c>
      <c r="C155" s="14" t="s">
        <v>16</v>
      </c>
      <c r="D155" s="14" t="s">
        <v>21</v>
      </c>
      <c r="E155" s="14" t="s">
        <v>743</v>
      </c>
      <c r="F155" s="14" t="s">
        <v>60</v>
      </c>
      <c r="G155" s="14" t="s">
        <v>60</v>
      </c>
      <c r="H155" s="14" t="s">
        <v>60</v>
      </c>
      <c r="I155" s="13" t="s">
        <v>193</v>
      </c>
      <c r="J155" s="13" t="s">
        <v>78</v>
      </c>
      <c r="K155" s="1" t="s">
        <v>231</v>
      </c>
      <c r="L155" s="1" t="s">
        <v>744</v>
      </c>
      <c r="M155" s="1" t="s">
        <v>107</v>
      </c>
      <c r="N155" s="13" t="s">
        <v>74</v>
      </c>
      <c r="O155" s="15">
        <v>10565</v>
      </c>
      <c r="P155" s="15">
        <v>66</v>
      </c>
      <c r="Q155" s="15">
        <v>6248</v>
      </c>
      <c r="R155" s="15">
        <v>10141</v>
      </c>
      <c r="S155" s="13">
        <v>9</v>
      </c>
      <c r="T155" s="16">
        <v>6236.11</v>
      </c>
      <c r="U155" s="17">
        <f t="shared" si="10"/>
        <v>692.90111111111105</v>
      </c>
      <c r="V155" s="18">
        <f t="shared" si="11"/>
        <v>94.48651515151515</v>
      </c>
      <c r="W155" s="18">
        <f t="shared" si="12"/>
        <v>0.59026123994320867</v>
      </c>
      <c r="X155" s="19">
        <f t="shared" si="13"/>
        <v>0.13636363636363635</v>
      </c>
      <c r="Y155" s="16">
        <f>(Table22[[#This Row],[Gross Cost]]/Table22[[#This Row],[Viewable Impressions]])*1000</f>
        <v>998.09699103713183</v>
      </c>
      <c r="Z155" s="19">
        <f t="shared" si="14"/>
        <v>0.62470421202082349</v>
      </c>
    </row>
    <row r="156" spans="1:26" ht="34" x14ac:dyDescent="0.2">
      <c r="A156" s="13" t="s">
        <v>745</v>
      </c>
      <c r="B156" s="14" t="s">
        <v>746</v>
      </c>
      <c r="C156" s="14" t="s">
        <v>11</v>
      </c>
      <c r="D156" s="14" t="s">
        <v>747</v>
      </c>
      <c r="E156" s="14" t="s">
        <v>60</v>
      </c>
      <c r="F156" s="14" t="s">
        <v>60</v>
      </c>
      <c r="G156" s="14" t="s">
        <v>60</v>
      </c>
      <c r="H156" s="14" t="s">
        <v>60</v>
      </c>
      <c r="I156" s="13" t="s">
        <v>113</v>
      </c>
      <c r="J156" s="13" t="s">
        <v>121</v>
      </c>
      <c r="K156" s="1" t="s">
        <v>162</v>
      </c>
      <c r="L156" s="1" t="s">
        <v>701</v>
      </c>
      <c r="M156" s="1" t="s">
        <v>65</v>
      </c>
      <c r="N156" s="13" t="s">
        <v>74</v>
      </c>
      <c r="O156" s="15">
        <v>9261</v>
      </c>
      <c r="P156" s="15">
        <v>66</v>
      </c>
      <c r="Q156" s="15">
        <v>3852</v>
      </c>
      <c r="R156" s="15">
        <v>8526</v>
      </c>
      <c r="S156" s="13">
        <v>9</v>
      </c>
      <c r="T156" s="16">
        <v>6511.03</v>
      </c>
      <c r="U156" s="17">
        <f t="shared" si="10"/>
        <v>723.44777777777779</v>
      </c>
      <c r="V156" s="18">
        <f t="shared" si="11"/>
        <v>98.651969696969687</v>
      </c>
      <c r="W156" s="18">
        <f t="shared" si="12"/>
        <v>0.70305906489579961</v>
      </c>
      <c r="X156" s="19">
        <f t="shared" si="13"/>
        <v>0.13636363636363635</v>
      </c>
      <c r="Y156" s="16">
        <f>(Table22[[#This Row],[Gross Cost]]/Table22[[#This Row],[Viewable Impressions]])*1000</f>
        <v>1690.2985462097611</v>
      </c>
      <c r="Z156" s="19">
        <f t="shared" si="14"/>
        <v>0.71266601878846769</v>
      </c>
    </row>
    <row r="157" spans="1:26" ht="34" x14ac:dyDescent="0.2">
      <c r="A157" s="13" t="s">
        <v>748</v>
      </c>
      <c r="B157" s="14" t="s">
        <v>749</v>
      </c>
      <c r="C157" s="14" t="s">
        <v>681</v>
      </c>
      <c r="D157" s="14" t="s">
        <v>750</v>
      </c>
      <c r="E157" s="14" t="s">
        <v>751</v>
      </c>
      <c r="F157" s="14" t="s">
        <v>60</v>
      </c>
      <c r="G157" s="14" t="s">
        <v>60</v>
      </c>
      <c r="H157" s="14" t="s">
        <v>60</v>
      </c>
      <c r="I157" s="13" t="s">
        <v>113</v>
      </c>
      <c r="J157" s="13" t="s">
        <v>78</v>
      </c>
      <c r="K157" s="1" t="s">
        <v>355</v>
      </c>
      <c r="L157" s="1" t="s">
        <v>222</v>
      </c>
      <c r="M157" s="1" t="s">
        <v>81</v>
      </c>
      <c r="N157" s="13" t="s">
        <v>74</v>
      </c>
      <c r="O157" s="15">
        <v>115544</v>
      </c>
      <c r="P157" s="15">
        <v>412</v>
      </c>
      <c r="Q157" s="15">
        <v>79182</v>
      </c>
      <c r="R157" s="15">
        <v>109463</v>
      </c>
      <c r="S157" s="13">
        <v>56</v>
      </c>
      <c r="T157" s="16">
        <v>6721.09</v>
      </c>
      <c r="U157" s="17">
        <f t="shared" si="10"/>
        <v>120.01946428571429</v>
      </c>
      <c r="V157" s="18">
        <f t="shared" si="11"/>
        <v>16.313325242718445</v>
      </c>
      <c r="W157" s="18">
        <f t="shared" si="12"/>
        <v>5.8169095755729421E-2</v>
      </c>
      <c r="X157" s="19">
        <f t="shared" si="13"/>
        <v>0.13592233009708737</v>
      </c>
      <c r="Y157" s="16">
        <f>(Table22[[#This Row],[Gross Cost]]/Table22[[#This Row],[Viewable Impressions]])*1000</f>
        <v>84.881538733550556</v>
      </c>
      <c r="Z157" s="19">
        <f t="shared" si="14"/>
        <v>0.35657411895035657</v>
      </c>
    </row>
    <row r="158" spans="1:26" ht="34" x14ac:dyDescent="0.2">
      <c r="A158" s="13" t="s">
        <v>752</v>
      </c>
      <c r="B158" s="14" t="s">
        <v>753</v>
      </c>
      <c r="C158" s="14" t="s">
        <v>9</v>
      </c>
      <c r="D158" s="14" t="s">
        <v>754</v>
      </c>
      <c r="E158" s="14" t="s">
        <v>755</v>
      </c>
      <c r="F158" s="14" t="s">
        <v>60</v>
      </c>
      <c r="G158" s="14" t="s">
        <v>60</v>
      </c>
      <c r="H158" s="14" t="s">
        <v>60</v>
      </c>
      <c r="I158" s="13" t="s">
        <v>113</v>
      </c>
      <c r="J158" s="13" t="s">
        <v>121</v>
      </c>
      <c r="K158" s="1" t="s">
        <v>72</v>
      </c>
      <c r="L158" s="1" t="s">
        <v>173</v>
      </c>
      <c r="M158" s="1" t="s">
        <v>81</v>
      </c>
      <c r="N158" s="13" t="s">
        <v>74</v>
      </c>
      <c r="O158" s="15">
        <v>43666</v>
      </c>
      <c r="P158" s="15">
        <v>133</v>
      </c>
      <c r="Q158" s="15">
        <v>18513</v>
      </c>
      <c r="R158" s="15">
        <v>40506</v>
      </c>
      <c r="S158" s="13">
        <v>18</v>
      </c>
      <c r="T158" s="16">
        <v>1980.39</v>
      </c>
      <c r="U158" s="17">
        <f t="shared" si="10"/>
        <v>110.02166666666668</v>
      </c>
      <c r="V158" s="18">
        <f t="shared" si="11"/>
        <v>14.89015037593985</v>
      </c>
      <c r="W158" s="18">
        <f t="shared" si="12"/>
        <v>4.5353135162368892E-2</v>
      </c>
      <c r="X158" s="19">
        <f t="shared" si="13"/>
        <v>0.13533834586466165</v>
      </c>
      <c r="Y158" s="16">
        <f>(Table22[[#This Row],[Gross Cost]]/Table22[[#This Row],[Viewable Impressions]])*1000</f>
        <v>106.97293793550479</v>
      </c>
      <c r="Z158" s="19">
        <f t="shared" si="14"/>
        <v>0.30458480282141714</v>
      </c>
    </row>
    <row r="159" spans="1:26" ht="17" x14ac:dyDescent="0.2">
      <c r="A159" s="13" t="s">
        <v>756</v>
      </c>
      <c r="B159" s="14" t="s">
        <v>757</v>
      </c>
      <c r="C159" s="14" t="s">
        <v>27</v>
      </c>
      <c r="D159" s="14" t="s">
        <v>58</v>
      </c>
      <c r="E159" s="14" t="s">
        <v>758</v>
      </c>
      <c r="F159" s="14" t="s">
        <v>60</v>
      </c>
      <c r="G159" s="14" t="s">
        <v>60</v>
      </c>
      <c r="H159" s="14" t="s">
        <v>60</v>
      </c>
      <c r="I159" s="13" t="s">
        <v>61</v>
      </c>
      <c r="J159" s="13" t="s">
        <v>78</v>
      </c>
      <c r="K159" s="1" t="s">
        <v>79</v>
      </c>
      <c r="L159" s="1" t="s">
        <v>532</v>
      </c>
      <c r="M159" s="1" t="s">
        <v>65</v>
      </c>
      <c r="N159" s="13" t="s">
        <v>74</v>
      </c>
      <c r="O159" s="15">
        <v>11420</v>
      </c>
      <c r="P159" s="15">
        <v>67</v>
      </c>
      <c r="Q159" s="15">
        <v>4647</v>
      </c>
      <c r="R159" s="15">
        <v>9909</v>
      </c>
      <c r="S159" s="13">
        <v>9</v>
      </c>
      <c r="T159" s="16">
        <v>3804.64</v>
      </c>
      <c r="U159" s="17">
        <f t="shared" si="10"/>
        <v>422.73777777777775</v>
      </c>
      <c r="V159" s="18">
        <f t="shared" si="11"/>
        <v>56.785671641791041</v>
      </c>
      <c r="W159" s="18">
        <f t="shared" si="12"/>
        <v>0.33315586690017512</v>
      </c>
      <c r="X159" s="19">
        <f t="shared" si="13"/>
        <v>0.13432835820895522</v>
      </c>
      <c r="Y159" s="16">
        <f>(Table22[[#This Row],[Gross Cost]]/Table22[[#This Row],[Viewable Impressions]])*1000</f>
        <v>818.73036367548957</v>
      </c>
      <c r="Z159" s="19">
        <f t="shared" si="14"/>
        <v>0.58669001751313488</v>
      </c>
    </row>
    <row r="160" spans="1:26" ht="34" x14ac:dyDescent="0.2">
      <c r="A160" s="13" t="s">
        <v>759</v>
      </c>
      <c r="B160" s="14" t="s">
        <v>760</v>
      </c>
      <c r="C160" s="14" t="s">
        <v>384</v>
      </c>
      <c r="D160" s="14" t="s">
        <v>761</v>
      </c>
      <c r="E160" s="14" t="s">
        <v>762</v>
      </c>
      <c r="F160" s="14" t="s">
        <v>60</v>
      </c>
      <c r="G160" s="14" t="s">
        <v>60</v>
      </c>
      <c r="H160" s="14" t="s">
        <v>60</v>
      </c>
      <c r="I160" s="13" t="s">
        <v>113</v>
      </c>
      <c r="J160" s="13" t="s">
        <v>78</v>
      </c>
      <c r="K160" s="1" t="s">
        <v>79</v>
      </c>
      <c r="L160" s="1" t="s">
        <v>126</v>
      </c>
      <c r="M160" s="1" t="s">
        <v>144</v>
      </c>
      <c r="N160" s="13" t="s">
        <v>74</v>
      </c>
      <c r="O160" s="15">
        <v>12692</v>
      </c>
      <c r="P160" s="15">
        <v>105</v>
      </c>
      <c r="Q160" s="15">
        <v>9048</v>
      </c>
      <c r="R160" s="15">
        <v>12326</v>
      </c>
      <c r="S160" s="13">
        <v>14</v>
      </c>
      <c r="T160" s="16">
        <v>1541.72</v>
      </c>
      <c r="U160" s="17">
        <f t="shared" si="10"/>
        <v>110.12285714285714</v>
      </c>
      <c r="V160" s="18">
        <f t="shared" si="11"/>
        <v>14.683047619047619</v>
      </c>
      <c r="W160" s="18">
        <f t="shared" si="12"/>
        <v>0.12147179325559408</v>
      </c>
      <c r="X160" s="19">
        <f t="shared" si="13"/>
        <v>0.13333333333333333</v>
      </c>
      <c r="Y160" s="16">
        <f>(Table22[[#This Row],[Gross Cost]]/Table22[[#This Row],[Viewable Impressions]])*1000</f>
        <v>170.39345711759503</v>
      </c>
      <c r="Z160" s="19">
        <f t="shared" si="14"/>
        <v>0.82729278285534202</v>
      </c>
    </row>
    <row r="161" spans="1:26" ht="17" x14ac:dyDescent="0.2">
      <c r="A161" s="13" t="s">
        <v>763</v>
      </c>
      <c r="B161" s="14" t="s">
        <v>764</v>
      </c>
      <c r="C161" s="14" t="s">
        <v>412</v>
      </c>
      <c r="D161" s="14" t="s">
        <v>765</v>
      </c>
      <c r="E161" s="14" t="s">
        <v>60</v>
      </c>
      <c r="F161" s="14" t="s">
        <v>60</v>
      </c>
      <c r="G161" s="14" t="s">
        <v>60</v>
      </c>
      <c r="H161" s="14" t="s">
        <v>60</v>
      </c>
      <c r="I161" s="13" t="s">
        <v>61</v>
      </c>
      <c r="J161" s="13" t="s">
        <v>62</v>
      </c>
      <c r="K161" s="1" t="s">
        <v>87</v>
      </c>
      <c r="L161" s="1" t="s">
        <v>607</v>
      </c>
      <c r="M161" s="1" t="s">
        <v>65</v>
      </c>
      <c r="N161" s="13" t="s">
        <v>74</v>
      </c>
      <c r="O161" s="15">
        <v>9404</v>
      </c>
      <c r="P161" s="15">
        <v>30</v>
      </c>
      <c r="Q161" s="15">
        <v>4781</v>
      </c>
      <c r="R161" s="15">
        <v>7943</v>
      </c>
      <c r="S161" s="13">
        <v>4</v>
      </c>
      <c r="T161" s="16">
        <v>1345.37</v>
      </c>
      <c r="U161" s="17">
        <f t="shared" si="10"/>
        <v>336.34249999999997</v>
      </c>
      <c r="V161" s="18">
        <f t="shared" si="11"/>
        <v>44.845666666666666</v>
      </c>
      <c r="W161" s="18">
        <f t="shared" si="12"/>
        <v>0.14306358996171842</v>
      </c>
      <c r="X161" s="19">
        <f t="shared" si="13"/>
        <v>0.13333333333333333</v>
      </c>
      <c r="Y161" s="16">
        <f>(Table22[[#This Row],[Gross Cost]]/Table22[[#This Row],[Viewable Impressions]])*1000</f>
        <v>281.39928885170463</v>
      </c>
      <c r="Z161" s="19">
        <f t="shared" si="14"/>
        <v>0.31901318587834965</v>
      </c>
    </row>
    <row r="162" spans="1:26" ht="68" x14ac:dyDescent="0.2">
      <c r="A162" s="13" t="s">
        <v>766</v>
      </c>
      <c r="B162" s="14" t="s">
        <v>767</v>
      </c>
      <c r="C162" s="14" t="s">
        <v>10</v>
      </c>
      <c r="D162" s="14" t="s">
        <v>768</v>
      </c>
      <c r="E162" s="14" t="s">
        <v>769</v>
      </c>
      <c r="F162" s="14" t="s">
        <v>770</v>
      </c>
      <c r="G162" s="14" t="s">
        <v>60</v>
      </c>
      <c r="H162" s="14" t="s">
        <v>60</v>
      </c>
      <c r="I162" s="13" t="s">
        <v>61</v>
      </c>
      <c r="J162" s="13" t="s">
        <v>62</v>
      </c>
      <c r="K162" s="1" t="s">
        <v>231</v>
      </c>
      <c r="L162" s="1" t="s">
        <v>771</v>
      </c>
      <c r="M162" s="1" t="s">
        <v>65</v>
      </c>
      <c r="N162" s="13" t="s">
        <v>74</v>
      </c>
      <c r="O162" s="15">
        <v>8944</v>
      </c>
      <c r="P162" s="15">
        <v>45</v>
      </c>
      <c r="Q162" s="15">
        <v>3002</v>
      </c>
      <c r="R162" s="15">
        <v>6361</v>
      </c>
      <c r="S162" s="13">
        <v>6</v>
      </c>
      <c r="T162" s="16">
        <v>1755.48</v>
      </c>
      <c r="U162" s="17">
        <f t="shared" si="10"/>
        <v>292.58</v>
      </c>
      <c r="V162" s="18">
        <f t="shared" si="11"/>
        <v>39.010666666666665</v>
      </c>
      <c r="W162" s="18">
        <f t="shared" si="12"/>
        <v>0.19627459749552773</v>
      </c>
      <c r="X162" s="19">
        <f t="shared" si="13"/>
        <v>0.13333333333333333</v>
      </c>
      <c r="Y162" s="16">
        <f>(Table22[[#This Row],[Gross Cost]]/Table22[[#This Row],[Viewable Impressions]])*1000</f>
        <v>584.77015323117917</v>
      </c>
      <c r="Z162" s="19">
        <f t="shared" si="14"/>
        <v>0.50313059033989271</v>
      </c>
    </row>
    <row r="163" spans="1:26" ht="34" x14ac:dyDescent="0.2">
      <c r="A163" s="13" t="s">
        <v>772</v>
      </c>
      <c r="B163" s="14" t="s">
        <v>773</v>
      </c>
      <c r="C163" s="14" t="s">
        <v>27</v>
      </c>
      <c r="D163" s="14" t="s">
        <v>311</v>
      </c>
      <c r="E163" s="14" t="s">
        <v>774</v>
      </c>
      <c r="F163" s="14" t="s">
        <v>60</v>
      </c>
      <c r="G163" s="14" t="s">
        <v>60</v>
      </c>
      <c r="H163" s="14" t="s">
        <v>60</v>
      </c>
      <c r="I163" s="13" t="s">
        <v>113</v>
      </c>
      <c r="J163" s="13" t="s">
        <v>78</v>
      </c>
      <c r="K163" s="1" t="s">
        <v>63</v>
      </c>
      <c r="L163" s="1" t="s">
        <v>152</v>
      </c>
      <c r="M163" s="1" t="s">
        <v>116</v>
      </c>
      <c r="N163" s="13" t="s">
        <v>74</v>
      </c>
      <c r="O163" s="15">
        <v>12451</v>
      </c>
      <c r="P163" s="15">
        <v>30</v>
      </c>
      <c r="Q163" s="15">
        <v>2987</v>
      </c>
      <c r="R163" s="15">
        <v>11295</v>
      </c>
      <c r="S163" s="13">
        <v>4</v>
      </c>
      <c r="T163" s="16">
        <v>2127.3200000000002</v>
      </c>
      <c r="U163" s="17">
        <f t="shared" si="10"/>
        <v>531.83000000000004</v>
      </c>
      <c r="V163" s="18">
        <f t="shared" si="11"/>
        <v>70.910666666666671</v>
      </c>
      <c r="W163" s="18">
        <f t="shared" si="12"/>
        <v>0.17085535298369611</v>
      </c>
      <c r="X163" s="19">
        <f t="shared" si="13"/>
        <v>0.13333333333333333</v>
      </c>
      <c r="Y163" s="16">
        <f>(Table22[[#This Row],[Gross Cost]]/Table22[[#This Row],[Viewable Impressions]])*1000</f>
        <v>712.19283562102453</v>
      </c>
      <c r="Z163" s="19">
        <f t="shared" si="14"/>
        <v>0.24094450244960242</v>
      </c>
    </row>
    <row r="164" spans="1:26" ht="34" x14ac:dyDescent="0.2">
      <c r="A164" s="13" t="s">
        <v>775</v>
      </c>
      <c r="B164" s="14" t="s">
        <v>776</v>
      </c>
      <c r="C164" s="14" t="s">
        <v>397</v>
      </c>
      <c r="D164" s="14" t="s">
        <v>777</v>
      </c>
      <c r="E164" s="14" t="s">
        <v>60</v>
      </c>
      <c r="F164" s="14" t="s">
        <v>60</v>
      </c>
      <c r="G164" s="14" t="s">
        <v>60</v>
      </c>
      <c r="H164" s="14" t="s">
        <v>60</v>
      </c>
      <c r="I164" s="13" t="s">
        <v>113</v>
      </c>
      <c r="J164" s="13" t="s">
        <v>78</v>
      </c>
      <c r="K164" s="1" t="s">
        <v>79</v>
      </c>
      <c r="L164" s="1" t="s">
        <v>173</v>
      </c>
      <c r="M164" s="1" t="s">
        <v>116</v>
      </c>
      <c r="N164" s="13" t="s">
        <v>74</v>
      </c>
      <c r="O164" s="15">
        <v>14581</v>
      </c>
      <c r="P164" s="15">
        <v>45</v>
      </c>
      <c r="Q164" s="15">
        <v>3821</v>
      </c>
      <c r="R164" s="15">
        <v>12741</v>
      </c>
      <c r="S164" s="13">
        <v>6</v>
      </c>
      <c r="T164" s="16">
        <v>5296.97</v>
      </c>
      <c r="U164" s="17">
        <f t="shared" si="10"/>
        <v>882.82833333333338</v>
      </c>
      <c r="V164" s="18">
        <f t="shared" si="11"/>
        <v>117.71044444444445</v>
      </c>
      <c r="W164" s="18">
        <f t="shared" si="12"/>
        <v>0.36327892462794048</v>
      </c>
      <c r="X164" s="19">
        <f t="shared" si="13"/>
        <v>0.13333333333333333</v>
      </c>
      <c r="Y164" s="16">
        <f>(Table22[[#This Row],[Gross Cost]]/Table22[[#This Row],[Viewable Impressions]])*1000</f>
        <v>1386.2784611358284</v>
      </c>
      <c r="Z164" s="19">
        <f t="shared" si="14"/>
        <v>0.30862080790069268</v>
      </c>
    </row>
    <row r="165" spans="1:26" ht="51" x14ac:dyDescent="0.2">
      <c r="A165" s="13" t="s">
        <v>778</v>
      </c>
      <c r="B165" s="14" t="s">
        <v>779</v>
      </c>
      <c r="C165" s="14" t="s">
        <v>8</v>
      </c>
      <c r="D165" s="14" t="s">
        <v>780</v>
      </c>
      <c r="E165" s="14" t="s">
        <v>781</v>
      </c>
      <c r="F165" s="14" t="s">
        <v>60</v>
      </c>
      <c r="G165" s="14" t="s">
        <v>60</v>
      </c>
      <c r="H165" s="14" t="s">
        <v>60</v>
      </c>
      <c r="I165" s="13" t="s">
        <v>113</v>
      </c>
      <c r="J165" s="13" t="s">
        <v>93</v>
      </c>
      <c r="K165" s="1" t="s">
        <v>162</v>
      </c>
      <c r="L165" s="1" t="s">
        <v>375</v>
      </c>
      <c r="M165" s="1" t="s">
        <v>107</v>
      </c>
      <c r="N165" s="13" t="s">
        <v>74</v>
      </c>
      <c r="O165" s="15">
        <v>18324</v>
      </c>
      <c r="P165" s="15">
        <v>60</v>
      </c>
      <c r="Q165" s="15">
        <v>3145</v>
      </c>
      <c r="R165" s="15">
        <v>13703</v>
      </c>
      <c r="S165" s="13">
        <v>8</v>
      </c>
      <c r="T165" s="16">
        <v>6996.23</v>
      </c>
      <c r="U165" s="17">
        <f t="shared" si="10"/>
        <v>874.52874999999995</v>
      </c>
      <c r="V165" s="18">
        <f t="shared" si="11"/>
        <v>116.60383333333333</v>
      </c>
      <c r="W165" s="18">
        <f t="shared" si="12"/>
        <v>0.38180691988648763</v>
      </c>
      <c r="X165" s="19">
        <f t="shared" si="13"/>
        <v>0.13333333333333333</v>
      </c>
      <c r="Y165" s="16">
        <f>(Table22[[#This Row],[Gross Cost]]/Table22[[#This Row],[Viewable Impressions]])*1000</f>
        <v>2224.5564387917329</v>
      </c>
      <c r="Z165" s="19">
        <f t="shared" si="14"/>
        <v>0.32743942370661427</v>
      </c>
    </row>
    <row r="166" spans="1:26" ht="17" x14ac:dyDescent="0.2">
      <c r="A166" s="13" t="s">
        <v>782</v>
      </c>
      <c r="B166" s="14" t="s">
        <v>783</v>
      </c>
      <c r="C166" s="14" t="s">
        <v>27</v>
      </c>
      <c r="D166" s="14" t="s">
        <v>58</v>
      </c>
      <c r="E166" s="14" t="s">
        <v>784</v>
      </c>
      <c r="F166" s="14" t="s">
        <v>60</v>
      </c>
      <c r="G166" s="14" t="s">
        <v>60</v>
      </c>
      <c r="H166" s="14" t="s">
        <v>60</v>
      </c>
      <c r="I166" s="13" t="s">
        <v>61</v>
      </c>
      <c r="J166" s="13" t="s">
        <v>121</v>
      </c>
      <c r="K166" s="1" t="s">
        <v>114</v>
      </c>
      <c r="L166" s="1" t="s">
        <v>101</v>
      </c>
      <c r="M166" s="1" t="s">
        <v>65</v>
      </c>
      <c r="N166" s="13" t="s">
        <v>82</v>
      </c>
      <c r="O166" s="15">
        <v>39163</v>
      </c>
      <c r="P166" s="15">
        <v>113</v>
      </c>
      <c r="Q166" s="15">
        <v>16254</v>
      </c>
      <c r="R166" s="15">
        <v>36526</v>
      </c>
      <c r="S166" s="13">
        <v>15</v>
      </c>
      <c r="T166" s="16">
        <v>5692.77</v>
      </c>
      <c r="U166" s="17">
        <f t="shared" si="10"/>
        <v>379.51800000000003</v>
      </c>
      <c r="V166" s="18">
        <f t="shared" si="11"/>
        <v>50.378495575221244</v>
      </c>
      <c r="W166" s="18">
        <f t="shared" si="12"/>
        <v>0.14536092740596993</v>
      </c>
      <c r="X166" s="19">
        <f t="shared" si="13"/>
        <v>0.13274336283185842</v>
      </c>
      <c r="Y166" s="16">
        <f>(Table22[[#This Row],[Gross Cost]]/Table22[[#This Row],[Viewable Impressions]])*1000</f>
        <v>350.23809523809524</v>
      </c>
      <c r="Z166" s="19">
        <f t="shared" si="14"/>
        <v>0.28853765033322271</v>
      </c>
    </row>
    <row r="167" spans="1:26" ht="34" x14ac:dyDescent="0.2">
      <c r="A167" s="13" t="s">
        <v>785</v>
      </c>
      <c r="B167" s="14" t="s">
        <v>785</v>
      </c>
      <c r="C167" s="14" t="s">
        <v>22</v>
      </c>
      <c r="D167" s="14" t="s">
        <v>650</v>
      </c>
      <c r="E167" s="14" t="s">
        <v>786</v>
      </c>
      <c r="F167" s="14" t="s">
        <v>60</v>
      </c>
      <c r="G167" s="14" t="s">
        <v>60</v>
      </c>
      <c r="H167" s="14" t="s">
        <v>60</v>
      </c>
      <c r="I167" s="13" t="s">
        <v>61</v>
      </c>
      <c r="J167" s="13" t="s">
        <v>78</v>
      </c>
      <c r="K167" s="1" t="s">
        <v>100</v>
      </c>
      <c r="L167" s="1" t="s">
        <v>251</v>
      </c>
      <c r="M167" s="1" t="s">
        <v>144</v>
      </c>
      <c r="N167" s="13" t="s">
        <v>74</v>
      </c>
      <c r="O167" s="15">
        <v>19464</v>
      </c>
      <c r="P167" s="15">
        <v>68</v>
      </c>
      <c r="Q167" s="15">
        <v>11814</v>
      </c>
      <c r="R167" s="15">
        <v>17040</v>
      </c>
      <c r="S167" s="13">
        <v>9</v>
      </c>
      <c r="T167" s="16">
        <v>1540.47</v>
      </c>
      <c r="U167" s="17">
        <f t="shared" si="10"/>
        <v>171.16333333333333</v>
      </c>
      <c r="V167" s="18">
        <f t="shared" si="11"/>
        <v>22.653970588235296</v>
      </c>
      <c r="W167" s="18">
        <f t="shared" si="12"/>
        <v>7.9144574599260178E-2</v>
      </c>
      <c r="X167" s="19">
        <f t="shared" si="13"/>
        <v>0.13235294117647059</v>
      </c>
      <c r="Y167" s="16">
        <f>(Table22[[#This Row],[Gross Cost]]/Table22[[#This Row],[Viewable Impressions]])*1000</f>
        <v>130.39360081259525</v>
      </c>
      <c r="Z167" s="19">
        <f t="shared" si="14"/>
        <v>0.34936292642827788</v>
      </c>
    </row>
    <row r="168" spans="1:26" ht="34" x14ac:dyDescent="0.2">
      <c r="A168" s="13" t="s">
        <v>787</v>
      </c>
      <c r="B168" s="14" t="s">
        <v>788</v>
      </c>
      <c r="C168" s="14" t="s">
        <v>20</v>
      </c>
      <c r="D168" s="14" t="s">
        <v>789</v>
      </c>
      <c r="E168" s="14" t="s">
        <v>60</v>
      </c>
      <c r="F168" s="14" t="s">
        <v>60</v>
      </c>
      <c r="G168" s="14" t="s">
        <v>60</v>
      </c>
      <c r="H168" s="14" t="s">
        <v>60</v>
      </c>
      <c r="I168" s="13" t="s">
        <v>113</v>
      </c>
      <c r="J168" s="13" t="s">
        <v>121</v>
      </c>
      <c r="K168" s="1" t="s">
        <v>87</v>
      </c>
      <c r="L168" s="1" t="s">
        <v>790</v>
      </c>
      <c r="M168" s="1" t="s">
        <v>81</v>
      </c>
      <c r="N168" s="13" t="s">
        <v>74</v>
      </c>
      <c r="O168" s="15">
        <v>45397</v>
      </c>
      <c r="P168" s="15">
        <v>114</v>
      </c>
      <c r="Q168" s="15">
        <v>716</v>
      </c>
      <c r="R168" s="15">
        <v>6867</v>
      </c>
      <c r="S168" s="13">
        <v>15</v>
      </c>
      <c r="T168" s="16">
        <v>4582.45</v>
      </c>
      <c r="U168" s="17">
        <f t="shared" si="10"/>
        <v>305.49666666666667</v>
      </c>
      <c r="V168" s="18">
        <f t="shared" si="11"/>
        <v>40.196929824561401</v>
      </c>
      <c r="W168" s="18">
        <f t="shared" si="12"/>
        <v>0.1009416921823028</v>
      </c>
      <c r="X168" s="19">
        <f t="shared" si="13"/>
        <v>0.13157894736842105</v>
      </c>
      <c r="Y168" s="16">
        <f>(Table22[[#This Row],[Gross Cost]]/Table22[[#This Row],[Viewable Impressions]])*1000</f>
        <v>6400.0698324022342</v>
      </c>
      <c r="Z168" s="19">
        <f t="shared" si="14"/>
        <v>0.25111791528074545</v>
      </c>
    </row>
    <row r="169" spans="1:26" ht="34" x14ac:dyDescent="0.2">
      <c r="A169" s="13" t="s">
        <v>791</v>
      </c>
      <c r="B169" s="14" t="s">
        <v>792</v>
      </c>
      <c r="C169" s="14" t="s">
        <v>26</v>
      </c>
      <c r="D169" s="14" t="s">
        <v>501</v>
      </c>
      <c r="E169" s="14" t="s">
        <v>793</v>
      </c>
      <c r="F169" s="14" t="s">
        <v>60</v>
      </c>
      <c r="G169" s="14" t="s">
        <v>60</v>
      </c>
      <c r="H169" s="14" t="s">
        <v>60</v>
      </c>
      <c r="I169" s="13" t="s">
        <v>61</v>
      </c>
      <c r="J169" s="13" t="s">
        <v>62</v>
      </c>
      <c r="K169" s="1" t="s">
        <v>100</v>
      </c>
      <c r="L169" s="1" t="s">
        <v>455</v>
      </c>
      <c r="M169" s="1" t="s">
        <v>65</v>
      </c>
      <c r="N169" s="13" t="s">
        <v>66</v>
      </c>
      <c r="O169" s="15">
        <v>47394</v>
      </c>
      <c r="P169" s="15">
        <v>184</v>
      </c>
      <c r="Q169" s="15">
        <v>22712</v>
      </c>
      <c r="R169" s="15">
        <v>41918</v>
      </c>
      <c r="S169" s="13">
        <v>24</v>
      </c>
      <c r="T169" s="16">
        <v>4701.5</v>
      </c>
      <c r="U169" s="17">
        <f t="shared" si="10"/>
        <v>195.89583333333334</v>
      </c>
      <c r="V169" s="18">
        <f t="shared" si="11"/>
        <v>25.551630434782609</v>
      </c>
      <c r="W169" s="18">
        <f t="shared" si="12"/>
        <v>9.9200320715702409E-2</v>
      </c>
      <c r="X169" s="19">
        <f t="shared" si="13"/>
        <v>0.13043478260869565</v>
      </c>
      <c r="Y169" s="16">
        <f>(Table22[[#This Row],[Gross Cost]]/Table22[[#This Row],[Viewable Impressions]])*1000</f>
        <v>207.00510743219445</v>
      </c>
      <c r="Z169" s="19">
        <f t="shared" si="14"/>
        <v>0.38823479765371144</v>
      </c>
    </row>
    <row r="170" spans="1:26" ht="34" x14ac:dyDescent="0.2">
      <c r="A170" s="13" t="s">
        <v>794</v>
      </c>
      <c r="B170" s="14" t="s">
        <v>795</v>
      </c>
      <c r="C170" s="14" t="s">
        <v>695</v>
      </c>
      <c r="D170" s="14" t="s">
        <v>796</v>
      </c>
      <c r="E170" s="14" t="s">
        <v>60</v>
      </c>
      <c r="F170" s="14" t="s">
        <v>60</v>
      </c>
      <c r="G170" s="14" t="s">
        <v>60</v>
      </c>
      <c r="H170" s="14" t="s">
        <v>60</v>
      </c>
      <c r="I170" s="13" t="s">
        <v>113</v>
      </c>
      <c r="J170" s="13" t="s">
        <v>62</v>
      </c>
      <c r="K170" s="1" t="s">
        <v>63</v>
      </c>
      <c r="L170" s="1" t="s">
        <v>797</v>
      </c>
      <c r="M170" s="1" t="s">
        <v>217</v>
      </c>
      <c r="N170" s="13" t="s">
        <v>74</v>
      </c>
      <c r="O170" s="15">
        <v>18136</v>
      </c>
      <c r="P170" s="15">
        <v>69</v>
      </c>
      <c r="Q170" s="15">
        <v>10842</v>
      </c>
      <c r="R170" s="15">
        <v>14953</v>
      </c>
      <c r="S170" s="13">
        <v>9</v>
      </c>
      <c r="T170" s="16">
        <v>6860.36</v>
      </c>
      <c r="U170" s="17">
        <f t="shared" si="10"/>
        <v>762.26222222222214</v>
      </c>
      <c r="V170" s="18">
        <f t="shared" si="11"/>
        <v>99.42550724637681</v>
      </c>
      <c r="W170" s="18">
        <f t="shared" si="12"/>
        <v>0.37827304808116452</v>
      </c>
      <c r="X170" s="19">
        <f t="shared" si="13"/>
        <v>0.13043478260869565</v>
      </c>
      <c r="Y170" s="16">
        <f>(Table22[[#This Row],[Gross Cost]]/Table22[[#This Row],[Viewable Impressions]])*1000</f>
        <v>632.75779376498792</v>
      </c>
      <c r="Z170" s="19">
        <f t="shared" si="14"/>
        <v>0.38045875606528451</v>
      </c>
    </row>
    <row r="171" spans="1:26" ht="34" x14ac:dyDescent="0.2">
      <c r="A171" s="13" t="s">
        <v>798</v>
      </c>
      <c r="B171" s="14" t="s">
        <v>799</v>
      </c>
      <c r="C171" s="14" t="s">
        <v>26</v>
      </c>
      <c r="D171" s="14" t="s">
        <v>416</v>
      </c>
      <c r="E171" s="14" t="s">
        <v>800</v>
      </c>
      <c r="F171" s="14" t="s">
        <v>60</v>
      </c>
      <c r="G171" s="14" t="s">
        <v>60</v>
      </c>
      <c r="H171" s="14" t="s">
        <v>60</v>
      </c>
      <c r="I171" s="13" t="s">
        <v>61</v>
      </c>
      <c r="J171" s="13" t="s">
        <v>121</v>
      </c>
      <c r="K171" s="1" t="s">
        <v>801</v>
      </c>
      <c r="L171" s="1" t="s">
        <v>375</v>
      </c>
      <c r="M171" s="1" t="s">
        <v>116</v>
      </c>
      <c r="N171" s="13" t="s">
        <v>74</v>
      </c>
      <c r="O171" s="15">
        <v>36863</v>
      </c>
      <c r="P171" s="15">
        <v>116</v>
      </c>
      <c r="Q171" s="15">
        <v>3570</v>
      </c>
      <c r="R171" s="15">
        <v>29458</v>
      </c>
      <c r="S171" s="13">
        <v>15</v>
      </c>
      <c r="T171" s="16">
        <v>4752.82</v>
      </c>
      <c r="U171" s="17">
        <f t="shared" si="10"/>
        <v>316.85466666666667</v>
      </c>
      <c r="V171" s="18">
        <f t="shared" si="11"/>
        <v>40.972586206896551</v>
      </c>
      <c r="W171" s="18">
        <f t="shared" si="12"/>
        <v>0.12893199142771886</v>
      </c>
      <c r="X171" s="19">
        <f t="shared" si="13"/>
        <v>0.12931034482758622</v>
      </c>
      <c r="Y171" s="16">
        <f>(Table22[[#This Row],[Gross Cost]]/Table22[[#This Row],[Viewable Impressions]])*1000</f>
        <v>1331.3221288515404</v>
      </c>
      <c r="Z171" s="19">
        <f t="shared" si="14"/>
        <v>0.31467867509426795</v>
      </c>
    </row>
    <row r="172" spans="1:26" ht="51" x14ac:dyDescent="0.2">
      <c r="A172" s="13" t="s">
        <v>802</v>
      </c>
      <c r="B172" s="14" t="s">
        <v>803</v>
      </c>
      <c r="C172" s="14" t="s">
        <v>27</v>
      </c>
      <c r="D172" s="14" t="s">
        <v>311</v>
      </c>
      <c r="E172" s="14" t="s">
        <v>804</v>
      </c>
      <c r="F172" s="14" t="s">
        <v>60</v>
      </c>
      <c r="G172" s="14" t="s">
        <v>60</v>
      </c>
      <c r="H172" s="14" t="s">
        <v>60</v>
      </c>
      <c r="I172" s="13" t="s">
        <v>61</v>
      </c>
      <c r="J172" s="13" t="s">
        <v>121</v>
      </c>
      <c r="K172" s="1" t="s">
        <v>79</v>
      </c>
      <c r="L172" s="1" t="s">
        <v>805</v>
      </c>
      <c r="M172" s="1" t="s">
        <v>65</v>
      </c>
      <c r="N172" s="13" t="s">
        <v>82</v>
      </c>
      <c r="O172" s="15">
        <v>31443</v>
      </c>
      <c r="P172" s="15">
        <v>70</v>
      </c>
      <c r="Q172" s="15">
        <v>19134</v>
      </c>
      <c r="R172" s="15">
        <v>28059</v>
      </c>
      <c r="S172" s="13">
        <v>9</v>
      </c>
      <c r="T172" s="16">
        <v>2122.77</v>
      </c>
      <c r="U172" s="17">
        <f t="shared" si="10"/>
        <v>235.86333333333334</v>
      </c>
      <c r="V172" s="18">
        <f t="shared" si="11"/>
        <v>30.325285714285712</v>
      </c>
      <c r="W172" s="18">
        <f t="shared" si="12"/>
        <v>6.7511687816048091E-2</v>
      </c>
      <c r="X172" s="19">
        <f t="shared" si="13"/>
        <v>0.12857142857142856</v>
      </c>
      <c r="Y172" s="16">
        <f>(Table22[[#This Row],[Gross Cost]]/Table22[[#This Row],[Viewable Impressions]])*1000</f>
        <v>110.94230166196299</v>
      </c>
      <c r="Z172" s="19">
        <f t="shared" si="14"/>
        <v>0.2226250675826098</v>
      </c>
    </row>
    <row r="173" spans="1:26" ht="17" x14ac:dyDescent="0.2">
      <c r="A173" s="13" t="s">
        <v>806</v>
      </c>
      <c r="B173" s="14" t="s">
        <v>807</v>
      </c>
      <c r="C173" s="14" t="s">
        <v>16</v>
      </c>
      <c r="D173" s="14" t="s">
        <v>21</v>
      </c>
      <c r="E173" s="14" t="s">
        <v>808</v>
      </c>
      <c r="F173" s="14" t="s">
        <v>60</v>
      </c>
      <c r="G173" s="14" t="s">
        <v>60</v>
      </c>
      <c r="H173" s="14" t="s">
        <v>60</v>
      </c>
      <c r="I173" s="13" t="s">
        <v>61</v>
      </c>
      <c r="J173" s="13" t="s">
        <v>62</v>
      </c>
      <c r="K173" s="1" t="s">
        <v>87</v>
      </c>
      <c r="L173" s="1" t="s">
        <v>809</v>
      </c>
      <c r="M173" s="1" t="s">
        <v>65</v>
      </c>
      <c r="N173" s="13" t="s">
        <v>74</v>
      </c>
      <c r="O173" s="15">
        <v>17770</v>
      </c>
      <c r="P173" s="15">
        <v>70</v>
      </c>
      <c r="Q173" s="15">
        <v>12771</v>
      </c>
      <c r="R173" s="15">
        <v>16749</v>
      </c>
      <c r="S173" s="13">
        <v>9</v>
      </c>
      <c r="T173" s="16">
        <v>5195.2299999999996</v>
      </c>
      <c r="U173" s="17">
        <f t="shared" si="10"/>
        <v>577.24777777777774</v>
      </c>
      <c r="V173" s="18">
        <f t="shared" si="11"/>
        <v>74.217571428571418</v>
      </c>
      <c r="W173" s="18">
        <f t="shared" si="12"/>
        <v>0.29235959482273494</v>
      </c>
      <c r="X173" s="19">
        <f t="shared" si="13"/>
        <v>0.12857142857142856</v>
      </c>
      <c r="Y173" s="16">
        <f>(Table22[[#This Row],[Gross Cost]]/Table22[[#This Row],[Viewable Impressions]])*1000</f>
        <v>406.79899772923022</v>
      </c>
      <c r="Z173" s="19">
        <f t="shared" si="14"/>
        <v>0.39392234102419804</v>
      </c>
    </row>
    <row r="174" spans="1:26" ht="17" x14ac:dyDescent="0.2">
      <c r="A174" s="13" t="s">
        <v>810</v>
      </c>
      <c r="B174" s="14" t="s">
        <v>811</v>
      </c>
      <c r="C174" s="14" t="s">
        <v>412</v>
      </c>
      <c r="D174" s="14" t="s">
        <v>812</v>
      </c>
      <c r="E174" s="14" t="s">
        <v>60</v>
      </c>
      <c r="F174" s="14" t="s">
        <v>60</v>
      </c>
      <c r="G174" s="14" t="s">
        <v>60</v>
      </c>
      <c r="H174" s="14" t="s">
        <v>60</v>
      </c>
      <c r="I174" s="13" t="s">
        <v>113</v>
      </c>
      <c r="J174" s="13" t="s">
        <v>78</v>
      </c>
      <c r="K174" s="1" t="s">
        <v>216</v>
      </c>
      <c r="L174" s="1" t="s">
        <v>148</v>
      </c>
      <c r="M174" s="1" t="s">
        <v>299</v>
      </c>
      <c r="N174" s="13" t="s">
        <v>74</v>
      </c>
      <c r="O174" s="15">
        <v>44505</v>
      </c>
      <c r="P174" s="15">
        <v>125</v>
      </c>
      <c r="Q174" s="15">
        <v>18993</v>
      </c>
      <c r="R174" s="15">
        <v>39522</v>
      </c>
      <c r="S174" s="13">
        <v>16</v>
      </c>
      <c r="T174" s="16">
        <v>6766.48</v>
      </c>
      <c r="U174" s="17">
        <f t="shared" si="10"/>
        <v>422.90499999999997</v>
      </c>
      <c r="V174" s="18">
        <f t="shared" si="11"/>
        <v>54.131839999999997</v>
      </c>
      <c r="W174" s="18">
        <f t="shared" si="12"/>
        <v>0.15203864734299516</v>
      </c>
      <c r="X174" s="19">
        <f t="shared" si="13"/>
        <v>0.128</v>
      </c>
      <c r="Y174" s="16">
        <f>(Table22[[#This Row],[Gross Cost]]/Table22[[#This Row],[Viewable Impressions]])*1000</f>
        <v>356.26178065603114</v>
      </c>
      <c r="Z174" s="19">
        <f t="shared" si="14"/>
        <v>0.28086731827884509</v>
      </c>
    </row>
    <row r="175" spans="1:26" ht="34" x14ac:dyDescent="0.2">
      <c r="A175" s="13" t="s">
        <v>813</v>
      </c>
      <c r="B175" s="14" t="s">
        <v>814</v>
      </c>
      <c r="C175" s="14" t="s">
        <v>16</v>
      </c>
      <c r="D175" s="14" t="s">
        <v>176</v>
      </c>
      <c r="E175" s="14" t="s">
        <v>177</v>
      </c>
      <c r="F175" s="14" t="s">
        <v>815</v>
      </c>
      <c r="G175" s="14" t="s">
        <v>60</v>
      </c>
      <c r="H175" s="14" t="s">
        <v>60</v>
      </c>
      <c r="I175" s="13" t="s">
        <v>113</v>
      </c>
      <c r="J175" s="13" t="s">
        <v>121</v>
      </c>
      <c r="K175" s="1" t="s">
        <v>231</v>
      </c>
      <c r="L175" s="1" t="s">
        <v>816</v>
      </c>
      <c r="M175" s="1" t="s">
        <v>207</v>
      </c>
      <c r="N175" s="13" t="s">
        <v>74</v>
      </c>
      <c r="O175" s="15">
        <v>15252</v>
      </c>
      <c r="P175" s="15">
        <v>55</v>
      </c>
      <c r="Q175" s="15">
        <v>2152</v>
      </c>
      <c r="R175" s="15">
        <v>3482</v>
      </c>
      <c r="S175" s="13">
        <v>7</v>
      </c>
      <c r="T175" s="16">
        <v>6211.2</v>
      </c>
      <c r="U175" s="17">
        <f t="shared" si="10"/>
        <v>887.31428571428569</v>
      </c>
      <c r="V175" s="18">
        <f t="shared" si="11"/>
        <v>112.93090909090908</v>
      </c>
      <c r="W175" s="18">
        <f t="shared" si="12"/>
        <v>0.4072383949645948</v>
      </c>
      <c r="X175" s="19">
        <f t="shared" si="13"/>
        <v>0.12727272727272726</v>
      </c>
      <c r="Y175" s="16">
        <f>(Table22[[#This Row],[Gross Cost]]/Table22[[#This Row],[Viewable Impressions]])*1000</f>
        <v>2886.2453531598512</v>
      </c>
      <c r="Z175" s="19">
        <f t="shared" si="14"/>
        <v>0.3606084447941254</v>
      </c>
    </row>
    <row r="176" spans="1:26" ht="34" x14ac:dyDescent="0.2">
      <c r="A176" s="13" t="s">
        <v>817</v>
      </c>
      <c r="B176" s="14" t="s">
        <v>818</v>
      </c>
      <c r="C176" s="14" t="s">
        <v>16</v>
      </c>
      <c r="D176" s="14" t="s">
        <v>176</v>
      </c>
      <c r="E176" s="14" t="s">
        <v>229</v>
      </c>
      <c r="F176" s="14" t="s">
        <v>819</v>
      </c>
      <c r="G176" s="14" t="s">
        <v>60</v>
      </c>
      <c r="H176" s="14" t="s">
        <v>60</v>
      </c>
      <c r="I176" s="13" t="s">
        <v>113</v>
      </c>
      <c r="J176" s="13" t="s">
        <v>62</v>
      </c>
      <c r="K176" s="1" t="s">
        <v>114</v>
      </c>
      <c r="L176" s="1" t="s">
        <v>482</v>
      </c>
      <c r="M176" s="1" t="s">
        <v>65</v>
      </c>
      <c r="N176" s="13" t="s">
        <v>74</v>
      </c>
      <c r="O176" s="15">
        <v>14038</v>
      </c>
      <c r="P176" s="15">
        <v>63</v>
      </c>
      <c r="Q176" s="15">
        <v>1600</v>
      </c>
      <c r="R176" s="15">
        <v>11345</v>
      </c>
      <c r="S176" s="13">
        <v>8</v>
      </c>
      <c r="T176" s="16">
        <v>6368.86</v>
      </c>
      <c r="U176" s="17">
        <f t="shared" si="10"/>
        <v>796.10749999999996</v>
      </c>
      <c r="V176" s="18">
        <f t="shared" si="11"/>
        <v>101.09301587301587</v>
      </c>
      <c r="W176" s="18">
        <f t="shared" si="12"/>
        <v>0.45368713491950419</v>
      </c>
      <c r="X176" s="19">
        <f t="shared" si="13"/>
        <v>0.12698412698412698</v>
      </c>
      <c r="Y176" s="16">
        <f>(Table22[[#This Row],[Gross Cost]]/Table22[[#This Row],[Viewable Impressions]])*1000</f>
        <v>3980.5374999999995</v>
      </c>
      <c r="Z176" s="19">
        <f t="shared" si="14"/>
        <v>0.44878187776036477</v>
      </c>
    </row>
    <row r="177" spans="1:26" ht="34" x14ac:dyDescent="0.2">
      <c r="A177" s="13" t="s">
        <v>820</v>
      </c>
      <c r="B177" s="14" t="s">
        <v>821</v>
      </c>
      <c r="C177" s="14" t="s">
        <v>17</v>
      </c>
      <c r="D177" s="14" t="s">
        <v>518</v>
      </c>
      <c r="E177" s="14" t="s">
        <v>822</v>
      </c>
      <c r="F177" s="14" t="s">
        <v>60</v>
      </c>
      <c r="G177" s="14" t="s">
        <v>60</v>
      </c>
      <c r="H177" s="14" t="s">
        <v>60</v>
      </c>
      <c r="I177" s="13" t="s">
        <v>113</v>
      </c>
      <c r="J177" s="13" t="s">
        <v>62</v>
      </c>
      <c r="K177" s="1" t="s">
        <v>87</v>
      </c>
      <c r="L177" s="1" t="s">
        <v>158</v>
      </c>
      <c r="M177" s="1" t="s">
        <v>65</v>
      </c>
      <c r="N177" s="13" t="s">
        <v>74</v>
      </c>
      <c r="O177" s="15">
        <v>12879</v>
      </c>
      <c r="P177" s="15">
        <v>71</v>
      </c>
      <c r="Q177" s="15">
        <v>7225</v>
      </c>
      <c r="R177" s="15">
        <v>12173</v>
      </c>
      <c r="S177" s="13">
        <v>9</v>
      </c>
      <c r="T177" s="16">
        <v>5099.28</v>
      </c>
      <c r="U177" s="17">
        <f t="shared" si="10"/>
        <v>566.58666666666659</v>
      </c>
      <c r="V177" s="18">
        <f t="shared" si="11"/>
        <v>71.820845070422536</v>
      </c>
      <c r="W177" s="18">
        <f t="shared" si="12"/>
        <v>0.39593757279291869</v>
      </c>
      <c r="X177" s="19">
        <f t="shared" si="13"/>
        <v>0.12676056338028169</v>
      </c>
      <c r="Y177" s="16">
        <f>(Table22[[#This Row],[Gross Cost]]/Table22[[#This Row],[Viewable Impressions]])*1000</f>
        <v>705.78269896193763</v>
      </c>
      <c r="Z177" s="19">
        <f t="shared" si="14"/>
        <v>0.55128503765820325</v>
      </c>
    </row>
    <row r="178" spans="1:26" ht="34" x14ac:dyDescent="0.2">
      <c r="A178" s="13" t="s">
        <v>823</v>
      </c>
      <c r="B178" s="14" t="s">
        <v>824</v>
      </c>
      <c r="C178" s="14" t="s">
        <v>559</v>
      </c>
      <c r="D178" s="14" t="s">
        <v>825</v>
      </c>
      <c r="E178" s="14" t="s">
        <v>60</v>
      </c>
      <c r="F178" s="14" t="s">
        <v>60</v>
      </c>
      <c r="G178" s="14" t="s">
        <v>60</v>
      </c>
      <c r="H178" s="14" t="s">
        <v>60</v>
      </c>
      <c r="I178" s="13" t="s">
        <v>61</v>
      </c>
      <c r="J178" s="13" t="s">
        <v>78</v>
      </c>
      <c r="K178" s="1" t="s">
        <v>94</v>
      </c>
      <c r="L178" s="1" t="s">
        <v>612</v>
      </c>
      <c r="M178" s="1" t="s">
        <v>107</v>
      </c>
      <c r="N178" s="13" t="s">
        <v>66</v>
      </c>
      <c r="O178" s="15">
        <v>26558</v>
      </c>
      <c r="P178" s="15">
        <v>111</v>
      </c>
      <c r="Q178" s="15">
        <v>15761</v>
      </c>
      <c r="R178" s="15">
        <v>23532</v>
      </c>
      <c r="S178" s="13">
        <v>14</v>
      </c>
      <c r="T178" s="16">
        <v>6751.56</v>
      </c>
      <c r="U178" s="17">
        <f t="shared" si="10"/>
        <v>482.25428571428574</v>
      </c>
      <c r="V178" s="18">
        <f t="shared" si="11"/>
        <v>60.824864864864871</v>
      </c>
      <c r="W178" s="18">
        <f t="shared" si="12"/>
        <v>0.25421944423525872</v>
      </c>
      <c r="X178" s="19">
        <f t="shared" si="13"/>
        <v>0.12612612612612611</v>
      </c>
      <c r="Y178" s="16">
        <f>(Table22[[#This Row],[Gross Cost]]/Table22[[#This Row],[Viewable Impressions]])*1000</f>
        <v>428.37129623754839</v>
      </c>
      <c r="Z178" s="19">
        <f t="shared" si="14"/>
        <v>0.41795315912342795</v>
      </c>
    </row>
    <row r="179" spans="1:26" ht="68" x14ac:dyDescent="0.2">
      <c r="A179" s="13" t="s">
        <v>826</v>
      </c>
      <c r="B179" s="14" t="s">
        <v>827</v>
      </c>
      <c r="C179" s="14" t="s">
        <v>10</v>
      </c>
      <c r="D179" s="14" t="s">
        <v>768</v>
      </c>
      <c r="E179" s="14" t="s">
        <v>769</v>
      </c>
      <c r="F179" s="14" t="s">
        <v>828</v>
      </c>
      <c r="G179" s="14" t="s">
        <v>60</v>
      </c>
      <c r="H179" s="14" t="s">
        <v>60</v>
      </c>
      <c r="I179" s="13" t="s">
        <v>61</v>
      </c>
      <c r="J179" s="13" t="s">
        <v>93</v>
      </c>
      <c r="K179" s="1" t="s">
        <v>94</v>
      </c>
      <c r="L179" s="1" t="s">
        <v>511</v>
      </c>
      <c r="M179" s="1" t="s">
        <v>116</v>
      </c>
      <c r="N179" s="13" t="s">
        <v>82</v>
      </c>
      <c r="O179" s="15">
        <v>35335</v>
      </c>
      <c r="P179" s="15">
        <v>120</v>
      </c>
      <c r="Q179" s="15">
        <v>22566</v>
      </c>
      <c r="R179" s="15">
        <v>30685</v>
      </c>
      <c r="S179" s="13">
        <v>15</v>
      </c>
      <c r="T179" s="16">
        <v>1866.35</v>
      </c>
      <c r="U179" s="17">
        <f t="shared" si="10"/>
        <v>124.42333333333333</v>
      </c>
      <c r="V179" s="18">
        <f t="shared" si="11"/>
        <v>15.552916666666667</v>
      </c>
      <c r="W179" s="18">
        <f t="shared" si="12"/>
        <v>5.2818734965331821E-2</v>
      </c>
      <c r="X179" s="19">
        <f t="shared" si="13"/>
        <v>0.125</v>
      </c>
      <c r="Y179" s="16">
        <f>(Table22[[#This Row],[Gross Cost]]/Table22[[#This Row],[Viewable Impressions]])*1000</f>
        <v>82.706283789772229</v>
      </c>
      <c r="Z179" s="19">
        <f t="shared" si="14"/>
        <v>0.33960662232913541</v>
      </c>
    </row>
    <row r="180" spans="1:26" ht="68" x14ac:dyDescent="0.2">
      <c r="A180" s="13" t="s">
        <v>829</v>
      </c>
      <c r="B180" s="14" t="s">
        <v>829</v>
      </c>
      <c r="C180" s="14" t="s">
        <v>23</v>
      </c>
      <c r="D180" s="14" t="s">
        <v>284</v>
      </c>
      <c r="E180" s="14" t="s">
        <v>197</v>
      </c>
      <c r="F180" s="14" t="s">
        <v>830</v>
      </c>
      <c r="G180" s="14" t="s">
        <v>831</v>
      </c>
      <c r="H180" s="14" t="s">
        <v>60</v>
      </c>
      <c r="I180" s="13" t="s">
        <v>113</v>
      </c>
      <c r="J180" s="13" t="s">
        <v>121</v>
      </c>
      <c r="K180" s="1" t="s">
        <v>832</v>
      </c>
      <c r="L180" s="1" t="s">
        <v>833</v>
      </c>
      <c r="M180" s="1" t="s">
        <v>65</v>
      </c>
      <c r="N180" s="13" t="s">
        <v>74</v>
      </c>
      <c r="O180" s="15">
        <v>21229</v>
      </c>
      <c r="P180" s="15">
        <v>80</v>
      </c>
      <c r="Q180" s="15">
        <v>18073</v>
      </c>
      <c r="R180" s="15">
        <v>19655</v>
      </c>
      <c r="S180" s="13">
        <v>10</v>
      </c>
      <c r="T180" s="16">
        <v>1550.08</v>
      </c>
      <c r="U180" s="17">
        <f t="shared" si="10"/>
        <v>155.00799999999998</v>
      </c>
      <c r="V180" s="18">
        <f t="shared" si="11"/>
        <v>19.375999999999998</v>
      </c>
      <c r="W180" s="18">
        <f t="shared" si="12"/>
        <v>7.3017099251024536E-2</v>
      </c>
      <c r="X180" s="19">
        <f t="shared" si="13"/>
        <v>0.125</v>
      </c>
      <c r="Y180" s="16">
        <f>(Table22[[#This Row],[Gross Cost]]/Table22[[#This Row],[Viewable Impressions]])*1000</f>
        <v>85.767719803021066</v>
      </c>
      <c r="Z180" s="19">
        <f t="shared" si="14"/>
        <v>0.37684299778604741</v>
      </c>
    </row>
    <row r="181" spans="1:26" ht="34" x14ac:dyDescent="0.2">
      <c r="A181" s="13" t="s">
        <v>834</v>
      </c>
      <c r="B181" s="14" t="s">
        <v>834</v>
      </c>
      <c r="C181" s="14" t="s">
        <v>22</v>
      </c>
      <c r="D181" s="14" t="s">
        <v>835</v>
      </c>
      <c r="E181" s="14" t="s">
        <v>836</v>
      </c>
      <c r="F181" s="14" t="s">
        <v>60</v>
      </c>
      <c r="G181" s="14" t="s">
        <v>60</v>
      </c>
      <c r="H181" s="14" t="s">
        <v>60</v>
      </c>
      <c r="I181" s="13" t="s">
        <v>61</v>
      </c>
      <c r="J181" s="13" t="s">
        <v>93</v>
      </c>
      <c r="K181" s="1" t="s">
        <v>282</v>
      </c>
      <c r="L181" s="1" t="s">
        <v>837</v>
      </c>
      <c r="M181" s="1" t="s">
        <v>81</v>
      </c>
      <c r="N181" s="13" t="s">
        <v>74</v>
      </c>
      <c r="O181" s="15">
        <v>13347</v>
      </c>
      <c r="P181" s="15">
        <v>80</v>
      </c>
      <c r="Q181" s="15">
        <v>8357</v>
      </c>
      <c r="R181" s="15">
        <v>11461</v>
      </c>
      <c r="S181" s="13">
        <v>10</v>
      </c>
      <c r="T181" s="16">
        <v>1543.66</v>
      </c>
      <c r="U181" s="17">
        <f t="shared" si="10"/>
        <v>154.36600000000001</v>
      </c>
      <c r="V181" s="18">
        <f t="shared" si="11"/>
        <v>19.295750000000002</v>
      </c>
      <c r="W181" s="18">
        <f t="shared" si="12"/>
        <v>0.11565595264853526</v>
      </c>
      <c r="X181" s="19">
        <f t="shared" si="13"/>
        <v>0.125</v>
      </c>
      <c r="Y181" s="16">
        <f>(Table22[[#This Row],[Gross Cost]]/Table22[[#This Row],[Viewable Impressions]])*1000</f>
        <v>184.7146105061625</v>
      </c>
      <c r="Z181" s="19">
        <f t="shared" si="14"/>
        <v>0.59938562972952725</v>
      </c>
    </row>
    <row r="182" spans="1:26" ht="34" x14ac:dyDescent="0.2">
      <c r="A182" s="13" t="s">
        <v>838</v>
      </c>
      <c r="B182" s="14" t="s">
        <v>839</v>
      </c>
      <c r="C182" s="14" t="s">
        <v>25</v>
      </c>
      <c r="D182" s="14" t="s">
        <v>91</v>
      </c>
      <c r="E182" s="14" t="s">
        <v>840</v>
      </c>
      <c r="F182" s="14" t="s">
        <v>60</v>
      </c>
      <c r="G182" s="14" t="s">
        <v>60</v>
      </c>
      <c r="H182" s="14" t="s">
        <v>60</v>
      </c>
      <c r="I182" s="13" t="s">
        <v>113</v>
      </c>
      <c r="J182" s="13" t="s">
        <v>78</v>
      </c>
      <c r="K182" s="1" t="s">
        <v>200</v>
      </c>
      <c r="L182" s="1" t="s">
        <v>841</v>
      </c>
      <c r="M182" s="1" t="s">
        <v>65</v>
      </c>
      <c r="N182" s="13" t="s">
        <v>74</v>
      </c>
      <c r="O182" s="15">
        <v>14011</v>
      </c>
      <c r="P182" s="15">
        <v>40</v>
      </c>
      <c r="Q182" s="15">
        <v>5060</v>
      </c>
      <c r="R182" s="15">
        <v>12459</v>
      </c>
      <c r="S182" s="13">
        <v>5</v>
      </c>
      <c r="T182" s="16">
        <v>5632.09</v>
      </c>
      <c r="U182" s="17">
        <f t="shared" si="10"/>
        <v>1126.4180000000001</v>
      </c>
      <c r="V182" s="18">
        <f t="shared" si="11"/>
        <v>140.80225000000002</v>
      </c>
      <c r="W182" s="18">
        <f t="shared" si="12"/>
        <v>0.40197630433231035</v>
      </c>
      <c r="X182" s="19">
        <f t="shared" si="13"/>
        <v>0.125</v>
      </c>
      <c r="Y182" s="16">
        <f>(Table22[[#This Row],[Gross Cost]]/Table22[[#This Row],[Viewable Impressions]])*1000</f>
        <v>1113.0612648221345</v>
      </c>
      <c r="Z182" s="19">
        <f t="shared" si="14"/>
        <v>0.28548997216472771</v>
      </c>
    </row>
    <row r="183" spans="1:26" ht="34" x14ac:dyDescent="0.2">
      <c r="A183" s="13" t="s">
        <v>842</v>
      </c>
      <c r="B183" s="14" t="s">
        <v>843</v>
      </c>
      <c r="C183" s="14" t="s">
        <v>26</v>
      </c>
      <c r="D183" s="14" t="s">
        <v>501</v>
      </c>
      <c r="E183" s="14" t="s">
        <v>844</v>
      </c>
      <c r="F183" s="14" t="s">
        <v>60</v>
      </c>
      <c r="G183" s="14" t="s">
        <v>60</v>
      </c>
      <c r="H183" s="14" t="s">
        <v>60</v>
      </c>
      <c r="I183" s="13" t="s">
        <v>61</v>
      </c>
      <c r="J183" s="13" t="s">
        <v>121</v>
      </c>
      <c r="K183" s="1" t="s">
        <v>231</v>
      </c>
      <c r="L183" s="1" t="s">
        <v>673</v>
      </c>
      <c r="M183" s="1" t="s">
        <v>144</v>
      </c>
      <c r="N183" s="13" t="s">
        <v>74</v>
      </c>
      <c r="O183" s="15">
        <v>8273</v>
      </c>
      <c r="P183" s="15">
        <v>24</v>
      </c>
      <c r="Q183" s="15">
        <v>1929</v>
      </c>
      <c r="R183" s="15">
        <v>7441</v>
      </c>
      <c r="S183" s="13">
        <v>3</v>
      </c>
      <c r="T183" s="16">
        <v>4689.5200000000004</v>
      </c>
      <c r="U183" s="17">
        <f t="shared" si="10"/>
        <v>1563.1733333333334</v>
      </c>
      <c r="V183" s="18">
        <f t="shared" si="11"/>
        <v>195.39666666666668</v>
      </c>
      <c r="W183" s="18">
        <f t="shared" si="12"/>
        <v>0.56684636770216368</v>
      </c>
      <c r="X183" s="19">
        <f t="shared" si="13"/>
        <v>0.125</v>
      </c>
      <c r="Y183" s="16">
        <f>(Table22[[#This Row],[Gross Cost]]/Table22[[#This Row],[Viewable Impressions]])*1000</f>
        <v>2431.0627268014518</v>
      </c>
      <c r="Z183" s="19">
        <f t="shared" si="14"/>
        <v>0.29010032636286714</v>
      </c>
    </row>
    <row r="184" spans="1:26" ht="34" x14ac:dyDescent="0.2">
      <c r="A184" s="13" t="s">
        <v>845</v>
      </c>
      <c r="B184" s="14" t="s">
        <v>846</v>
      </c>
      <c r="C184" s="14" t="s">
        <v>8</v>
      </c>
      <c r="D184" s="14" t="s">
        <v>847</v>
      </c>
      <c r="E184" s="14" t="s">
        <v>848</v>
      </c>
      <c r="F184" s="14" t="s">
        <v>60</v>
      </c>
      <c r="G184" s="14" t="s">
        <v>60</v>
      </c>
      <c r="H184" s="14" t="s">
        <v>60</v>
      </c>
      <c r="I184" s="13" t="s">
        <v>113</v>
      </c>
      <c r="J184" s="13" t="s">
        <v>121</v>
      </c>
      <c r="K184" s="1" t="s">
        <v>94</v>
      </c>
      <c r="L184" s="1" t="s">
        <v>515</v>
      </c>
      <c r="M184" s="1" t="s">
        <v>107</v>
      </c>
      <c r="N184" s="13" t="s">
        <v>74</v>
      </c>
      <c r="O184" s="15">
        <v>4154911</v>
      </c>
      <c r="P184" s="15">
        <v>1254</v>
      </c>
      <c r="Q184" s="15">
        <v>2338732</v>
      </c>
      <c r="R184" s="15">
        <v>3445626</v>
      </c>
      <c r="S184" s="13">
        <v>154</v>
      </c>
      <c r="T184" s="16">
        <v>8038.57</v>
      </c>
      <c r="U184" s="17">
        <f t="shared" si="10"/>
        <v>52.198506493506493</v>
      </c>
      <c r="V184" s="18">
        <f t="shared" si="11"/>
        <v>6.4103429027113235</v>
      </c>
      <c r="W184" s="18">
        <f t="shared" si="12"/>
        <v>1.9347153284390447E-3</v>
      </c>
      <c r="X184" s="19">
        <f t="shared" si="13"/>
        <v>0.12280701754385964</v>
      </c>
      <c r="Y184" s="16">
        <f>(Table22[[#This Row],[Gross Cost]]/Table22[[#This Row],[Viewable Impressions]])*1000</f>
        <v>3.4371488481792696</v>
      </c>
      <c r="Z184" s="19">
        <f t="shared" si="14"/>
        <v>3.0181151894709657E-2</v>
      </c>
    </row>
    <row r="185" spans="1:26" ht="34" x14ac:dyDescent="0.2">
      <c r="A185" s="13" t="s">
        <v>849</v>
      </c>
      <c r="B185" s="14" t="s">
        <v>850</v>
      </c>
      <c r="C185" s="14" t="s">
        <v>21</v>
      </c>
      <c r="D185" s="14" t="s">
        <v>141</v>
      </c>
      <c r="E185" s="14" t="s">
        <v>851</v>
      </c>
      <c r="F185" s="14" t="s">
        <v>60</v>
      </c>
      <c r="G185" s="14" t="s">
        <v>60</v>
      </c>
      <c r="H185" s="14" t="s">
        <v>60</v>
      </c>
      <c r="I185" s="13" t="s">
        <v>193</v>
      </c>
      <c r="J185" s="13" t="s">
        <v>121</v>
      </c>
      <c r="K185" s="1" t="s">
        <v>94</v>
      </c>
      <c r="L185" s="1" t="s">
        <v>852</v>
      </c>
      <c r="M185" s="1" t="s">
        <v>65</v>
      </c>
      <c r="N185" s="13" t="s">
        <v>74</v>
      </c>
      <c r="O185" s="15">
        <v>19461</v>
      </c>
      <c r="P185" s="15">
        <v>74</v>
      </c>
      <c r="Q185" s="15">
        <v>14647</v>
      </c>
      <c r="R185" s="15">
        <v>18731</v>
      </c>
      <c r="S185" s="13">
        <v>9</v>
      </c>
      <c r="T185" s="16">
        <v>7312</v>
      </c>
      <c r="U185" s="17">
        <f t="shared" si="10"/>
        <v>812.44444444444446</v>
      </c>
      <c r="V185" s="18">
        <f t="shared" si="11"/>
        <v>98.810810810810807</v>
      </c>
      <c r="W185" s="18">
        <f t="shared" si="12"/>
        <v>0.37572581059555005</v>
      </c>
      <c r="X185" s="19">
        <f t="shared" si="13"/>
        <v>0.12162162162162163</v>
      </c>
      <c r="Y185" s="16">
        <f>(Table22[[#This Row],[Gross Cost]]/Table22[[#This Row],[Viewable Impressions]])*1000</f>
        <v>499.21485628456344</v>
      </c>
      <c r="Z185" s="19">
        <f t="shared" si="14"/>
        <v>0.38024767483685318</v>
      </c>
    </row>
    <row r="186" spans="1:26" ht="17" x14ac:dyDescent="0.2">
      <c r="A186" s="13" t="s">
        <v>853</v>
      </c>
      <c r="B186" s="14" t="s">
        <v>854</v>
      </c>
      <c r="C186" s="14" t="s">
        <v>14</v>
      </c>
      <c r="D186" s="14" t="s">
        <v>855</v>
      </c>
      <c r="E186" s="14" t="s">
        <v>60</v>
      </c>
      <c r="F186" s="14" t="s">
        <v>60</v>
      </c>
      <c r="G186" s="14" t="s">
        <v>60</v>
      </c>
      <c r="H186" s="14" t="s">
        <v>60</v>
      </c>
      <c r="I186" s="13" t="s">
        <v>61</v>
      </c>
      <c r="J186" s="13" t="s">
        <v>78</v>
      </c>
      <c r="K186" s="1" t="s">
        <v>79</v>
      </c>
      <c r="L186" s="1" t="s">
        <v>856</v>
      </c>
      <c r="M186" s="1" t="s">
        <v>217</v>
      </c>
      <c r="N186" s="13" t="s">
        <v>74</v>
      </c>
      <c r="O186" s="15">
        <v>14599</v>
      </c>
      <c r="P186" s="15">
        <v>33</v>
      </c>
      <c r="Q186" s="15">
        <v>1779</v>
      </c>
      <c r="R186" s="15">
        <v>12458</v>
      </c>
      <c r="S186" s="13">
        <v>4</v>
      </c>
      <c r="T186" s="16">
        <v>5092.5600000000004</v>
      </c>
      <c r="U186" s="17">
        <f t="shared" si="10"/>
        <v>1273.1400000000001</v>
      </c>
      <c r="V186" s="18">
        <f t="shared" si="11"/>
        <v>154.32000000000002</v>
      </c>
      <c r="W186" s="18">
        <f t="shared" si="12"/>
        <v>0.34882937187478597</v>
      </c>
      <c r="X186" s="19">
        <f t="shared" si="13"/>
        <v>0.12121212121212122</v>
      </c>
      <c r="Y186" s="16">
        <f>(Table22[[#This Row],[Gross Cost]]/Table22[[#This Row],[Viewable Impressions]])*1000</f>
        <v>2862.5969645868468</v>
      </c>
      <c r="Z186" s="19">
        <f t="shared" si="14"/>
        <v>0.22604287964929104</v>
      </c>
    </row>
    <row r="187" spans="1:26" ht="34" x14ac:dyDescent="0.2">
      <c r="A187" s="13" t="s">
        <v>857</v>
      </c>
      <c r="B187" s="14" t="s">
        <v>858</v>
      </c>
      <c r="C187" s="14" t="s">
        <v>13</v>
      </c>
      <c r="D187" s="14" t="s">
        <v>69</v>
      </c>
      <c r="E187" s="14" t="s">
        <v>70</v>
      </c>
      <c r="F187" s="14" t="s">
        <v>859</v>
      </c>
      <c r="G187" s="14" t="s">
        <v>60</v>
      </c>
      <c r="H187" s="14" t="s">
        <v>60</v>
      </c>
      <c r="I187" s="13" t="s">
        <v>61</v>
      </c>
      <c r="J187" s="13" t="s">
        <v>121</v>
      </c>
      <c r="K187" s="1" t="s">
        <v>63</v>
      </c>
      <c r="L187" s="1" t="s">
        <v>101</v>
      </c>
      <c r="M187" s="1" t="s">
        <v>81</v>
      </c>
      <c r="N187" s="13" t="s">
        <v>82</v>
      </c>
      <c r="O187" s="15">
        <v>74436</v>
      </c>
      <c r="P187" s="15">
        <v>175</v>
      </c>
      <c r="Q187" s="15">
        <v>30158</v>
      </c>
      <c r="R187" s="15">
        <v>69150</v>
      </c>
      <c r="S187" s="13">
        <v>21</v>
      </c>
      <c r="T187" s="16">
        <v>1558.55</v>
      </c>
      <c r="U187" s="17">
        <f t="shared" si="10"/>
        <v>74.216666666666669</v>
      </c>
      <c r="V187" s="18">
        <f t="shared" si="11"/>
        <v>8.9060000000000006</v>
      </c>
      <c r="W187" s="18">
        <f t="shared" si="12"/>
        <v>2.0938121339136976E-2</v>
      </c>
      <c r="X187" s="19">
        <f t="shared" si="13"/>
        <v>0.12</v>
      </c>
      <c r="Y187" s="16">
        <f>(Table22[[#This Row],[Gross Cost]]/Table22[[#This Row],[Viewable Impressions]])*1000</f>
        <v>51.679488029710186</v>
      </c>
      <c r="Z187" s="19">
        <f t="shared" si="14"/>
        <v>0.23510129507227687</v>
      </c>
    </row>
    <row r="188" spans="1:26" ht="34" x14ac:dyDescent="0.2">
      <c r="A188" s="13" t="s">
        <v>860</v>
      </c>
      <c r="B188" s="14" t="s">
        <v>861</v>
      </c>
      <c r="C188" s="14" t="s">
        <v>13</v>
      </c>
      <c r="D188" s="14" t="s">
        <v>14</v>
      </c>
      <c r="E188" s="14" t="s">
        <v>862</v>
      </c>
      <c r="F188" s="14" t="s">
        <v>863</v>
      </c>
      <c r="G188" s="14" t="s">
        <v>60</v>
      </c>
      <c r="H188" s="14" t="s">
        <v>60</v>
      </c>
      <c r="I188" s="13" t="s">
        <v>113</v>
      </c>
      <c r="J188" s="13" t="s">
        <v>62</v>
      </c>
      <c r="K188" s="1" t="s">
        <v>432</v>
      </c>
      <c r="L188" s="1" t="s">
        <v>571</v>
      </c>
      <c r="M188" s="1" t="s">
        <v>65</v>
      </c>
      <c r="N188" s="13" t="s">
        <v>74</v>
      </c>
      <c r="O188" s="15">
        <v>74516</v>
      </c>
      <c r="P188" s="15">
        <v>200</v>
      </c>
      <c r="Q188" s="15">
        <v>23985</v>
      </c>
      <c r="R188" s="15">
        <v>63853</v>
      </c>
      <c r="S188" s="13">
        <v>24</v>
      </c>
      <c r="T188" s="16">
        <v>1523.78</v>
      </c>
      <c r="U188" s="17">
        <f t="shared" si="10"/>
        <v>63.490833333333335</v>
      </c>
      <c r="V188" s="18">
        <f t="shared" si="11"/>
        <v>7.6189</v>
      </c>
      <c r="W188" s="18">
        <f t="shared" si="12"/>
        <v>2.0449031080573301E-2</v>
      </c>
      <c r="X188" s="19">
        <f t="shared" si="13"/>
        <v>0.12</v>
      </c>
      <c r="Y188" s="16">
        <f>(Table22[[#This Row],[Gross Cost]]/Table22[[#This Row],[Viewable Impressions]])*1000</f>
        <v>63.530539920783824</v>
      </c>
      <c r="Z188" s="19">
        <f t="shared" si="14"/>
        <v>0.26839873315797952</v>
      </c>
    </row>
    <row r="189" spans="1:26" ht="17" x14ac:dyDescent="0.2">
      <c r="A189" s="13" t="s">
        <v>864</v>
      </c>
      <c r="B189" s="14" t="s">
        <v>865</v>
      </c>
      <c r="C189" s="14" t="s">
        <v>8</v>
      </c>
      <c r="D189" s="14" t="s">
        <v>166</v>
      </c>
      <c r="E189" s="14" t="s">
        <v>866</v>
      </c>
      <c r="F189" s="14" t="s">
        <v>60</v>
      </c>
      <c r="G189" s="14" t="s">
        <v>60</v>
      </c>
      <c r="H189" s="14" t="s">
        <v>60</v>
      </c>
      <c r="I189" s="13" t="s">
        <v>113</v>
      </c>
      <c r="J189" s="13" t="s">
        <v>121</v>
      </c>
      <c r="K189" s="1" t="s">
        <v>94</v>
      </c>
      <c r="L189" s="1" t="s">
        <v>867</v>
      </c>
      <c r="M189" s="1" t="s">
        <v>144</v>
      </c>
      <c r="N189" s="13" t="s">
        <v>74</v>
      </c>
      <c r="O189" s="15">
        <v>114384</v>
      </c>
      <c r="P189" s="15">
        <v>100</v>
      </c>
      <c r="Q189" s="15">
        <v>61524</v>
      </c>
      <c r="R189" s="15">
        <v>105104</v>
      </c>
      <c r="S189" s="13">
        <v>12</v>
      </c>
      <c r="T189" s="16">
        <v>5803.33</v>
      </c>
      <c r="U189" s="17">
        <f t="shared" si="10"/>
        <v>483.61083333333335</v>
      </c>
      <c r="V189" s="18">
        <f t="shared" si="11"/>
        <v>58.033299999999997</v>
      </c>
      <c r="W189" s="18">
        <f t="shared" si="12"/>
        <v>5.0735504965729469E-2</v>
      </c>
      <c r="X189" s="19">
        <f t="shared" si="13"/>
        <v>0.12</v>
      </c>
      <c r="Y189" s="16">
        <f>(Table22[[#This Row],[Gross Cost]]/Table22[[#This Row],[Viewable Impressions]])*1000</f>
        <v>94.32627917560626</v>
      </c>
      <c r="Z189" s="19">
        <f t="shared" si="14"/>
        <v>8.7424814659392933E-2</v>
      </c>
    </row>
    <row r="190" spans="1:26" ht="34" x14ac:dyDescent="0.2">
      <c r="A190" s="13" t="s">
        <v>868</v>
      </c>
      <c r="B190" s="14" t="s">
        <v>869</v>
      </c>
      <c r="C190" s="14" t="s">
        <v>11</v>
      </c>
      <c r="D190" s="14" t="s">
        <v>136</v>
      </c>
      <c r="E190" s="14" t="s">
        <v>870</v>
      </c>
      <c r="F190" s="14" t="s">
        <v>60</v>
      </c>
      <c r="G190" s="14" t="s">
        <v>60</v>
      </c>
      <c r="H190" s="14" t="s">
        <v>60</v>
      </c>
      <c r="I190" s="13" t="s">
        <v>193</v>
      </c>
      <c r="J190" s="13" t="s">
        <v>93</v>
      </c>
      <c r="K190" s="1" t="s">
        <v>100</v>
      </c>
      <c r="L190" s="1" t="s">
        <v>607</v>
      </c>
      <c r="M190" s="1" t="s">
        <v>116</v>
      </c>
      <c r="N190" s="13" t="s">
        <v>74</v>
      </c>
      <c r="O190" s="15">
        <v>23488</v>
      </c>
      <c r="P190" s="15">
        <v>75</v>
      </c>
      <c r="Q190" s="15">
        <v>4620</v>
      </c>
      <c r="R190" s="15">
        <v>22254</v>
      </c>
      <c r="S190" s="13">
        <v>9</v>
      </c>
      <c r="T190" s="16">
        <v>6667.73</v>
      </c>
      <c r="U190" s="17">
        <f t="shared" si="10"/>
        <v>740.85888888888883</v>
      </c>
      <c r="V190" s="18">
        <f t="shared" si="11"/>
        <v>88.90306666666666</v>
      </c>
      <c r="W190" s="18">
        <f t="shared" si="12"/>
        <v>0.28387815054495913</v>
      </c>
      <c r="X190" s="19">
        <f t="shared" si="13"/>
        <v>0.12</v>
      </c>
      <c r="Y190" s="16">
        <f>(Table22[[#This Row],[Gross Cost]]/Table22[[#This Row],[Viewable Impressions]])*1000</f>
        <v>1443.2316017316016</v>
      </c>
      <c r="Z190" s="19">
        <f t="shared" si="14"/>
        <v>0.31931198910081743</v>
      </c>
    </row>
    <row r="191" spans="1:26" ht="34" x14ac:dyDescent="0.2">
      <c r="A191" s="13" t="s">
        <v>871</v>
      </c>
      <c r="B191" s="14" t="s">
        <v>872</v>
      </c>
      <c r="C191" s="14" t="s">
        <v>26</v>
      </c>
      <c r="D191" s="14" t="s">
        <v>501</v>
      </c>
      <c r="E191" s="14" t="s">
        <v>873</v>
      </c>
      <c r="F191" s="14" t="s">
        <v>60</v>
      </c>
      <c r="G191" s="14" t="s">
        <v>60</v>
      </c>
      <c r="H191" s="14" t="s">
        <v>60</v>
      </c>
      <c r="I191" s="13" t="s">
        <v>113</v>
      </c>
      <c r="J191" s="13" t="s">
        <v>121</v>
      </c>
      <c r="K191" s="1" t="s">
        <v>114</v>
      </c>
      <c r="L191" s="1" t="s">
        <v>874</v>
      </c>
      <c r="M191" s="1" t="s">
        <v>81</v>
      </c>
      <c r="N191" s="13" t="s">
        <v>74</v>
      </c>
      <c r="O191" s="15">
        <v>10835</v>
      </c>
      <c r="P191" s="15">
        <v>25</v>
      </c>
      <c r="Q191" s="15">
        <v>2888</v>
      </c>
      <c r="R191" s="15">
        <v>10487</v>
      </c>
      <c r="S191" s="13">
        <v>3</v>
      </c>
      <c r="T191" s="16">
        <v>4704.25</v>
      </c>
      <c r="U191" s="17">
        <f t="shared" si="10"/>
        <v>1568.0833333333333</v>
      </c>
      <c r="V191" s="18">
        <f t="shared" si="11"/>
        <v>188.17</v>
      </c>
      <c r="W191" s="18">
        <f t="shared" si="12"/>
        <v>0.43417166589755424</v>
      </c>
      <c r="X191" s="19">
        <f t="shared" si="13"/>
        <v>0.12</v>
      </c>
      <c r="Y191" s="16">
        <f>(Table22[[#This Row],[Gross Cost]]/Table22[[#This Row],[Viewable Impressions]])*1000</f>
        <v>1628.8954293628808</v>
      </c>
      <c r="Z191" s="19">
        <f t="shared" si="14"/>
        <v>0.23073373327180433</v>
      </c>
    </row>
    <row r="192" spans="1:26" ht="51" x14ac:dyDescent="0.2">
      <c r="A192" s="13" t="s">
        <v>875</v>
      </c>
      <c r="B192" s="14" t="s">
        <v>876</v>
      </c>
      <c r="C192" s="14" t="s">
        <v>10</v>
      </c>
      <c r="D192" s="14" t="s">
        <v>877</v>
      </c>
      <c r="E192" s="14" t="s">
        <v>878</v>
      </c>
      <c r="F192" s="14" t="s">
        <v>879</v>
      </c>
      <c r="G192" s="14" t="s">
        <v>60</v>
      </c>
      <c r="H192" s="14" t="s">
        <v>60</v>
      </c>
      <c r="I192" s="13" t="s">
        <v>61</v>
      </c>
      <c r="J192" s="13" t="s">
        <v>78</v>
      </c>
      <c r="K192" s="1" t="s">
        <v>114</v>
      </c>
      <c r="L192" s="1" t="s">
        <v>375</v>
      </c>
      <c r="M192" s="1" t="s">
        <v>81</v>
      </c>
      <c r="N192" s="13" t="s">
        <v>74</v>
      </c>
      <c r="O192" s="15">
        <v>10811</v>
      </c>
      <c r="P192" s="15">
        <v>25</v>
      </c>
      <c r="Q192" s="15">
        <v>988</v>
      </c>
      <c r="R192" s="15">
        <v>2975</v>
      </c>
      <c r="S192" s="13">
        <v>3</v>
      </c>
      <c r="T192" s="16">
        <v>1679.83</v>
      </c>
      <c r="U192" s="17">
        <f t="shared" si="10"/>
        <v>559.94333333333327</v>
      </c>
      <c r="V192" s="18">
        <f t="shared" si="11"/>
        <v>67.19319999999999</v>
      </c>
      <c r="W192" s="18">
        <f t="shared" si="12"/>
        <v>0.1553815558227731</v>
      </c>
      <c r="X192" s="19">
        <f t="shared" si="13"/>
        <v>0.12</v>
      </c>
      <c r="Y192" s="16">
        <f>(Table22[[#This Row],[Gross Cost]]/Table22[[#This Row],[Viewable Impressions]])*1000</f>
        <v>1700.2327935222672</v>
      </c>
      <c r="Z192" s="19">
        <f t="shared" si="14"/>
        <v>0.23124595319581909</v>
      </c>
    </row>
    <row r="193" spans="1:26" ht="34" x14ac:dyDescent="0.2">
      <c r="A193" s="13" t="s">
        <v>880</v>
      </c>
      <c r="B193" s="14" t="s">
        <v>881</v>
      </c>
      <c r="C193" s="14" t="s">
        <v>24</v>
      </c>
      <c r="D193" s="14" t="s">
        <v>407</v>
      </c>
      <c r="E193" s="14" t="s">
        <v>882</v>
      </c>
      <c r="F193" s="14" t="s">
        <v>60</v>
      </c>
      <c r="G193" s="14" t="s">
        <v>60</v>
      </c>
      <c r="H193" s="14" t="s">
        <v>60</v>
      </c>
      <c r="I193" s="13" t="s">
        <v>61</v>
      </c>
      <c r="J193" s="13" t="s">
        <v>62</v>
      </c>
      <c r="K193" s="1" t="s">
        <v>72</v>
      </c>
      <c r="L193" s="1" t="s">
        <v>883</v>
      </c>
      <c r="M193" s="1" t="s">
        <v>65</v>
      </c>
      <c r="N193" s="13" t="s">
        <v>82</v>
      </c>
      <c r="O193" s="15">
        <v>24875</v>
      </c>
      <c r="P193" s="15">
        <v>67</v>
      </c>
      <c r="Q193" s="15">
        <v>14213</v>
      </c>
      <c r="R193" s="15">
        <v>23455</v>
      </c>
      <c r="S193" s="13">
        <v>8</v>
      </c>
      <c r="T193" s="16">
        <v>4652.24</v>
      </c>
      <c r="U193" s="17">
        <f t="shared" si="10"/>
        <v>581.53</v>
      </c>
      <c r="V193" s="18">
        <f t="shared" si="11"/>
        <v>69.436417910447759</v>
      </c>
      <c r="W193" s="18">
        <f t="shared" si="12"/>
        <v>0.18702472361809044</v>
      </c>
      <c r="X193" s="19">
        <f t="shared" si="13"/>
        <v>0.11940298507462686</v>
      </c>
      <c r="Y193" s="16">
        <f>(Table22[[#This Row],[Gross Cost]]/Table22[[#This Row],[Viewable Impressions]])*1000</f>
        <v>327.32287342573699</v>
      </c>
      <c r="Z193" s="19">
        <f t="shared" si="14"/>
        <v>0.26934673366834172</v>
      </c>
    </row>
    <row r="194" spans="1:26" ht="34" x14ac:dyDescent="0.2">
      <c r="A194" s="13" t="s">
        <v>884</v>
      </c>
      <c r="B194" s="14" t="s">
        <v>884</v>
      </c>
      <c r="C194" s="14" t="s">
        <v>19</v>
      </c>
      <c r="D194" s="14" t="s">
        <v>129</v>
      </c>
      <c r="E194" s="14" t="s">
        <v>412</v>
      </c>
      <c r="F194" s="14" t="s">
        <v>885</v>
      </c>
      <c r="G194" s="14" t="s">
        <v>60</v>
      </c>
      <c r="H194" s="14" t="s">
        <v>60</v>
      </c>
      <c r="I194" s="13" t="s">
        <v>193</v>
      </c>
      <c r="J194" s="13" t="s">
        <v>62</v>
      </c>
      <c r="K194" s="1" t="s">
        <v>231</v>
      </c>
      <c r="L194" s="1" t="s">
        <v>886</v>
      </c>
      <c r="M194" s="1" t="s">
        <v>65</v>
      </c>
      <c r="N194" s="13" t="s">
        <v>74</v>
      </c>
      <c r="O194" s="15">
        <v>20537</v>
      </c>
      <c r="P194" s="15">
        <v>84</v>
      </c>
      <c r="Q194" s="15">
        <v>15587</v>
      </c>
      <c r="R194" s="15">
        <v>19288</v>
      </c>
      <c r="S194" s="13">
        <v>10</v>
      </c>
      <c r="T194" s="16">
        <v>1609.88</v>
      </c>
      <c r="U194" s="17">
        <f t="shared" ref="U194:U257" si="15">T194/S194</f>
        <v>160.988</v>
      </c>
      <c r="V194" s="18">
        <f t="shared" ref="V194:V257" si="16">T194/P194</f>
        <v>19.165238095238095</v>
      </c>
      <c r="W194" s="18">
        <f t="shared" ref="W194:W257" si="17">T194/O194</f>
        <v>7.8389248673126563E-2</v>
      </c>
      <c r="X194" s="19">
        <f t="shared" ref="X194:X257" si="18">S194/P194</f>
        <v>0.11904761904761904</v>
      </c>
      <c r="Y194" s="16">
        <f>(Table22[[#This Row],[Gross Cost]]/Table22[[#This Row],[Viewable Impressions]])*1000</f>
        <v>103.28350548534034</v>
      </c>
      <c r="Z194" s="19">
        <f t="shared" si="14"/>
        <v>0.40901787018551883</v>
      </c>
    </row>
    <row r="195" spans="1:26" ht="34" x14ac:dyDescent="0.2">
      <c r="A195" s="13" t="s">
        <v>887</v>
      </c>
      <c r="B195" s="14" t="s">
        <v>888</v>
      </c>
      <c r="C195" s="14" t="s">
        <v>695</v>
      </c>
      <c r="D195" s="14" t="s">
        <v>889</v>
      </c>
      <c r="E195" s="14" t="s">
        <v>60</v>
      </c>
      <c r="F195" s="14" t="s">
        <v>60</v>
      </c>
      <c r="G195" s="14" t="s">
        <v>60</v>
      </c>
      <c r="H195" s="14" t="s">
        <v>60</v>
      </c>
      <c r="I195" s="13" t="s">
        <v>113</v>
      </c>
      <c r="J195" s="13" t="s">
        <v>93</v>
      </c>
      <c r="K195" s="1" t="s">
        <v>114</v>
      </c>
      <c r="L195" s="1" t="s">
        <v>101</v>
      </c>
      <c r="M195" s="1" t="s">
        <v>144</v>
      </c>
      <c r="N195" s="13" t="s">
        <v>74</v>
      </c>
      <c r="O195" s="15">
        <v>39794</v>
      </c>
      <c r="P195" s="15">
        <v>101</v>
      </c>
      <c r="Q195" s="15">
        <v>17539</v>
      </c>
      <c r="R195" s="15">
        <v>37664</v>
      </c>
      <c r="S195" s="13">
        <v>12</v>
      </c>
      <c r="T195" s="16">
        <v>5328.52</v>
      </c>
      <c r="U195" s="17">
        <f t="shared" si="15"/>
        <v>444.04333333333335</v>
      </c>
      <c r="V195" s="18">
        <f t="shared" si="16"/>
        <v>52.757623762376241</v>
      </c>
      <c r="W195" s="18">
        <f t="shared" si="17"/>
        <v>0.1339025983816656</v>
      </c>
      <c r="X195" s="19">
        <f t="shared" si="18"/>
        <v>0.11881188118811881</v>
      </c>
      <c r="Y195" s="16">
        <f>(Table22[[#This Row],[Gross Cost]]/Table22[[#This Row],[Viewable Impressions]])*1000</f>
        <v>303.80979531330183</v>
      </c>
      <c r="Z195" s="19">
        <f t="shared" si="14"/>
        <v>0.25380710659898476</v>
      </c>
    </row>
    <row r="196" spans="1:26" ht="34" x14ac:dyDescent="0.2">
      <c r="A196" s="13" t="s">
        <v>890</v>
      </c>
      <c r="B196" s="14" t="s">
        <v>891</v>
      </c>
      <c r="C196" s="14" t="s">
        <v>397</v>
      </c>
      <c r="D196" s="14" t="s">
        <v>892</v>
      </c>
      <c r="E196" s="14" t="s">
        <v>60</v>
      </c>
      <c r="F196" s="14" t="s">
        <v>60</v>
      </c>
      <c r="G196" s="14" t="s">
        <v>60</v>
      </c>
      <c r="H196" s="14" t="s">
        <v>60</v>
      </c>
      <c r="I196" s="13" t="s">
        <v>113</v>
      </c>
      <c r="J196" s="13" t="s">
        <v>62</v>
      </c>
      <c r="K196" s="1" t="s">
        <v>100</v>
      </c>
      <c r="L196" s="1" t="s">
        <v>158</v>
      </c>
      <c r="M196" s="1" t="s">
        <v>65</v>
      </c>
      <c r="N196" s="13" t="s">
        <v>74</v>
      </c>
      <c r="O196" s="15">
        <v>15326</v>
      </c>
      <c r="P196" s="15">
        <v>68</v>
      </c>
      <c r="Q196" s="15">
        <v>7941</v>
      </c>
      <c r="R196" s="15">
        <v>14331</v>
      </c>
      <c r="S196" s="13">
        <v>8</v>
      </c>
      <c r="T196" s="16">
        <v>6943.52</v>
      </c>
      <c r="U196" s="17">
        <f t="shared" si="15"/>
        <v>867.94</v>
      </c>
      <c r="V196" s="18">
        <f t="shared" si="16"/>
        <v>102.11058823529413</v>
      </c>
      <c r="W196" s="18">
        <f t="shared" si="17"/>
        <v>0.45305493931880469</v>
      </c>
      <c r="X196" s="19">
        <f t="shared" si="18"/>
        <v>0.11764705882352941</v>
      </c>
      <c r="Y196" s="16">
        <f>(Table22[[#This Row],[Gross Cost]]/Table22[[#This Row],[Viewable Impressions]])*1000</f>
        <v>874.38861604331953</v>
      </c>
      <c r="Z196" s="19">
        <f t="shared" ref="Z196:Z259" si="19">(P196/O196)*100</f>
        <v>0.44369046065509588</v>
      </c>
    </row>
    <row r="197" spans="1:26" ht="34" x14ac:dyDescent="0.2">
      <c r="A197" s="13" t="s">
        <v>893</v>
      </c>
      <c r="B197" s="14" t="s">
        <v>894</v>
      </c>
      <c r="C197" s="14" t="s">
        <v>9</v>
      </c>
      <c r="D197" s="14" t="s">
        <v>21</v>
      </c>
      <c r="E197" s="14" t="s">
        <v>895</v>
      </c>
      <c r="F197" s="14" t="s">
        <v>60</v>
      </c>
      <c r="G197" s="14" t="s">
        <v>60</v>
      </c>
      <c r="H197" s="14" t="s">
        <v>60</v>
      </c>
      <c r="I197" s="13" t="s">
        <v>113</v>
      </c>
      <c r="J197" s="13" t="s">
        <v>78</v>
      </c>
      <c r="K197" s="1" t="s">
        <v>79</v>
      </c>
      <c r="L197" s="1" t="s">
        <v>816</v>
      </c>
      <c r="M197" s="1" t="s">
        <v>65</v>
      </c>
      <c r="N197" s="13" t="s">
        <v>74</v>
      </c>
      <c r="O197" s="15">
        <v>22259</v>
      </c>
      <c r="P197" s="15">
        <v>120</v>
      </c>
      <c r="Q197" s="15">
        <v>12405</v>
      </c>
      <c r="R197" s="15">
        <v>17609</v>
      </c>
      <c r="S197" s="13">
        <v>14</v>
      </c>
      <c r="T197" s="16">
        <v>1611.34</v>
      </c>
      <c r="U197" s="17">
        <f t="shared" si="15"/>
        <v>115.09571428571428</v>
      </c>
      <c r="V197" s="18">
        <f t="shared" si="16"/>
        <v>13.427833333333332</v>
      </c>
      <c r="W197" s="18">
        <f t="shared" si="17"/>
        <v>7.2390493732872097E-2</v>
      </c>
      <c r="X197" s="19">
        <f t="shared" si="18"/>
        <v>0.11666666666666667</v>
      </c>
      <c r="Y197" s="16">
        <f>(Table22[[#This Row],[Gross Cost]]/Table22[[#This Row],[Viewable Impressions]])*1000</f>
        <v>129.89439742039499</v>
      </c>
      <c r="Z197" s="19">
        <f t="shared" si="19"/>
        <v>0.5391077766296779</v>
      </c>
    </row>
    <row r="198" spans="1:26" ht="17" x14ac:dyDescent="0.2">
      <c r="A198" s="13" t="s">
        <v>896</v>
      </c>
      <c r="B198" s="14" t="s">
        <v>897</v>
      </c>
      <c r="C198" s="14" t="s">
        <v>25</v>
      </c>
      <c r="D198" s="14" t="s">
        <v>91</v>
      </c>
      <c r="E198" s="14" t="s">
        <v>898</v>
      </c>
      <c r="F198" s="14" t="s">
        <v>60</v>
      </c>
      <c r="G198" s="14" t="s">
        <v>60</v>
      </c>
      <c r="H198" s="14" t="s">
        <v>60</v>
      </c>
      <c r="I198" s="13" t="s">
        <v>113</v>
      </c>
      <c r="J198" s="13" t="s">
        <v>62</v>
      </c>
      <c r="K198" s="1" t="s">
        <v>231</v>
      </c>
      <c r="L198" s="1" t="s">
        <v>375</v>
      </c>
      <c r="M198" s="1" t="s">
        <v>65</v>
      </c>
      <c r="N198" s="13" t="s">
        <v>74</v>
      </c>
      <c r="O198" s="15">
        <v>23711</v>
      </c>
      <c r="P198" s="15">
        <v>69</v>
      </c>
      <c r="Q198" s="15">
        <v>4337</v>
      </c>
      <c r="R198" s="15">
        <v>17211</v>
      </c>
      <c r="S198" s="13">
        <v>8</v>
      </c>
      <c r="T198" s="16">
        <v>5740.95</v>
      </c>
      <c r="U198" s="17">
        <f t="shared" si="15"/>
        <v>717.61874999999998</v>
      </c>
      <c r="V198" s="18">
        <f t="shared" si="16"/>
        <v>83.202173913043481</v>
      </c>
      <c r="W198" s="18">
        <f t="shared" si="17"/>
        <v>0.24212180000843489</v>
      </c>
      <c r="X198" s="19">
        <f t="shared" si="18"/>
        <v>0.11594202898550725</v>
      </c>
      <c r="Y198" s="16">
        <f>(Table22[[#This Row],[Gross Cost]]/Table22[[#This Row],[Viewable Impressions]])*1000</f>
        <v>1323.7145492275765</v>
      </c>
      <c r="Z198" s="19">
        <f t="shared" si="19"/>
        <v>0.29100417527729744</v>
      </c>
    </row>
    <row r="199" spans="1:26" ht="17" x14ac:dyDescent="0.2">
      <c r="A199" s="13" t="s">
        <v>899</v>
      </c>
      <c r="B199" s="14" t="s">
        <v>900</v>
      </c>
      <c r="C199" s="14" t="s">
        <v>25</v>
      </c>
      <c r="D199" s="14" t="s">
        <v>91</v>
      </c>
      <c r="E199" s="14" t="s">
        <v>901</v>
      </c>
      <c r="F199" s="14" t="s">
        <v>60</v>
      </c>
      <c r="G199" s="14" t="s">
        <v>60</v>
      </c>
      <c r="H199" s="14" t="s">
        <v>60</v>
      </c>
      <c r="I199" s="13" t="s">
        <v>61</v>
      </c>
      <c r="J199" s="13" t="s">
        <v>121</v>
      </c>
      <c r="K199" s="1" t="s">
        <v>94</v>
      </c>
      <c r="L199" s="1" t="s">
        <v>902</v>
      </c>
      <c r="M199" s="1" t="s">
        <v>116</v>
      </c>
      <c r="N199" s="13" t="s">
        <v>74</v>
      </c>
      <c r="O199" s="15">
        <v>11417</v>
      </c>
      <c r="P199" s="15">
        <v>78</v>
      </c>
      <c r="Q199" s="15">
        <v>1387</v>
      </c>
      <c r="R199" s="15">
        <v>9924</v>
      </c>
      <c r="S199" s="13">
        <v>9</v>
      </c>
      <c r="T199" s="16">
        <v>6206.64</v>
      </c>
      <c r="U199" s="17">
        <f t="shared" si="15"/>
        <v>689.62666666666667</v>
      </c>
      <c r="V199" s="18">
        <f t="shared" si="16"/>
        <v>79.572307692307703</v>
      </c>
      <c r="W199" s="18">
        <f t="shared" si="17"/>
        <v>0.54363142681965493</v>
      </c>
      <c r="X199" s="19">
        <f t="shared" si="18"/>
        <v>0.11538461538461539</v>
      </c>
      <c r="Y199" s="16">
        <f>(Table22[[#This Row],[Gross Cost]]/Table22[[#This Row],[Viewable Impressions]])*1000</f>
        <v>4474.8666186012979</v>
      </c>
      <c r="Z199" s="19">
        <f t="shared" si="19"/>
        <v>0.68319173162827362</v>
      </c>
    </row>
    <row r="200" spans="1:26" ht="17" x14ac:dyDescent="0.2">
      <c r="A200" s="13" t="s">
        <v>903</v>
      </c>
      <c r="B200" s="14" t="s">
        <v>904</v>
      </c>
      <c r="C200" s="14" t="s">
        <v>25</v>
      </c>
      <c r="D200" s="14" t="s">
        <v>91</v>
      </c>
      <c r="E200" s="14" t="s">
        <v>905</v>
      </c>
      <c r="F200" s="14" t="s">
        <v>60</v>
      </c>
      <c r="G200" s="14" t="s">
        <v>60</v>
      </c>
      <c r="H200" s="14" t="s">
        <v>60</v>
      </c>
      <c r="I200" s="13" t="s">
        <v>61</v>
      </c>
      <c r="J200" s="13" t="s">
        <v>62</v>
      </c>
      <c r="K200" s="1" t="s">
        <v>94</v>
      </c>
      <c r="L200" s="1" t="s">
        <v>361</v>
      </c>
      <c r="M200" s="1" t="s">
        <v>81</v>
      </c>
      <c r="N200" s="13" t="s">
        <v>74</v>
      </c>
      <c r="O200" s="15">
        <v>14083</v>
      </c>
      <c r="P200" s="15">
        <v>97</v>
      </c>
      <c r="Q200" s="15">
        <v>9945</v>
      </c>
      <c r="R200" s="15">
        <v>12878</v>
      </c>
      <c r="S200" s="13">
        <v>11</v>
      </c>
      <c r="T200" s="16">
        <v>5979.67</v>
      </c>
      <c r="U200" s="17">
        <f t="shared" si="15"/>
        <v>543.60636363636365</v>
      </c>
      <c r="V200" s="18">
        <f t="shared" si="16"/>
        <v>61.646082474226802</v>
      </c>
      <c r="W200" s="18">
        <f t="shared" si="17"/>
        <v>0.42460200241425833</v>
      </c>
      <c r="X200" s="19">
        <f t="shared" si="18"/>
        <v>0.1134020618556701</v>
      </c>
      <c r="Y200" s="16">
        <f>(Table22[[#This Row],[Gross Cost]]/Table22[[#This Row],[Viewable Impressions]])*1000</f>
        <v>601.27400703871297</v>
      </c>
      <c r="Z200" s="19">
        <f t="shared" si="19"/>
        <v>0.68877369878576999</v>
      </c>
    </row>
    <row r="201" spans="1:26" ht="51" x14ac:dyDescent="0.2">
      <c r="A201" s="13" t="s">
        <v>906</v>
      </c>
      <c r="B201" s="14" t="s">
        <v>907</v>
      </c>
      <c r="C201" s="14" t="s">
        <v>28</v>
      </c>
      <c r="D201" s="14" t="s">
        <v>294</v>
      </c>
      <c r="E201" s="14" t="s">
        <v>21</v>
      </c>
      <c r="F201" s="14" t="s">
        <v>908</v>
      </c>
      <c r="G201" s="14" t="s">
        <v>909</v>
      </c>
      <c r="H201" s="14" t="s">
        <v>60</v>
      </c>
      <c r="I201" s="13" t="s">
        <v>113</v>
      </c>
      <c r="J201" s="13" t="s">
        <v>121</v>
      </c>
      <c r="K201" s="1" t="s">
        <v>87</v>
      </c>
      <c r="L201" s="1" t="s">
        <v>910</v>
      </c>
      <c r="M201" s="1" t="s">
        <v>107</v>
      </c>
      <c r="N201" s="13" t="s">
        <v>74</v>
      </c>
      <c r="O201" s="15">
        <v>15588</v>
      </c>
      <c r="P201" s="15">
        <v>80</v>
      </c>
      <c r="Q201" s="15">
        <v>2089</v>
      </c>
      <c r="R201" s="15">
        <v>14526</v>
      </c>
      <c r="S201" s="13">
        <v>9</v>
      </c>
      <c r="T201" s="16">
        <v>3518.53</v>
      </c>
      <c r="U201" s="17">
        <f t="shared" si="15"/>
        <v>390.94777777777779</v>
      </c>
      <c r="V201" s="18">
        <f t="shared" si="16"/>
        <v>43.981625000000001</v>
      </c>
      <c r="W201" s="18">
        <f t="shared" si="17"/>
        <v>0.22572042596869388</v>
      </c>
      <c r="X201" s="19">
        <f t="shared" si="18"/>
        <v>0.1125</v>
      </c>
      <c r="Y201" s="16">
        <f>(Table22[[#This Row],[Gross Cost]]/Table22[[#This Row],[Viewable Impressions]])*1000</f>
        <v>1684.3130684538057</v>
      </c>
      <c r="Z201" s="19">
        <f t="shared" si="19"/>
        <v>0.5132152938157557</v>
      </c>
    </row>
    <row r="202" spans="1:26" ht="51" x14ac:dyDescent="0.2">
      <c r="A202" s="13" t="s">
        <v>911</v>
      </c>
      <c r="B202" s="14" t="s">
        <v>912</v>
      </c>
      <c r="C202" s="14" t="s">
        <v>28</v>
      </c>
      <c r="D202" s="14" t="s">
        <v>294</v>
      </c>
      <c r="E202" s="14" t="s">
        <v>295</v>
      </c>
      <c r="F202" s="14" t="s">
        <v>296</v>
      </c>
      <c r="G202" s="14" t="s">
        <v>913</v>
      </c>
      <c r="H202" s="14" t="s">
        <v>60</v>
      </c>
      <c r="I202" s="13" t="s">
        <v>61</v>
      </c>
      <c r="J202" s="13" t="s">
        <v>78</v>
      </c>
      <c r="K202" s="1" t="s">
        <v>100</v>
      </c>
      <c r="L202" s="1" t="s">
        <v>867</v>
      </c>
      <c r="M202" s="1" t="s">
        <v>65</v>
      </c>
      <c r="N202" s="13" t="s">
        <v>82</v>
      </c>
      <c r="O202" s="15">
        <v>64892</v>
      </c>
      <c r="P202" s="15">
        <v>214</v>
      </c>
      <c r="Q202" s="15">
        <v>34731</v>
      </c>
      <c r="R202" s="15">
        <v>59369</v>
      </c>
      <c r="S202" s="13">
        <v>24</v>
      </c>
      <c r="T202" s="16">
        <v>2096.29</v>
      </c>
      <c r="U202" s="17">
        <f t="shared" si="15"/>
        <v>87.345416666666665</v>
      </c>
      <c r="V202" s="18">
        <f t="shared" si="16"/>
        <v>9.7957476635514009</v>
      </c>
      <c r="W202" s="18">
        <f t="shared" si="17"/>
        <v>3.2304290205264131E-2</v>
      </c>
      <c r="X202" s="19">
        <f t="shared" si="18"/>
        <v>0.11214953271028037</v>
      </c>
      <c r="Y202" s="16">
        <f>(Table22[[#This Row],[Gross Cost]]/Table22[[#This Row],[Viewable Impressions]])*1000</f>
        <v>60.357893524517003</v>
      </c>
      <c r="Z202" s="19">
        <f t="shared" si="19"/>
        <v>0.32977870923996794</v>
      </c>
    </row>
    <row r="203" spans="1:26" ht="34" x14ac:dyDescent="0.2">
      <c r="A203" s="13" t="s">
        <v>914</v>
      </c>
      <c r="B203" s="14" t="s">
        <v>915</v>
      </c>
      <c r="C203" s="14" t="s">
        <v>21</v>
      </c>
      <c r="D203" s="14" t="s">
        <v>916</v>
      </c>
      <c r="E203" s="14" t="s">
        <v>917</v>
      </c>
      <c r="F203" s="14" t="s">
        <v>60</v>
      </c>
      <c r="G203" s="14" t="s">
        <v>60</v>
      </c>
      <c r="H203" s="14" t="s">
        <v>60</v>
      </c>
      <c r="I203" s="13" t="s">
        <v>61</v>
      </c>
      <c r="J203" s="13" t="s">
        <v>78</v>
      </c>
      <c r="K203" s="1" t="s">
        <v>79</v>
      </c>
      <c r="L203" s="1" t="s">
        <v>361</v>
      </c>
      <c r="M203" s="1" t="s">
        <v>65</v>
      </c>
      <c r="N203" s="13" t="s">
        <v>82</v>
      </c>
      <c r="O203" s="15">
        <v>141165</v>
      </c>
      <c r="P203" s="15">
        <v>250</v>
      </c>
      <c r="Q203" s="15">
        <v>102776</v>
      </c>
      <c r="R203" s="15">
        <v>128004</v>
      </c>
      <c r="S203" s="13">
        <v>28</v>
      </c>
      <c r="T203" s="16">
        <v>7222.21</v>
      </c>
      <c r="U203" s="17">
        <f t="shared" si="15"/>
        <v>257.93607142857144</v>
      </c>
      <c r="V203" s="18">
        <f t="shared" si="16"/>
        <v>28.888840000000002</v>
      </c>
      <c r="W203" s="18">
        <f t="shared" si="17"/>
        <v>5.1161477703396734E-2</v>
      </c>
      <c r="X203" s="19">
        <f t="shared" si="18"/>
        <v>0.112</v>
      </c>
      <c r="Y203" s="16">
        <f>(Table22[[#This Row],[Gross Cost]]/Table22[[#This Row],[Viewable Impressions]])*1000</f>
        <v>70.271366856075346</v>
      </c>
      <c r="Z203" s="19">
        <f t="shared" si="19"/>
        <v>0.17709772252328834</v>
      </c>
    </row>
    <row r="204" spans="1:26" ht="68" x14ac:dyDescent="0.2">
      <c r="A204" s="13" t="s">
        <v>918</v>
      </c>
      <c r="B204" s="14" t="s">
        <v>918</v>
      </c>
      <c r="C204" s="14" t="s">
        <v>23</v>
      </c>
      <c r="D204" s="14" t="s">
        <v>284</v>
      </c>
      <c r="E204" s="14" t="s">
        <v>197</v>
      </c>
      <c r="F204" s="14" t="s">
        <v>104</v>
      </c>
      <c r="G204" s="14" t="s">
        <v>919</v>
      </c>
      <c r="H204" s="14" t="s">
        <v>60</v>
      </c>
      <c r="I204" s="13" t="s">
        <v>61</v>
      </c>
      <c r="J204" s="13" t="s">
        <v>93</v>
      </c>
      <c r="K204" s="1" t="s">
        <v>100</v>
      </c>
      <c r="L204" s="1" t="s">
        <v>920</v>
      </c>
      <c r="M204" s="1" t="s">
        <v>81</v>
      </c>
      <c r="N204" s="13" t="s">
        <v>74</v>
      </c>
      <c r="O204" s="15">
        <v>7402</v>
      </c>
      <c r="P204" s="15">
        <v>9</v>
      </c>
      <c r="Q204" s="15">
        <v>3860</v>
      </c>
      <c r="R204" s="15">
        <v>6406</v>
      </c>
      <c r="S204" s="13">
        <v>1</v>
      </c>
      <c r="T204" s="16">
        <v>1560.45</v>
      </c>
      <c r="U204" s="17">
        <f t="shared" si="15"/>
        <v>1560.45</v>
      </c>
      <c r="V204" s="18">
        <f t="shared" si="16"/>
        <v>173.38333333333333</v>
      </c>
      <c r="W204" s="18">
        <f t="shared" si="17"/>
        <v>0.21081464469062416</v>
      </c>
      <c r="X204" s="19">
        <f t="shared" si="18"/>
        <v>0.1111111111111111</v>
      </c>
      <c r="Y204" s="16">
        <f>(Table22[[#This Row],[Gross Cost]]/Table22[[#This Row],[Viewable Impressions]])*1000</f>
        <v>404.26165803108807</v>
      </c>
      <c r="Z204" s="19">
        <f t="shared" si="19"/>
        <v>0.1215887597946501</v>
      </c>
    </row>
    <row r="205" spans="1:26" ht="17" x14ac:dyDescent="0.2">
      <c r="A205" s="13" t="s">
        <v>921</v>
      </c>
      <c r="B205" s="14" t="s">
        <v>921</v>
      </c>
      <c r="C205" s="14" t="s">
        <v>19</v>
      </c>
      <c r="D205" s="14" t="s">
        <v>129</v>
      </c>
      <c r="E205" s="14" t="s">
        <v>922</v>
      </c>
      <c r="F205" s="14" t="s">
        <v>60</v>
      </c>
      <c r="G205" s="14" t="s">
        <v>60</v>
      </c>
      <c r="H205" s="14" t="s">
        <v>60</v>
      </c>
      <c r="I205" s="13" t="s">
        <v>113</v>
      </c>
      <c r="J205" s="13" t="s">
        <v>93</v>
      </c>
      <c r="K205" s="1" t="s">
        <v>355</v>
      </c>
      <c r="L205" s="1" t="s">
        <v>923</v>
      </c>
      <c r="M205" s="1" t="s">
        <v>65</v>
      </c>
      <c r="N205" s="13" t="s">
        <v>74</v>
      </c>
      <c r="O205" s="15">
        <v>20572</v>
      </c>
      <c r="P205" s="15">
        <v>90</v>
      </c>
      <c r="Q205" s="15">
        <v>2226</v>
      </c>
      <c r="R205" s="15">
        <v>16510</v>
      </c>
      <c r="S205" s="13">
        <v>10</v>
      </c>
      <c r="T205" s="16">
        <v>1529.31</v>
      </c>
      <c r="U205" s="17">
        <f t="shared" si="15"/>
        <v>152.93099999999998</v>
      </c>
      <c r="V205" s="18">
        <f t="shared" si="16"/>
        <v>16.992333333333331</v>
      </c>
      <c r="W205" s="18">
        <f t="shared" si="17"/>
        <v>7.4339393350184718E-2</v>
      </c>
      <c r="X205" s="19">
        <f t="shared" si="18"/>
        <v>0.1111111111111111</v>
      </c>
      <c r="Y205" s="16">
        <f>(Table22[[#This Row],[Gross Cost]]/Table22[[#This Row],[Viewable Impressions]])*1000</f>
        <v>687.02156334231802</v>
      </c>
      <c r="Z205" s="19">
        <f t="shared" si="19"/>
        <v>0.43748784755978998</v>
      </c>
    </row>
    <row r="206" spans="1:26" ht="51" x14ac:dyDescent="0.2">
      <c r="A206" s="13" t="s">
        <v>924</v>
      </c>
      <c r="B206" s="14" t="s">
        <v>924</v>
      </c>
      <c r="C206" s="14" t="s">
        <v>23</v>
      </c>
      <c r="D206" s="14" t="s">
        <v>284</v>
      </c>
      <c r="E206" s="14" t="s">
        <v>197</v>
      </c>
      <c r="F206" s="14" t="s">
        <v>925</v>
      </c>
      <c r="G206" s="14" t="s">
        <v>60</v>
      </c>
      <c r="H206" s="14" t="s">
        <v>60</v>
      </c>
      <c r="I206" s="13" t="s">
        <v>61</v>
      </c>
      <c r="J206" s="13" t="s">
        <v>78</v>
      </c>
      <c r="K206" s="1" t="s">
        <v>100</v>
      </c>
      <c r="L206" s="1" t="s">
        <v>867</v>
      </c>
      <c r="M206" s="1" t="s">
        <v>65</v>
      </c>
      <c r="N206" s="13" t="s">
        <v>82</v>
      </c>
      <c r="O206" s="15">
        <v>21531</v>
      </c>
      <c r="P206" s="15">
        <v>55</v>
      </c>
      <c r="Q206" s="15">
        <v>15593</v>
      </c>
      <c r="R206" s="15">
        <v>18617</v>
      </c>
      <c r="S206" s="13">
        <v>6</v>
      </c>
      <c r="T206" s="16">
        <v>1470.97</v>
      </c>
      <c r="U206" s="17">
        <f t="shared" si="15"/>
        <v>245.16166666666666</v>
      </c>
      <c r="V206" s="18">
        <f t="shared" si="16"/>
        <v>26.74490909090909</v>
      </c>
      <c r="W206" s="18">
        <f t="shared" si="17"/>
        <v>6.8318703265059677E-2</v>
      </c>
      <c r="X206" s="19">
        <f t="shared" si="18"/>
        <v>0.10909090909090909</v>
      </c>
      <c r="Y206" s="16">
        <f>(Table22[[#This Row],[Gross Cost]]/Table22[[#This Row],[Viewable Impressions]])*1000</f>
        <v>94.335278650676585</v>
      </c>
      <c r="Z206" s="19">
        <f t="shared" si="19"/>
        <v>0.25544563652408153</v>
      </c>
    </row>
    <row r="207" spans="1:26" ht="34" x14ac:dyDescent="0.2">
      <c r="A207" s="13" t="s">
        <v>926</v>
      </c>
      <c r="B207" s="14" t="s">
        <v>927</v>
      </c>
      <c r="C207" s="14" t="s">
        <v>11</v>
      </c>
      <c r="D207" s="14" t="s">
        <v>136</v>
      </c>
      <c r="E207" s="14" t="s">
        <v>928</v>
      </c>
      <c r="F207" s="14" t="s">
        <v>60</v>
      </c>
      <c r="G207" s="14" t="s">
        <v>60</v>
      </c>
      <c r="H207" s="14" t="s">
        <v>60</v>
      </c>
      <c r="I207" s="13" t="s">
        <v>61</v>
      </c>
      <c r="J207" s="13" t="s">
        <v>121</v>
      </c>
      <c r="K207" s="1" t="s">
        <v>94</v>
      </c>
      <c r="L207" s="1" t="s">
        <v>929</v>
      </c>
      <c r="M207" s="1" t="s">
        <v>116</v>
      </c>
      <c r="N207" s="13" t="s">
        <v>82</v>
      </c>
      <c r="O207" s="15">
        <v>81905</v>
      </c>
      <c r="P207" s="15">
        <v>220</v>
      </c>
      <c r="Q207" s="15">
        <v>61995</v>
      </c>
      <c r="R207" s="15">
        <v>71110</v>
      </c>
      <c r="S207" s="13">
        <v>24</v>
      </c>
      <c r="T207" s="16">
        <v>7065.67</v>
      </c>
      <c r="U207" s="17">
        <f t="shared" si="15"/>
        <v>294.40291666666667</v>
      </c>
      <c r="V207" s="18">
        <f t="shared" si="16"/>
        <v>32.116681818181817</v>
      </c>
      <c r="W207" s="18">
        <f t="shared" si="17"/>
        <v>8.6266650387644223E-2</v>
      </c>
      <c r="X207" s="19">
        <f t="shared" si="18"/>
        <v>0.10909090909090909</v>
      </c>
      <c r="Y207" s="16">
        <f>(Table22[[#This Row],[Gross Cost]]/Table22[[#This Row],[Viewable Impressions]])*1000</f>
        <v>113.97161061375917</v>
      </c>
      <c r="Z207" s="19">
        <f t="shared" si="19"/>
        <v>0.2686038703375862</v>
      </c>
    </row>
    <row r="208" spans="1:26" ht="17" x14ac:dyDescent="0.2">
      <c r="A208" s="13" t="s">
        <v>930</v>
      </c>
      <c r="B208" s="14" t="s">
        <v>931</v>
      </c>
      <c r="C208" s="14" t="s">
        <v>259</v>
      </c>
      <c r="D208" s="14" t="s">
        <v>932</v>
      </c>
      <c r="E208" s="14" t="s">
        <v>60</v>
      </c>
      <c r="F208" s="14" t="s">
        <v>60</v>
      </c>
      <c r="G208" s="14" t="s">
        <v>60</v>
      </c>
      <c r="H208" s="14" t="s">
        <v>60</v>
      </c>
      <c r="I208" s="13" t="s">
        <v>113</v>
      </c>
      <c r="J208" s="13" t="s">
        <v>78</v>
      </c>
      <c r="K208" s="1" t="s">
        <v>303</v>
      </c>
      <c r="L208" s="1" t="s">
        <v>867</v>
      </c>
      <c r="M208" s="1" t="s">
        <v>933</v>
      </c>
      <c r="N208" s="13" t="s">
        <v>74</v>
      </c>
      <c r="O208" s="15">
        <v>43367</v>
      </c>
      <c r="P208" s="15">
        <v>111</v>
      </c>
      <c r="Q208" s="15">
        <v>14306</v>
      </c>
      <c r="R208" s="15">
        <v>39750</v>
      </c>
      <c r="S208" s="13">
        <v>12</v>
      </c>
      <c r="T208" s="16">
        <v>5214.3</v>
      </c>
      <c r="U208" s="17">
        <f t="shared" si="15"/>
        <v>434.52500000000003</v>
      </c>
      <c r="V208" s="18">
        <f t="shared" si="16"/>
        <v>46.975675675675674</v>
      </c>
      <c r="W208" s="18">
        <f t="shared" si="17"/>
        <v>0.12023658542209514</v>
      </c>
      <c r="X208" s="19">
        <f t="shared" si="18"/>
        <v>0.10810810810810811</v>
      </c>
      <c r="Y208" s="16">
        <f>(Table22[[#This Row],[Gross Cost]]/Table22[[#This Row],[Viewable Impressions]])*1000</f>
        <v>364.48343352439537</v>
      </c>
      <c r="Z208" s="19">
        <f t="shared" si="19"/>
        <v>0.25595498881638112</v>
      </c>
    </row>
    <row r="209" spans="1:26" ht="34" x14ac:dyDescent="0.2">
      <c r="A209" s="13" t="s">
        <v>934</v>
      </c>
      <c r="B209" s="14" t="s">
        <v>935</v>
      </c>
      <c r="C209" s="14" t="s">
        <v>936</v>
      </c>
      <c r="D209" s="14" t="s">
        <v>937</v>
      </c>
      <c r="E209" s="14" t="s">
        <v>938</v>
      </c>
      <c r="F209" s="14" t="s">
        <v>60</v>
      </c>
      <c r="G209" s="14" t="s">
        <v>60</v>
      </c>
      <c r="H209" s="14" t="s">
        <v>60</v>
      </c>
      <c r="I209" s="13" t="s">
        <v>61</v>
      </c>
      <c r="J209" s="13" t="s">
        <v>121</v>
      </c>
      <c r="K209" s="1" t="s">
        <v>114</v>
      </c>
      <c r="L209" s="1" t="s">
        <v>251</v>
      </c>
      <c r="M209" s="1" t="s">
        <v>65</v>
      </c>
      <c r="N209" s="13" t="s">
        <v>82</v>
      </c>
      <c r="O209" s="15">
        <v>32436</v>
      </c>
      <c r="P209" s="15">
        <v>56</v>
      </c>
      <c r="Q209" s="15">
        <v>17531</v>
      </c>
      <c r="R209" s="15">
        <v>28429</v>
      </c>
      <c r="S209" s="13">
        <v>6</v>
      </c>
      <c r="T209" s="16">
        <v>1470.67</v>
      </c>
      <c r="U209" s="17">
        <f t="shared" si="15"/>
        <v>245.11166666666668</v>
      </c>
      <c r="V209" s="18">
        <f t="shared" si="16"/>
        <v>26.261964285714289</v>
      </c>
      <c r="W209" s="18">
        <f t="shared" si="17"/>
        <v>4.5340670859538787E-2</v>
      </c>
      <c r="X209" s="19">
        <f t="shared" si="18"/>
        <v>0.10714285714285714</v>
      </c>
      <c r="Y209" s="16">
        <f>(Table22[[#This Row],[Gross Cost]]/Table22[[#This Row],[Viewable Impressions]])*1000</f>
        <v>83.889681136272884</v>
      </c>
      <c r="Z209" s="19">
        <f t="shared" si="19"/>
        <v>0.17264767542237022</v>
      </c>
    </row>
    <row r="210" spans="1:26" ht="34" x14ac:dyDescent="0.2">
      <c r="A210" s="13" t="s">
        <v>939</v>
      </c>
      <c r="B210" s="14" t="s">
        <v>940</v>
      </c>
      <c r="C210" s="14" t="s">
        <v>15</v>
      </c>
      <c r="D210" s="14" t="s">
        <v>266</v>
      </c>
      <c r="E210" s="14" t="s">
        <v>941</v>
      </c>
      <c r="F210" s="14" t="s">
        <v>60</v>
      </c>
      <c r="G210" s="14" t="s">
        <v>60</v>
      </c>
      <c r="H210" s="14" t="s">
        <v>60</v>
      </c>
      <c r="I210" s="13" t="s">
        <v>61</v>
      </c>
      <c r="J210" s="13" t="s">
        <v>121</v>
      </c>
      <c r="K210" s="1" t="s">
        <v>100</v>
      </c>
      <c r="L210" s="1" t="s">
        <v>942</v>
      </c>
      <c r="M210" s="1" t="s">
        <v>65</v>
      </c>
      <c r="N210" s="13" t="s">
        <v>66</v>
      </c>
      <c r="O210" s="15">
        <v>12436</v>
      </c>
      <c r="P210" s="15">
        <v>84</v>
      </c>
      <c r="Q210" s="15">
        <v>7055</v>
      </c>
      <c r="R210" s="15">
        <v>11497</v>
      </c>
      <c r="S210" s="13">
        <v>9</v>
      </c>
      <c r="T210" s="16">
        <v>1720.87</v>
      </c>
      <c r="U210" s="17">
        <f t="shared" si="15"/>
        <v>191.20777777777778</v>
      </c>
      <c r="V210" s="18">
        <f t="shared" si="16"/>
        <v>20.486547619047617</v>
      </c>
      <c r="W210" s="18">
        <f t="shared" si="17"/>
        <v>0.13837809585075586</v>
      </c>
      <c r="X210" s="19">
        <f t="shared" si="18"/>
        <v>0.10714285714285714</v>
      </c>
      <c r="Y210" s="16">
        <f>(Table22[[#This Row],[Gross Cost]]/Table22[[#This Row],[Viewable Impressions]])*1000</f>
        <v>243.92204110559885</v>
      </c>
      <c r="Z210" s="19">
        <f t="shared" si="19"/>
        <v>0.6754583467352846</v>
      </c>
    </row>
    <row r="211" spans="1:26" ht="34" x14ac:dyDescent="0.2">
      <c r="A211" s="13" t="s">
        <v>943</v>
      </c>
      <c r="B211" s="14" t="s">
        <v>943</v>
      </c>
      <c r="C211" s="14" t="s">
        <v>23</v>
      </c>
      <c r="D211" s="14" t="s">
        <v>944</v>
      </c>
      <c r="E211" s="14" t="s">
        <v>945</v>
      </c>
      <c r="F211" s="14" t="s">
        <v>60</v>
      </c>
      <c r="G211" s="14" t="s">
        <v>60</v>
      </c>
      <c r="H211" s="14" t="s">
        <v>60</v>
      </c>
      <c r="I211" s="13" t="s">
        <v>61</v>
      </c>
      <c r="J211" s="13" t="s">
        <v>93</v>
      </c>
      <c r="K211" s="1" t="s">
        <v>114</v>
      </c>
      <c r="L211" s="1" t="s">
        <v>946</v>
      </c>
      <c r="M211" s="1" t="s">
        <v>207</v>
      </c>
      <c r="N211" s="13" t="s">
        <v>82</v>
      </c>
      <c r="O211" s="15">
        <v>37076</v>
      </c>
      <c r="P211" s="15">
        <v>113</v>
      </c>
      <c r="Q211" s="15">
        <v>9246</v>
      </c>
      <c r="R211" s="15">
        <v>22565</v>
      </c>
      <c r="S211" s="13">
        <v>12</v>
      </c>
      <c r="T211" s="16">
        <v>1488</v>
      </c>
      <c r="U211" s="17">
        <f t="shared" si="15"/>
        <v>124</v>
      </c>
      <c r="V211" s="18">
        <f t="shared" si="16"/>
        <v>13.168141592920353</v>
      </c>
      <c r="W211" s="18">
        <f t="shared" si="17"/>
        <v>4.0133779264214048E-2</v>
      </c>
      <c r="X211" s="19">
        <f t="shared" si="18"/>
        <v>0.10619469026548672</v>
      </c>
      <c r="Y211" s="16">
        <f>(Table22[[#This Row],[Gross Cost]]/Table22[[#This Row],[Viewable Impressions]])*1000</f>
        <v>160.93445814406229</v>
      </c>
      <c r="Z211" s="19">
        <f t="shared" si="19"/>
        <v>0.30477937210055023</v>
      </c>
    </row>
    <row r="212" spans="1:26" ht="34" x14ac:dyDescent="0.2">
      <c r="A212" s="13" t="s">
        <v>947</v>
      </c>
      <c r="B212" s="14" t="s">
        <v>948</v>
      </c>
      <c r="C212" s="14" t="s">
        <v>681</v>
      </c>
      <c r="D212" s="14" t="s">
        <v>750</v>
      </c>
      <c r="E212" s="14" t="s">
        <v>949</v>
      </c>
      <c r="F212" s="14" t="s">
        <v>60</v>
      </c>
      <c r="G212" s="14" t="s">
        <v>60</v>
      </c>
      <c r="H212" s="14" t="s">
        <v>60</v>
      </c>
      <c r="I212" s="13" t="s">
        <v>113</v>
      </c>
      <c r="J212" s="13" t="s">
        <v>78</v>
      </c>
      <c r="K212" s="1" t="s">
        <v>442</v>
      </c>
      <c r="L212" s="1" t="s">
        <v>138</v>
      </c>
      <c r="M212" s="1" t="s">
        <v>81</v>
      </c>
      <c r="N212" s="13" t="s">
        <v>74</v>
      </c>
      <c r="O212" s="15">
        <v>26784</v>
      </c>
      <c r="P212" s="15">
        <v>85</v>
      </c>
      <c r="Q212" s="15">
        <v>12708</v>
      </c>
      <c r="R212" s="15">
        <v>22261</v>
      </c>
      <c r="S212" s="13">
        <v>9</v>
      </c>
      <c r="T212" s="16">
        <v>6643.16</v>
      </c>
      <c r="U212" s="17">
        <f t="shared" si="15"/>
        <v>738.12888888888892</v>
      </c>
      <c r="V212" s="18">
        <f t="shared" si="16"/>
        <v>78.154823529411757</v>
      </c>
      <c r="W212" s="18">
        <f t="shared" si="17"/>
        <v>0.24802718040621266</v>
      </c>
      <c r="X212" s="19">
        <f t="shared" si="18"/>
        <v>0.10588235294117647</v>
      </c>
      <c r="Y212" s="16">
        <f>(Table22[[#This Row],[Gross Cost]]/Table22[[#This Row],[Viewable Impressions]])*1000</f>
        <v>522.75417060119617</v>
      </c>
      <c r="Z212" s="19">
        <f t="shared" si="19"/>
        <v>0.31735364396654719</v>
      </c>
    </row>
    <row r="213" spans="1:26" ht="68" x14ac:dyDescent="0.2">
      <c r="A213" s="13" t="s">
        <v>950</v>
      </c>
      <c r="B213" s="14" t="s">
        <v>951</v>
      </c>
      <c r="C213" s="14" t="s">
        <v>9</v>
      </c>
      <c r="D213" s="14" t="s">
        <v>952</v>
      </c>
      <c r="E213" s="14" t="s">
        <v>953</v>
      </c>
      <c r="F213" s="14" t="s">
        <v>60</v>
      </c>
      <c r="G213" s="14" t="s">
        <v>60</v>
      </c>
      <c r="H213" s="14" t="s">
        <v>60</v>
      </c>
      <c r="I213" s="13" t="s">
        <v>61</v>
      </c>
      <c r="J213" s="13" t="s">
        <v>121</v>
      </c>
      <c r="K213" s="1" t="s">
        <v>355</v>
      </c>
      <c r="L213" s="1" t="s">
        <v>361</v>
      </c>
      <c r="M213" s="1" t="s">
        <v>107</v>
      </c>
      <c r="N213" s="13" t="s">
        <v>82</v>
      </c>
      <c r="O213" s="15">
        <v>32173</v>
      </c>
      <c r="P213" s="15">
        <v>104</v>
      </c>
      <c r="Q213" s="15">
        <v>24427</v>
      </c>
      <c r="R213" s="15">
        <v>30084</v>
      </c>
      <c r="S213" s="13">
        <v>11</v>
      </c>
      <c r="T213" s="16">
        <v>1498.29</v>
      </c>
      <c r="U213" s="17">
        <f t="shared" si="15"/>
        <v>136.20818181818183</v>
      </c>
      <c r="V213" s="18">
        <f t="shared" si="16"/>
        <v>14.406634615384615</v>
      </c>
      <c r="W213" s="18">
        <f t="shared" si="17"/>
        <v>4.6569794548223666E-2</v>
      </c>
      <c r="X213" s="19">
        <f t="shared" si="18"/>
        <v>0.10576923076923077</v>
      </c>
      <c r="Y213" s="16">
        <f>(Table22[[#This Row],[Gross Cost]]/Table22[[#This Row],[Viewable Impressions]])*1000</f>
        <v>61.337454456134601</v>
      </c>
      <c r="Z213" s="19">
        <f t="shared" si="19"/>
        <v>0.32325241662263388</v>
      </c>
    </row>
    <row r="214" spans="1:26" ht="34" x14ac:dyDescent="0.2">
      <c r="A214" s="13" t="s">
        <v>954</v>
      </c>
      <c r="B214" s="14" t="s">
        <v>955</v>
      </c>
      <c r="C214" s="14" t="s">
        <v>956</v>
      </c>
      <c r="D214" s="14" t="s">
        <v>171</v>
      </c>
      <c r="E214" s="14" t="s">
        <v>957</v>
      </c>
      <c r="F214" s="14" t="s">
        <v>60</v>
      </c>
      <c r="G214" s="14" t="s">
        <v>60</v>
      </c>
      <c r="H214" s="14" t="s">
        <v>60</v>
      </c>
      <c r="I214" s="13" t="s">
        <v>61</v>
      </c>
      <c r="J214" s="13" t="s">
        <v>121</v>
      </c>
      <c r="K214" s="1" t="s">
        <v>588</v>
      </c>
      <c r="L214" s="1" t="s">
        <v>958</v>
      </c>
      <c r="M214" s="1" t="s">
        <v>65</v>
      </c>
      <c r="N214" s="13" t="s">
        <v>66</v>
      </c>
      <c r="O214" s="15">
        <v>11043</v>
      </c>
      <c r="P214" s="15">
        <v>125</v>
      </c>
      <c r="Q214" s="15">
        <v>4547</v>
      </c>
      <c r="R214" s="15">
        <v>9666</v>
      </c>
      <c r="S214" s="13">
        <v>13</v>
      </c>
      <c r="T214" s="16">
        <v>1858.13</v>
      </c>
      <c r="U214" s="17">
        <f t="shared" si="15"/>
        <v>142.93307692307692</v>
      </c>
      <c r="V214" s="18">
        <f t="shared" si="16"/>
        <v>14.86504</v>
      </c>
      <c r="W214" s="18">
        <f t="shared" si="17"/>
        <v>0.16826315312867882</v>
      </c>
      <c r="X214" s="19">
        <f t="shared" si="18"/>
        <v>0.104</v>
      </c>
      <c r="Y214" s="16">
        <f>(Table22[[#This Row],[Gross Cost]]/Table22[[#This Row],[Viewable Impressions]])*1000</f>
        <v>408.64965911590065</v>
      </c>
      <c r="Z214" s="19">
        <f t="shared" si="19"/>
        <v>1.1319387847505207</v>
      </c>
    </row>
    <row r="215" spans="1:26" ht="51" x14ac:dyDescent="0.2">
      <c r="A215" s="13" t="s">
        <v>959</v>
      </c>
      <c r="B215" s="14" t="s">
        <v>960</v>
      </c>
      <c r="C215" s="14" t="s">
        <v>9</v>
      </c>
      <c r="D215" s="14" t="s">
        <v>21</v>
      </c>
      <c r="E215" s="14" t="s">
        <v>961</v>
      </c>
      <c r="F215" s="14" t="s">
        <v>60</v>
      </c>
      <c r="G215" s="14" t="s">
        <v>60</v>
      </c>
      <c r="H215" s="14" t="s">
        <v>60</v>
      </c>
      <c r="I215" s="13" t="s">
        <v>193</v>
      </c>
      <c r="J215" s="13" t="s">
        <v>78</v>
      </c>
      <c r="K215" s="1" t="s">
        <v>87</v>
      </c>
      <c r="L215" s="1" t="s">
        <v>962</v>
      </c>
      <c r="M215" s="1" t="s">
        <v>81</v>
      </c>
      <c r="N215" s="13" t="s">
        <v>74</v>
      </c>
      <c r="O215" s="15">
        <v>32400</v>
      </c>
      <c r="P215" s="15">
        <v>87</v>
      </c>
      <c r="Q215" s="15">
        <v>5152</v>
      </c>
      <c r="R215" s="15">
        <v>30383</v>
      </c>
      <c r="S215" s="13">
        <v>9</v>
      </c>
      <c r="T215" s="16">
        <v>1522.35</v>
      </c>
      <c r="U215" s="17">
        <f t="shared" si="15"/>
        <v>169.14999999999998</v>
      </c>
      <c r="V215" s="18">
        <f t="shared" si="16"/>
        <v>17.498275862068965</v>
      </c>
      <c r="W215" s="18">
        <f t="shared" si="17"/>
        <v>4.698611111111111E-2</v>
      </c>
      <c r="X215" s="19">
        <f t="shared" si="18"/>
        <v>0.10344827586206896</v>
      </c>
      <c r="Y215" s="16">
        <f>(Table22[[#This Row],[Gross Cost]]/Table22[[#This Row],[Viewable Impressions]])*1000</f>
        <v>295.4871894409938</v>
      </c>
      <c r="Z215" s="19">
        <f t="shared" si="19"/>
        <v>0.26851851851851849</v>
      </c>
    </row>
    <row r="216" spans="1:26" ht="34" x14ac:dyDescent="0.2">
      <c r="A216" s="13" t="s">
        <v>963</v>
      </c>
      <c r="B216" s="14" t="s">
        <v>964</v>
      </c>
      <c r="C216" s="14" t="s">
        <v>25</v>
      </c>
      <c r="D216" s="14" t="s">
        <v>91</v>
      </c>
      <c r="E216" s="14" t="s">
        <v>965</v>
      </c>
      <c r="F216" s="14" t="s">
        <v>60</v>
      </c>
      <c r="G216" s="14" t="s">
        <v>60</v>
      </c>
      <c r="H216" s="14" t="s">
        <v>60</v>
      </c>
      <c r="I216" s="13" t="s">
        <v>113</v>
      </c>
      <c r="J216" s="13" t="s">
        <v>62</v>
      </c>
      <c r="K216" s="1" t="s">
        <v>94</v>
      </c>
      <c r="L216" s="1" t="s">
        <v>381</v>
      </c>
      <c r="M216" s="1" t="s">
        <v>65</v>
      </c>
      <c r="N216" s="13" t="s">
        <v>74</v>
      </c>
      <c r="O216" s="15">
        <v>38396</v>
      </c>
      <c r="P216" s="15">
        <v>87</v>
      </c>
      <c r="Q216" s="15">
        <v>6305</v>
      </c>
      <c r="R216" s="15">
        <v>35118</v>
      </c>
      <c r="S216" s="13">
        <v>9</v>
      </c>
      <c r="T216" s="16">
        <v>5740.16</v>
      </c>
      <c r="U216" s="17">
        <f t="shared" si="15"/>
        <v>637.79555555555555</v>
      </c>
      <c r="V216" s="18">
        <f t="shared" si="16"/>
        <v>65.978850574712638</v>
      </c>
      <c r="W216" s="18">
        <f t="shared" si="17"/>
        <v>0.14949890613605585</v>
      </c>
      <c r="X216" s="19">
        <f t="shared" si="18"/>
        <v>0.10344827586206896</v>
      </c>
      <c r="Y216" s="16">
        <f>(Table22[[#This Row],[Gross Cost]]/Table22[[#This Row],[Viewable Impressions]])*1000</f>
        <v>910.41395717684372</v>
      </c>
      <c r="Z216" s="19">
        <f t="shared" si="19"/>
        <v>0.22658610271903326</v>
      </c>
    </row>
    <row r="217" spans="1:26" ht="34" x14ac:dyDescent="0.2">
      <c r="A217" s="13" t="s">
        <v>966</v>
      </c>
      <c r="B217" s="14" t="s">
        <v>967</v>
      </c>
      <c r="C217" s="14" t="s">
        <v>11</v>
      </c>
      <c r="D217" s="14" t="s">
        <v>136</v>
      </c>
      <c r="E217" s="14" t="s">
        <v>968</v>
      </c>
      <c r="F217" s="14" t="s">
        <v>60</v>
      </c>
      <c r="G217" s="14" t="s">
        <v>60</v>
      </c>
      <c r="H217" s="14" t="s">
        <v>60</v>
      </c>
      <c r="I217" s="13" t="s">
        <v>61</v>
      </c>
      <c r="J217" s="13" t="s">
        <v>78</v>
      </c>
      <c r="K217" s="1" t="s">
        <v>231</v>
      </c>
      <c r="L217" s="1" t="s">
        <v>370</v>
      </c>
      <c r="M217" s="1" t="s">
        <v>65</v>
      </c>
      <c r="N217" s="13" t="s">
        <v>66</v>
      </c>
      <c r="O217" s="15">
        <v>20833</v>
      </c>
      <c r="P217" s="15">
        <v>87</v>
      </c>
      <c r="Q217" s="15">
        <v>1777</v>
      </c>
      <c r="R217" s="15">
        <v>17211</v>
      </c>
      <c r="S217" s="13">
        <v>9</v>
      </c>
      <c r="T217" s="16">
        <v>5542.51</v>
      </c>
      <c r="U217" s="17">
        <f t="shared" si="15"/>
        <v>615.83444444444444</v>
      </c>
      <c r="V217" s="18">
        <f t="shared" si="16"/>
        <v>63.707011494252875</v>
      </c>
      <c r="W217" s="18">
        <f t="shared" si="17"/>
        <v>0.26604473671578749</v>
      </c>
      <c r="X217" s="19">
        <f t="shared" si="18"/>
        <v>0.10344827586206896</v>
      </c>
      <c r="Y217" s="16">
        <f>(Table22[[#This Row],[Gross Cost]]/Table22[[#This Row],[Viewable Impressions]])*1000</f>
        <v>3119.026449071469</v>
      </c>
      <c r="Z217" s="19">
        <f t="shared" si="19"/>
        <v>0.41760668170690729</v>
      </c>
    </row>
    <row r="218" spans="1:26" ht="51" x14ac:dyDescent="0.2">
      <c r="A218" s="13" t="s">
        <v>969</v>
      </c>
      <c r="B218" s="14" t="s">
        <v>970</v>
      </c>
      <c r="C218" s="14" t="s">
        <v>27</v>
      </c>
      <c r="D218" s="14" t="s">
        <v>311</v>
      </c>
      <c r="E218" s="14" t="s">
        <v>971</v>
      </c>
      <c r="F218" s="14" t="s">
        <v>60</v>
      </c>
      <c r="G218" s="14" t="s">
        <v>60</v>
      </c>
      <c r="H218" s="14" t="s">
        <v>60</v>
      </c>
      <c r="I218" s="13" t="s">
        <v>113</v>
      </c>
      <c r="J218" s="13" t="s">
        <v>93</v>
      </c>
      <c r="K218" s="1" t="s">
        <v>282</v>
      </c>
      <c r="L218" s="1" t="s">
        <v>375</v>
      </c>
      <c r="M218" s="1" t="s">
        <v>299</v>
      </c>
      <c r="N218" s="13" t="s">
        <v>74</v>
      </c>
      <c r="O218" s="15">
        <v>49936</v>
      </c>
      <c r="P218" s="15">
        <v>126</v>
      </c>
      <c r="Q218" s="15">
        <v>25461</v>
      </c>
      <c r="R218" s="15">
        <v>44751</v>
      </c>
      <c r="S218" s="13">
        <v>13</v>
      </c>
      <c r="T218" s="16">
        <v>2025.78</v>
      </c>
      <c r="U218" s="17">
        <f t="shared" si="15"/>
        <v>155.82923076923078</v>
      </c>
      <c r="V218" s="18">
        <f t="shared" si="16"/>
        <v>16.077619047619049</v>
      </c>
      <c r="W218" s="18">
        <f t="shared" si="17"/>
        <v>4.0567526433835308E-2</v>
      </c>
      <c r="X218" s="19">
        <f t="shared" si="18"/>
        <v>0.10317460317460317</v>
      </c>
      <c r="Y218" s="16">
        <f>(Table22[[#This Row],[Gross Cost]]/Table22[[#This Row],[Viewable Impressions]])*1000</f>
        <v>79.564039118652047</v>
      </c>
      <c r="Z218" s="19">
        <f t="shared" si="19"/>
        <v>0.25232297340595961</v>
      </c>
    </row>
    <row r="219" spans="1:26" ht="34" x14ac:dyDescent="0.2">
      <c r="A219" s="13" t="s">
        <v>972</v>
      </c>
      <c r="B219" s="14" t="s">
        <v>973</v>
      </c>
      <c r="C219" s="14" t="s">
        <v>16</v>
      </c>
      <c r="D219" s="14" t="s">
        <v>564</v>
      </c>
      <c r="E219" s="14" t="s">
        <v>974</v>
      </c>
      <c r="F219" s="14" t="s">
        <v>60</v>
      </c>
      <c r="G219" s="14" t="s">
        <v>60</v>
      </c>
      <c r="H219" s="14" t="s">
        <v>60</v>
      </c>
      <c r="I219" s="13" t="s">
        <v>113</v>
      </c>
      <c r="J219" s="13" t="s">
        <v>62</v>
      </c>
      <c r="K219" s="1" t="s">
        <v>739</v>
      </c>
      <c r="L219" s="1" t="s">
        <v>101</v>
      </c>
      <c r="M219" s="1" t="s">
        <v>308</v>
      </c>
      <c r="N219" s="13" t="s">
        <v>74</v>
      </c>
      <c r="O219" s="15">
        <v>83957</v>
      </c>
      <c r="P219" s="15">
        <v>185</v>
      </c>
      <c r="Q219" s="15">
        <v>1420</v>
      </c>
      <c r="R219" s="15">
        <v>69246</v>
      </c>
      <c r="S219" s="13">
        <v>19</v>
      </c>
      <c r="T219" s="16">
        <v>6651.51</v>
      </c>
      <c r="U219" s="17">
        <f t="shared" si="15"/>
        <v>350.07947368421054</v>
      </c>
      <c r="V219" s="18">
        <f t="shared" si="16"/>
        <v>35.954108108108109</v>
      </c>
      <c r="W219" s="18">
        <f t="shared" si="17"/>
        <v>7.9225198613576006E-2</v>
      </c>
      <c r="X219" s="19">
        <f t="shared" si="18"/>
        <v>0.10270270270270271</v>
      </c>
      <c r="Y219" s="16">
        <f>(Table22[[#This Row],[Gross Cost]]/Table22[[#This Row],[Viewable Impressions]])*1000</f>
        <v>4684.1619718309857</v>
      </c>
      <c r="Z219" s="19">
        <f t="shared" si="19"/>
        <v>0.22035089390997775</v>
      </c>
    </row>
    <row r="220" spans="1:26" ht="34" x14ac:dyDescent="0.2">
      <c r="A220" s="13" t="s">
        <v>975</v>
      </c>
      <c r="B220" s="14" t="s">
        <v>976</v>
      </c>
      <c r="C220" s="14" t="s">
        <v>20</v>
      </c>
      <c r="D220" s="14" t="s">
        <v>977</v>
      </c>
      <c r="E220" s="14" t="s">
        <v>60</v>
      </c>
      <c r="F220" s="14" t="s">
        <v>60</v>
      </c>
      <c r="G220" s="14" t="s">
        <v>60</v>
      </c>
      <c r="H220" s="14" t="s">
        <v>60</v>
      </c>
      <c r="I220" s="13" t="s">
        <v>61</v>
      </c>
      <c r="J220" s="13" t="s">
        <v>93</v>
      </c>
      <c r="K220" s="1" t="s">
        <v>94</v>
      </c>
      <c r="L220" s="1" t="s">
        <v>833</v>
      </c>
      <c r="M220" s="1" t="s">
        <v>217</v>
      </c>
      <c r="N220" s="13" t="s">
        <v>66</v>
      </c>
      <c r="O220" s="15">
        <v>42755</v>
      </c>
      <c r="P220" s="15">
        <v>117</v>
      </c>
      <c r="Q220" s="15">
        <v>36503</v>
      </c>
      <c r="R220" s="15">
        <v>40051</v>
      </c>
      <c r="S220" s="13">
        <v>12</v>
      </c>
      <c r="T220" s="16">
        <v>6550.3</v>
      </c>
      <c r="U220" s="17">
        <f t="shared" si="15"/>
        <v>545.85833333333335</v>
      </c>
      <c r="V220" s="18">
        <f t="shared" si="16"/>
        <v>55.985470085470084</v>
      </c>
      <c r="W220" s="18">
        <f t="shared" si="17"/>
        <v>0.15320547304408841</v>
      </c>
      <c r="X220" s="19">
        <f t="shared" si="18"/>
        <v>0.10256410256410256</v>
      </c>
      <c r="Y220" s="16">
        <f>(Table22[[#This Row],[Gross Cost]]/Table22[[#This Row],[Viewable Impressions]])*1000</f>
        <v>179.4455250253404</v>
      </c>
      <c r="Z220" s="19">
        <f t="shared" si="19"/>
        <v>0.27365220442053562</v>
      </c>
    </row>
    <row r="221" spans="1:26" ht="34" x14ac:dyDescent="0.2">
      <c r="A221" s="13" t="s">
        <v>978</v>
      </c>
      <c r="B221" s="14" t="s">
        <v>979</v>
      </c>
      <c r="C221" s="14" t="s">
        <v>26</v>
      </c>
      <c r="D221" s="14" t="s">
        <v>501</v>
      </c>
      <c r="E221" s="14" t="s">
        <v>980</v>
      </c>
      <c r="F221" s="14" t="s">
        <v>60</v>
      </c>
      <c r="G221" s="14" t="s">
        <v>60</v>
      </c>
      <c r="H221" s="14" t="s">
        <v>60</v>
      </c>
      <c r="I221" s="13" t="s">
        <v>113</v>
      </c>
      <c r="J221" s="13" t="s">
        <v>93</v>
      </c>
      <c r="K221" s="1" t="s">
        <v>87</v>
      </c>
      <c r="L221" s="1" t="s">
        <v>981</v>
      </c>
      <c r="M221" s="1" t="s">
        <v>217</v>
      </c>
      <c r="N221" s="13" t="s">
        <v>74</v>
      </c>
      <c r="O221" s="15">
        <v>44361</v>
      </c>
      <c r="P221" s="15">
        <v>166</v>
      </c>
      <c r="Q221" s="15">
        <v>36040</v>
      </c>
      <c r="R221" s="15">
        <v>40684</v>
      </c>
      <c r="S221" s="13">
        <v>17</v>
      </c>
      <c r="T221" s="16">
        <v>5048.8500000000004</v>
      </c>
      <c r="U221" s="17">
        <f t="shared" si="15"/>
        <v>296.99117647058824</v>
      </c>
      <c r="V221" s="18">
        <f t="shared" si="16"/>
        <v>30.414759036144581</v>
      </c>
      <c r="W221" s="18">
        <f t="shared" si="17"/>
        <v>0.11381280854804897</v>
      </c>
      <c r="X221" s="19">
        <f t="shared" si="18"/>
        <v>0.10240963855421686</v>
      </c>
      <c r="Y221" s="16">
        <f>(Table22[[#This Row],[Gross Cost]]/Table22[[#This Row],[Viewable Impressions]])*1000</f>
        <v>140.09017758046616</v>
      </c>
      <c r="Z221" s="19">
        <f t="shared" si="19"/>
        <v>0.37420256531638152</v>
      </c>
    </row>
    <row r="222" spans="1:26" ht="34" x14ac:dyDescent="0.2">
      <c r="A222" s="13" t="s">
        <v>982</v>
      </c>
      <c r="B222" s="14" t="s">
        <v>983</v>
      </c>
      <c r="C222" s="14" t="s">
        <v>16</v>
      </c>
      <c r="D222" s="14" t="s">
        <v>176</v>
      </c>
      <c r="E222" s="14" t="s">
        <v>229</v>
      </c>
      <c r="F222" s="14" t="s">
        <v>984</v>
      </c>
      <c r="G222" s="14" t="s">
        <v>60</v>
      </c>
      <c r="H222" s="14" t="s">
        <v>60</v>
      </c>
      <c r="I222" s="13" t="s">
        <v>61</v>
      </c>
      <c r="J222" s="13" t="s">
        <v>121</v>
      </c>
      <c r="K222" s="1" t="s">
        <v>100</v>
      </c>
      <c r="L222" s="1" t="s">
        <v>242</v>
      </c>
      <c r="M222" s="1" t="s">
        <v>81</v>
      </c>
      <c r="N222" s="13" t="s">
        <v>66</v>
      </c>
      <c r="O222" s="15">
        <v>29323</v>
      </c>
      <c r="P222" s="15">
        <v>88</v>
      </c>
      <c r="Q222" s="15">
        <v>13822</v>
      </c>
      <c r="R222" s="15">
        <v>26934</v>
      </c>
      <c r="S222" s="13">
        <v>9</v>
      </c>
      <c r="T222" s="16">
        <v>6096.05</v>
      </c>
      <c r="U222" s="17">
        <f t="shared" si="15"/>
        <v>677.33888888888896</v>
      </c>
      <c r="V222" s="18">
        <f t="shared" si="16"/>
        <v>69.273295454545462</v>
      </c>
      <c r="W222" s="18">
        <f t="shared" si="17"/>
        <v>0.20789312144050745</v>
      </c>
      <c r="X222" s="19">
        <f t="shared" si="18"/>
        <v>0.10227272727272728</v>
      </c>
      <c r="Y222" s="16">
        <f>(Table22[[#This Row],[Gross Cost]]/Table22[[#This Row],[Viewable Impressions]])*1000</f>
        <v>441.0396469396614</v>
      </c>
      <c r="Z222" s="19">
        <f t="shared" si="19"/>
        <v>0.30010571906012345</v>
      </c>
    </row>
    <row r="223" spans="1:26" ht="51" x14ac:dyDescent="0.2">
      <c r="A223" s="13" t="s">
        <v>985</v>
      </c>
      <c r="B223" s="14" t="s">
        <v>986</v>
      </c>
      <c r="C223" s="14" t="s">
        <v>28</v>
      </c>
      <c r="D223" s="14" t="s">
        <v>294</v>
      </c>
      <c r="E223" s="14" t="s">
        <v>987</v>
      </c>
      <c r="F223" s="14" t="s">
        <v>988</v>
      </c>
      <c r="G223" s="14" t="s">
        <v>60</v>
      </c>
      <c r="H223" s="14" t="s">
        <v>60</v>
      </c>
      <c r="I223" s="13" t="s">
        <v>113</v>
      </c>
      <c r="J223" s="13" t="s">
        <v>78</v>
      </c>
      <c r="K223" s="1" t="s">
        <v>989</v>
      </c>
      <c r="L223" s="1" t="s">
        <v>390</v>
      </c>
      <c r="M223" s="1" t="s">
        <v>144</v>
      </c>
      <c r="N223" s="13" t="s">
        <v>74</v>
      </c>
      <c r="O223" s="15">
        <v>36431</v>
      </c>
      <c r="P223" s="15">
        <v>108</v>
      </c>
      <c r="Q223" s="15">
        <v>31262</v>
      </c>
      <c r="R223" s="15">
        <v>35043</v>
      </c>
      <c r="S223" s="13">
        <v>11</v>
      </c>
      <c r="T223" s="16">
        <v>3285.83</v>
      </c>
      <c r="U223" s="17">
        <f t="shared" si="15"/>
        <v>298.71181818181816</v>
      </c>
      <c r="V223" s="18">
        <f t="shared" si="16"/>
        <v>30.424351851851853</v>
      </c>
      <c r="W223" s="18">
        <f t="shared" si="17"/>
        <v>9.01932420191595E-2</v>
      </c>
      <c r="X223" s="19">
        <f t="shared" si="18"/>
        <v>0.10185185185185185</v>
      </c>
      <c r="Y223" s="16">
        <f>(Table22[[#This Row],[Gross Cost]]/Table22[[#This Row],[Viewable Impressions]])*1000</f>
        <v>105.1061992194997</v>
      </c>
      <c r="Z223" s="19">
        <f t="shared" si="19"/>
        <v>0.296450824846971</v>
      </c>
    </row>
    <row r="224" spans="1:26" ht="17" x14ac:dyDescent="0.2">
      <c r="A224" s="13" t="s">
        <v>990</v>
      </c>
      <c r="B224" s="14" t="s">
        <v>991</v>
      </c>
      <c r="C224" s="14" t="s">
        <v>12</v>
      </c>
      <c r="D224" s="14" t="s">
        <v>992</v>
      </c>
      <c r="E224" s="14" t="s">
        <v>60</v>
      </c>
      <c r="F224" s="14" t="s">
        <v>60</v>
      </c>
      <c r="G224" s="14" t="s">
        <v>60</v>
      </c>
      <c r="H224" s="14" t="s">
        <v>60</v>
      </c>
      <c r="I224" s="13" t="s">
        <v>61</v>
      </c>
      <c r="J224" s="13" t="s">
        <v>62</v>
      </c>
      <c r="K224" s="1" t="s">
        <v>94</v>
      </c>
      <c r="L224" s="1" t="s">
        <v>993</v>
      </c>
      <c r="M224" s="1" t="s">
        <v>81</v>
      </c>
      <c r="N224" s="13" t="s">
        <v>74</v>
      </c>
      <c r="O224" s="15">
        <v>16503</v>
      </c>
      <c r="P224" s="15">
        <v>69</v>
      </c>
      <c r="Q224" s="15">
        <v>8595</v>
      </c>
      <c r="R224" s="15">
        <v>14466</v>
      </c>
      <c r="S224" s="13">
        <v>7</v>
      </c>
      <c r="T224" s="16">
        <v>5714.52</v>
      </c>
      <c r="U224" s="17">
        <f t="shared" si="15"/>
        <v>816.36</v>
      </c>
      <c r="V224" s="18">
        <f t="shared" si="16"/>
        <v>82.819130434782622</v>
      </c>
      <c r="W224" s="18">
        <f t="shared" si="17"/>
        <v>0.3462715869841847</v>
      </c>
      <c r="X224" s="19">
        <f t="shared" si="18"/>
        <v>0.10144927536231885</v>
      </c>
      <c r="Y224" s="16">
        <f>(Table22[[#This Row],[Gross Cost]]/Table22[[#This Row],[Viewable Impressions]])*1000</f>
        <v>664.8656195462479</v>
      </c>
      <c r="Z224" s="19">
        <f t="shared" si="19"/>
        <v>0.4181057989456462</v>
      </c>
    </row>
    <row r="225" spans="1:26" ht="102" x14ac:dyDescent="0.2">
      <c r="A225" s="13" t="s">
        <v>994</v>
      </c>
      <c r="B225" s="14" t="s">
        <v>994</v>
      </c>
      <c r="C225" s="14" t="s">
        <v>23</v>
      </c>
      <c r="D225" s="14" t="s">
        <v>995</v>
      </c>
      <c r="E225" s="14" t="s">
        <v>996</v>
      </c>
      <c r="F225" s="14" t="s">
        <v>997</v>
      </c>
      <c r="G225" s="14" t="s">
        <v>998</v>
      </c>
      <c r="H225" s="14" t="s">
        <v>999</v>
      </c>
      <c r="I225" s="13" t="s">
        <v>61</v>
      </c>
      <c r="J225" s="13" t="s">
        <v>62</v>
      </c>
      <c r="K225" s="1" t="s">
        <v>94</v>
      </c>
      <c r="L225" s="1" t="s">
        <v>455</v>
      </c>
      <c r="M225" s="1" t="s">
        <v>81</v>
      </c>
      <c r="N225" s="13" t="s">
        <v>82</v>
      </c>
      <c r="O225" s="15">
        <v>69757</v>
      </c>
      <c r="P225" s="15">
        <v>199</v>
      </c>
      <c r="Q225" s="15">
        <v>41258</v>
      </c>
      <c r="R225" s="15">
        <v>65374</v>
      </c>
      <c r="S225" s="13">
        <v>20</v>
      </c>
      <c r="T225" s="16">
        <v>1510.62</v>
      </c>
      <c r="U225" s="17">
        <f t="shared" si="15"/>
        <v>75.530999999999992</v>
      </c>
      <c r="V225" s="18">
        <f t="shared" si="16"/>
        <v>7.5910552763819092</v>
      </c>
      <c r="W225" s="18">
        <f t="shared" si="17"/>
        <v>2.1655461100678067E-2</v>
      </c>
      <c r="X225" s="19">
        <f t="shared" si="18"/>
        <v>0.10050251256281408</v>
      </c>
      <c r="Y225" s="16">
        <f>(Table22[[#This Row],[Gross Cost]]/Table22[[#This Row],[Viewable Impressions]])*1000</f>
        <v>36.613990014057876</v>
      </c>
      <c r="Z225" s="19">
        <f t="shared" si="19"/>
        <v>0.28527602964577031</v>
      </c>
    </row>
    <row r="226" spans="1:26" ht="51" x14ac:dyDescent="0.2">
      <c r="A226" s="13" t="s">
        <v>1000</v>
      </c>
      <c r="B226" s="14" t="s">
        <v>1001</v>
      </c>
      <c r="C226" s="14" t="s">
        <v>13</v>
      </c>
      <c r="D226" s="14" t="s">
        <v>69</v>
      </c>
      <c r="E226" s="14" t="s">
        <v>70</v>
      </c>
      <c r="F226" s="14" t="s">
        <v>1002</v>
      </c>
      <c r="G226" s="14" t="s">
        <v>1003</v>
      </c>
      <c r="H226" s="14" t="s">
        <v>60</v>
      </c>
      <c r="I226" s="13" t="s">
        <v>61</v>
      </c>
      <c r="J226" s="13" t="s">
        <v>62</v>
      </c>
      <c r="K226" s="1" t="s">
        <v>162</v>
      </c>
      <c r="L226" s="1" t="s">
        <v>148</v>
      </c>
      <c r="M226" s="1" t="s">
        <v>933</v>
      </c>
      <c r="N226" s="13" t="s">
        <v>82</v>
      </c>
      <c r="O226" s="15">
        <v>74426</v>
      </c>
      <c r="P226" s="15">
        <v>150</v>
      </c>
      <c r="Q226" s="15">
        <v>39257</v>
      </c>
      <c r="R226" s="15">
        <v>67151</v>
      </c>
      <c r="S226" s="13">
        <v>15</v>
      </c>
      <c r="T226" s="16">
        <v>1519.6</v>
      </c>
      <c r="U226" s="17">
        <f t="shared" si="15"/>
        <v>101.30666666666666</v>
      </c>
      <c r="V226" s="18">
        <f t="shared" si="16"/>
        <v>10.130666666666666</v>
      </c>
      <c r="W226" s="18">
        <f t="shared" si="17"/>
        <v>2.0417596001397361E-2</v>
      </c>
      <c r="X226" s="19">
        <f t="shared" si="18"/>
        <v>0.1</v>
      </c>
      <c r="Y226" s="16">
        <f>(Table22[[#This Row],[Gross Cost]]/Table22[[#This Row],[Viewable Impressions]])*1000</f>
        <v>38.709020047380079</v>
      </c>
      <c r="Z226" s="19">
        <f t="shared" si="19"/>
        <v>0.20154247171687314</v>
      </c>
    </row>
    <row r="227" spans="1:26" ht="17" x14ac:dyDescent="0.2">
      <c r="A227" s="13" t="s">
        <v>1004</v>
      </c>
      <c r="B227" s="14" t="s">
        <v>1005</v>
      </c>
      <c r="C227" s="14" t="s">
        <v>14</v>
      </c>
      <c r="D227" s="14" t="s">
        <v>245</v>
      </c>
      <c r="E227" s="14" t="s">
        <v>1006</v>
      </c>
      <c r="F227" s="14" t="s">
        <v>60</v>
      </c>
      <c r="G227" s="14" t="s">
        <v>60</v>
      </c>
      <c r="H227" s="14" t="s">
        <v>60</v>
      </c>
      <c r="I227" s="13" t="s">
        <v>113</v>
      </c>
      <c r="J227" s="13" t="s">
        <v>121</v>
      </c>
      <c r="K227" s="1" t="s">
        <v>63</v>
      </c>
      <c r="L227" s="1" t="s">
        <v>867</v>
      </c>
      <c r="M227" s="1" t="s">
        <v>116</v>
      </c>
      <c r="N227" s="13" t="s">
        <v>74</v>
      </c>
      <c r="O227" s="15">
        <v>149618</v>
      </c>
      <c r="P227" s="15">
        <v>260</v>
      </c>
      <c r="Q227" s="15">
        <v>126031</v>
      </c>
      <c r="R227" s="15">
        <v>140596</v>
      </c>
      <c r="S227" s="13">
        <v>26</v>
      </c>
      <c r="T227" s="16">
        <v>6605.59</v>
      </c>
      <c r="U227" s="17">
        <f t="shared" si="15"/>
        <v>254.06115384615384</v>
      </c>
      <c r="V227" s="18">
        <f t="shared" si="16"/>
        <v>25.406115384615386</v>
      </c>
      <c r="W227" s="18">
        <f t="shared" si="17"/>
        <v>4.4149701239155716E-2</v>
      </c>
      <c r="X227" s="19">
        <f t="shared" si="18"/>
        <v>0.1</v>
      </c>
      <c r="Y227" s="16">
        <f>(Table22[[#This Row],[Gross Cost]]/Table22[[#This Row],[Viewable Impressions]])*1000</f>
        <v>52.412422340535265</v>
      </c>
      <c r="Z227" s="19">
        <f t="shared" si="19"/>
        <v>0.17377588258097287</v>
      </c>
    </row>
    <row r="228" spans="1:26" ht="34" x14ac:dyDescent="0.2">
      <c r="A228" s="13" t="s">
        <v>1007</v>
      </c>
      <c r="B228" s="14" t="s">
        <v>1008</v>
      </c>
      <c r="C228" s="14" t="s">
        <v>15</v>
      </c>
      <c r="D228" s="14" t="s">
        <v>266</v>
      </c>
      <c r="E228" s="14" t="s">
        <v>1009</v>
      </c>
      <c r="F228" s="14" t="s">
        <v>60</v>
      </c>
      <c r="G228" s="14" t="s">
        <v>60</v>
      </c>
      <c r="H228" s="14" t="s">
        <v>60</v>
      </c>
      <c r="I228" s="13" t="s">
        <v>113</v>
      </c>
      <c r="J228" s="13" t="s">
        <v>93</v>
      </c>
      <c r="K228" s="1" t="s">
        <v>87</v>
      </c>
      <c r="L228" s="1" t="s">
        <v>158</v>
      </c>
      <c r="M228" s="1" t="s">
        <v>65</v>
      </c>
      <c r="N228" s="13" t="s">
        <v>74</v>
      </c>
      <c r="O228" s="15">
        <v>33069</v>
      </c>
      <c r="P228" s="15">
        <v>140</v>
      </c>
      <c r="Q228" s="15">
        <v>17744</v>
      </c>
      <c r="R228" s="15">
        <v>31192</v>
      </c>
      <c r="S228" s="13">
        <v>14</v>
      </c>
      <c r="T228" s="16">
        <v>1543.31</v>
      </c>
      <c r="U228" s="17">
        <f t="shared" si="15"/>
        <v>110.23642857142856</v>
      </c>
      <c r="V228" s="18">
        <f t="shared" si="16"/>
        <v>11.023642857142857</v>
      </c>
      <c r="W228" s="18">
        <f t="shared" si="17"/>
        <v>4.6669388248813087E-2</v>
      </c>
      <c r="X228" s="19">
        <f t="shared" si="18"/>
        <v>0.1</v>
      </c>
      <c r="Y228" s="16">
        <f>(Table22[[#This Row],[Gross Cost]]/Table22[[#This Row],[Viewable Impressions]])*1000</f>
        <v>86.976442741208288</v>
      </c>
      <c r="Z228" s="19">
        <f t="shared" si="19"/>
        <v>0.42335722277661858</v>
      </c>
    </row>
    <row r="229" spans="1:26" ht="68" x14ac:dyDescent="0.2">
      <c r="A229" s="13" t="s">
        <v>1010</v>
      </c>
      <c r="B229" s="14" t="s">
        <v>1010</v>
      </c>
      <c r="C229" s="14" t="s">
        <v>23</v>
      </c>
      <c r="D229" s="14" t="s">
        <v>284</v>
      </c>
      <c r="E229" s="14" t="s">
        <v>197</v>
      </c>
      <c r="F229" s="14" t="s">
        <v>359</v>
      </c>
      <c r="G229" s="14" t="s">
        <v>1011</v>
      </c>
      <c r="H229" s="14" t="s">
        <v>60</v>
      </c>
      <c r="I229" s="13" t="s">
        <v>61</v>
      </c>
      <c r="J229" s="13" t="s">
        <v>62</v>
      </c>
      <c r="K229" s="1" t="s">
        <v>162</v>
      </c>
      <c r="L229" s="1" t="s">
        <v>188</v>
      </c>
      <c r="M229" s="1" t="s">
        <v>81</v>
      </c>
      <c r="N229" s="13" t="s">
        <v>66</v>
      </c>
      <c r="O229" s="15">
        <v>17228</v>
      </c>
      <c r="P229" s="15">
        <v>30</v>
      </c>
      <c r="Q229" s="15">
        <v>11116</v>
      </c>
      <c r="R229" s="15">
        <v>16044</v>
      </c>
      <c r="S229" s="13">
        <v>3</v>
      </c>
      <c r="T229" s="16">
        <v>1547.51</v>
      </c>
      <c r="U229" s="17">
        <f t="shared" si="15"/>
        <v>515.8366666666667</v>
      </c>
      <c r="V229" s="18">
        <f t="shared" si="16"/>
        <v>51.583666666666666</v>
      </c>
      <c r="W229" s="18">
        <f t="shared" si="17"/>
        <v>8.9825284420710472E-2</v>
      </c>
      <c r="X229" s="19">
        <f t="shared" si="18"/>
        <v>0.1</v>
      </c>
      <c r="Y229" s="16">
        <f>(Table22[[#This Row],[Gross Cost]]/Table22[[#This Row],[Viewable Impressions]])*1000</f>
        <v>139.2146455559554</v>
      </c>
      <c r="Z229" s="19">
        <f t="shared" si="19"/>
        <v>0.17413512885999535</v>
      </c>
    </row>
    <row r="230" spans="1:26" ht="34" x14ac:dyDescent="0.2">
      <c r="A230" s="13" t="s">
        <v>1012</v>
      </c>
      <c r="B230" s="14" t="s">
        <v>1013</v>
      </c>
      <c r="C230" s="14" t="s">
        <v>15</v>
      </c>
      <c r="D230" s="14" t="s">
        <v>450</v>
      </c>
      <c r="E230" s="14" t="s">
        <v>1014</v>
      </c>
      <c r="F230" s="14" t="s">
        <v>60</v>
      </c>
      <c r="G230" s="14" t="s">
        <v>60</v>
      </c>
      <c r="H230" s="14" t="s">
        <v>60</v>
      </c>
      <c r="I230" s="13" t="s">
        <v>61</v>
      </c>
      <c r="J230" s="13" t="s">
        <v>78</v>
      </c>
      <c r="K230" s="1" t="s">
        <v>87</v>
      </c>
      <c r="L230" s="1" t="s">
        <v>1015</v>
      </c>
      <c r="M230" s="1" t="s">
        <v>65</v>
      </c>
      <c r="N230" s="13" t="s">
        <v>82</v>
      </c>
      <c r="O230" s="15">
        <v>20459</v>
      </c>
      <c r="P230" s="15">
        <v>40</v>
      </c>
      <c r="Q230" s="15">
        <v>12668</v>
      </c>
      <c r="R230" s="15">
        <v>18613</v>
      </c>
      <c r="S230" s="13">
        <v>4</v>
      </c>
      <c r="T230" s="16">
        <v>1842.61</v>
      </c>
      <c r="U230" s="17">
        <f t="shared" si="15"/>
        <v>460.65249999999997</v>
      </c>
      <c r="V230" s="18">
        <f t="shared" si="16"/>
        <v>46.065249999999999</v>
      </c>
      <c r="W230" s="18">
        <f t="shared" si="17"/>
        <v>9.0063541717581505E-2</v>
      </c>
      <c r="X230" s="19">
        <f t="shared" si="18"/>
        <v>0.1</v>
      </c>
      <c r="Y230" s="16">
        <f>(Table22[[#This Row],[Gross Cost]]/Table22[[#This Row],[Viewable Impressions]])*1000</f>
        <v>145.45389958951688</v>
      </c>
      <c r="Z230" s="19">
        <f t="shared" si="19"/>
        <v>0.1955129771738599</v>
      </c>
    </row>
    <row r="231" spans="1:26" ht="17" x14ac:dyDescent="0.2">
      <c r="A231" s="13" t="s">
        <v>1016</v>
      </c>
      <c r="B231" s="14" t="s">
        <v>1016</v>
      </c>
      <c r="C231" s="14" t="s">
        <v>1016</v>
      </c>
      <c r="D231" s="14" t="s">
        <v>60</v>
      </c>
      <c r="E231" s="14" t="s">
        <v>60</v>
      </c>
      <c r="F231" s="14" t="s">
        <v>60</v>
      </c>
      <c r="G231" s="14" t="s">
        <v>60</v>
      </c>
      <c r="H231" s="14" t="s">
        <v>60</v>
      </c>
      <c r="I231" s="13" t="s">
        <v>61</v>
      </c>
      <c r="J231" s="13" t="s">
        <v>121</v>
      </c>
      <c r="K231" s="1" t="s">
        <v>100</v>
      </c>
      <c r="L231" s="1" t="s">
        <v>981</v>
      </c>
      <c r="M231" s="1" t="s">
        <v>65</v>
      </c>
      <c r="N231" s="13" t="s">
        <v>74</v>
      </c>
      <c r="O231" s="15">
        <v>12280</v>
      </c>
      <c r="P231" s="15">
        <v>40</v>
      </c>
      <c r="Q231" s="15">
        <v>9613</v>
      </c>
      <c r="R231" s="15">
        <v>11247</v>
      </c>
      <c r="S231" s="13">
        <v>4</v>
      </c>
      <c r="T231" s="16">
        <v>1765.4</v>
      </c>
      <c r="U231" s="17">
        <f t="shared" si="15"/>
        <v>441.35</v>
      </c>
      <c r="V231" s="18">
        <f t="shared" si="16"/>
        <v>44.135000000000005</v>
      </c>
      <c r="W231" s="18">
        <f t="shared" si="17"/>
        <v>0.14376221498371336</v>
      </c>
      <c r="X231" s="19">
        <f t="shared" si="18"/>
        <v>0.1</v>
      </c>
      <c r="Y231" s="16">
        <f>(Table22[[#This Row],[Gross Cost]]/Table22[[#This Row],[Viewable Impressions]])*1000</f>
        <v>183.64714449183398</v>
      </c>
      <c r="Z231" s="19">
        <f t="shared" si="19"/>
        <v>0.32573289902280134</v>
      </c>
    </row>
    <row r="232" spans="1:26" ht="34" x14ac:dyDescent="0.2">
      <c r="A232" s="13" t="s">
        <v>1017</v>
      </c>
      <c r="B232" s="14" t="s">
        <v>1018</v>
      </c>
      <c r="C232" s="14" t="s">
        <v>13</v>
      </c>
      <c r="D232" s="14" t="s">
        <v>341</v>
      </c>
      <c r="E232" s="14" t="s">
        <v>342</v>
      </c>
      <c r="F232" s="14" t="s">
        <v>489</v>
      </c>
      <c r="G232" s="14" t="s">
        <v>1019</v>
      </c>
      <c r="H232" s="14" t="s">
        <v>60</v>
      </c>
      <c r="I232" s="13" t="s">
        <v>61</v>
      </c>
      <c r="J232" s="13" t="s">
        <v>78</v>
      </c>
      <c r="K232" s="1" t="s">
        <v>114</v>
      </c>
      <c r="L232" s="1" t="s">
        <v>1020</v>
      </c>
      <c r="M232" s="1" t="s">
        <v>65</v>
      </c>
      <c r="N232" s="13" t="s">
        <v>82</v>
      </c>
      <c r="O232" s="15">
        <v>16354</v>
      </c>
      <c r="P232" s="15">
        <v>40</v>
      </c>
      <c r="Q232" s="15">
        <v>8061</v>
      </c>
      <c r="R232" s="15">
        <v>15667</v>
      </c>
      <c r="S232" s="13">
        <v>4</v>
      </c>
      <c r="T232" s="16">
        <v>1610.32</v>
      </c>
      <c r="U232" s="17">
        <f t="shared" si="15"/>
        <v>402.58</v>
      </c>
      <c r="V232" s="18">
        <f t="shared" si="16"/>
        <v>40.257999999999996</v>
      </c>
      <c r="W232" s="18">
        <f t="shared" si="17"/>
        <v>9.8466430231136104E-2</v>
      </c>
      <c r="X232" s="19">
        <f t="shared" si="18"/>
        <v>0.1</v>
      </c>
      <c r="Y232" s="16">
        <f>(Table22[[#This Row],[Gross Cost]]/Table22[[#This Row],[Viewable Impressions]])*1000</f>
        <v>199.76677831534548</v>
      </c>
      <c r="Z232" s="19">
        <f t="shared" si="19"/>
        <v>0.24458847988259752</v>
      </c>
    </row>
    <row r="233" spans="1:26" ht="34" x14ac:dyDescent="0.2">
      <c r="A233" s="13" t="s">
        <v>1021</v>
      </c>
      <c r="B233" s="14" t="s">
        <v>1022</v>
      </c>
      <c r="C233" s="14" t="s">
        <v>1022</v>
      </c>
      <c r="D233" s="14" t="s">
        <v>60</v>
      </c>
      <c r="E233" s="14" t="s">
        <v>60</v>
      </c>
      <c r="F233" s="14" t="s">
        <v>60</v>
      </c>
      <c r="G233" s="14" t="s">
        <v>60</v>
      </c>
      <c r="H233" s="14" t="s">
        <v>60</v>
      </c>
      <c r="I233" s="13" t="s">
        <v>113</v>
      </c>
      <c r="J233" s="13" t="s">
        <v>62</v>
      </c>
      <c r="K233" s="1" t="s">
        <v>87</v>
      </c>
      <c r="L233" s="1" t="s">
        <v>1023</v>
      </c>
      <c r="M233" s="1" t="s">
        <v>107</v>
      </c>
      <c r="N233" s="13" t="s">
        <v>74</v>
      </c>
      <c r="O233" s="15">
        <v>16137</v>
      </c>
      <c r="P233" s="15">
        <v>40</v>
      </c>
      <c r="Q233" s="15">
        <v>7938</v>
      </c>
      <c r="R233" s="15">
        <v>14030</v>
      </c>
      <c r="S233" s="13">
        <v>4</v>
      </c>
      <c r="T233" s="16">
        <v>1835.05</v>
      </c>
      <c r="U233" s="17">
        <f t="shared" si="15"/>
        <v>458.76249999999999</v>
      </c>
      <c r="V233" s="18">
        <f t="shared" si="16"/>
        <v>45.876249999999999</v>
      </c>
      <c r="W233" s="18">
        <f t="shared" si="17"/>
        <v>0.11371692383962323</v>
      </c>
      <c r="X233" s="19">
        <f t="shared" si="18"/>
        <v>0.1</v>
      </c>
      <c r="Y233" s="16">
        <f>(Table22[[#This Row],[Gross Cost]]/Table22[[#This Row],[Viewable Impressions]])*1000</f>
        <v>231.17283950617283</v>
      </c>
      <c r="Z233" s="19">
        <f t="shared" si="19"/>
        <v>0.2478775484910454</v>
      </c>
    </row>
    <row r="234" spans="1:26" ht="34" x14ac:dyDescent="0.2">
      <c r="A234" s="13" t="s">
        <v>1024</v>
      </c>
      <c r="B234" s="14" t="s">
        <v>1024</v>
      </c>
      <c r="C234" s="14" t="s">
        <v>196</v>
      </c>
      <c r="D234" s="14" t="s">
        <v>1025</v>
      </c>
      <c r="E234" s="14" t="s">
        <v>60</v>
      </c>
      <c r="F234" s="14" t="s">
        <v>60</v>
      </c>
      <c r="G234" s="14" t="s">
        <v>60</v>
      </c>
      <c r="H234" s="14" t="s">
        <v>60</v>
      </c>
      <c r="I234" s="13" t="s">
        <v>113</v>
      </c>
      <c r="J234" s="13" t="s">
        <v>78</v>
      </c>
      <c r="K234" s="1" t="s">
        <v>114</v>
      </c>
      <c r="L234" s="1" t="s">
        <v>1026</v>
      </c>
      <c r="M234" s="1" t="s">
        <v>65</v>
      </c>
      <c r="N234" s="13" t="s">
        <v>74</v>
      </c>
      <c r="O234" s="15">
        <v>14890</v>
      </c>
      <c r="P234" s="15">
        <v>60</v>
      </c>
      <c r="Q234" s="15">
        <v>6248</v>
      </c>
      <c r="R234" s="15">
        <v>11493</v>
      </c>
      <c r="S234" s="13">
        <v>6</v>
      </c>
      <c r="T234" s="16">
        <v>1982.42</v>
      </c>
      <c r="U234" s="17">
        <f t="shared" si="15"/>
        <v>330.40333333333336</v>
      </c>
      <c r="V234" s="18">
        <f t="shared" si="16"/>
        <v>33.040333333333336</v>
      </c>
      <c r="W234" s="18">
        <f t="shared" si="17"/>
        <v>0.13313767629281398</v>
      </c>
      <c r="X234" s="19">
        <f t="shared" si="18"/>
        <v>0.1</v>
      </c>
      <c r="Y234" s="16">
        <f>(Table22[[#This Row],[Gross Cost]]/Table22[[#This Row],[Viewable Impressions]])*1000</f>
        <v>317.28873239436621</v>
      </c>
      <c r="Z234" s="19">
        <f t="shared" si="19"/>
        <v>0.40295500335795831</v>
      </c>
    </row>
    <row r="235" spans="1:26" ht="17" x14ac:dyDescent="0.2">
      <c r="A235" s="13" t="s">
        <v>1027</v>
      </c>
      <c r="B235" s="14" t="s">
        <v>1028</v>
      </c>
      <c r="C235" s="14" t="s">
        <v>13</v>
      </c>
      <c r="D235" s="14" t="s">
        <v>1029</v>
      </c>
      <c r="E235" s="14" t="s">
        <v>1030</v>
      </c>
      <c r="F235" s="14" t="s">
        <v>1031</v>
      </c>
      <c r="G235" s="14" t="s">
        <v>60</v>
      </c>
      <c r="H235" s="14" t="s">
        <v>60</v>
      </c>
      <c r="I235" s="13" t="s">
        <v>113</v>
      </c>
      <c r="J235" s="13" t="s">
        <v>78</v>
      </c>
      <c r="K235" s="1" t="s">
        <v>677</v>
      </c>
      <c r="L235" s="1" t="s">
        <v>660</v>
      </c>
      <c r="M235" s="1" t="s">
        <v>116</v>
      </c>
      <c r="N235" s="13" t="s">
        <v>74</v>
      </c>
      <c r="O235" s="15">
        <v>16372</v>
      </c>
      <c r="P235" s="15">
        <v>90</v>
      </c>
      <c r="Q235" s="15">
        <v>4731</v>
      </c>
      <c r="R235" s="15">
        <v>15332</v>
      </c>
      <c r="S235" s="13">
        <v>9</v>
      </c>
      <c r="T235" s="16">
        <v>1704.51</v>
      </c>
      <c r="U235" s="17">
        <f t="shared" si="15"/>
        <v>189.39</v>
      </c>
      <c r="V235" s="18">
        <f t="shared" si="16"/>
        <v>18.939</v>
      </c>
      <c r="W235" s="18">
        <f t="shared" si="17"/>
        <v>0.10411128756413389</v>
      </c>
      <c r="X235" s="19">
        <f t="shared" si="18"/>
        <v>0.1</v>
      </c>
      <c r="Y235" s="16">
        <f>(Table22[[#This Row],[Gross Cost]]/Table22[[#This Row],[Viewable Impressions]])*1000</f>
        <v>360.28535193405196</v>
      </c>
      <c r="Z235" s="19">
        <f t="shared" si="19"/>
        <v>0.54971903249450282</v>
      </c>
    </row>
    <row r="236" spans="1:26" ht="34" x14ac:dyDescent="0.2">
      <c r="A236" s="13" t="s">
        <v>1032</v>
      </c>
      <c r="B236" s="14" t="s">
        <v>1032</v>
      </c>
      <c r="C236" s="14" t="s">
        <v>1033</v>
      </c>
      <c r="D236" s="14" t="s">
        <v>129</v>
      </c>
      <c r="E236" s="14" t="s">
        <v>1034</v>
      </c>
      <c r="F236" s="14" t="s">
        <v>1035</v>
      </c>
      <c r="G236" s="14" t="s">
        <v>60</v>
      </c>
      <c r="H236" s="14" t="s">
        <v>60</v>
      </c>
      <c r="I236" s="13" t="s">
        <v>193</v>
      </c>
      <c r="J236" s="13" t="s">
        <v>121</v>
      </c>
      <c r="K236" s="1" t="s">
        <v>114</v>
      </c>
      <c r="L236" s="1" t="s">
        <v>173</v>
      </c>
      <c r="M236" s="1" t="s">
        <v>81</v>
      </c>
      <c r="N236" s="13" t="s">
        <v>74</v>
      </c>
      <c r="O236" s="15">
        <v>10819</v>
      </c>
      <c r="P236" s="15">
        <v>20</v>
      </c>
      <c r="Q236" s="15">
        <v>4168</v>
      </c>
      <c r="R236" s="15">
        <v>9768</v>
      </c>
      <c r="S236" s="13">
        <v>2</v>
      </c>
      <c r="T236" s="16">
        <v>1504.33</v>
      </c>
      <c r="U236" s="17">
        <f t="shared" si="15"/>
        <v>752.16499999999996</v>
      </c>
      <c r="V236" s="18">
        <f t="shared" si="16"/>
        <v>75.216499999999996</v>
      </c>
      <c r="W236" s="18">
        <f t="shared" si="17"/>
        <v>0.13904519826231629</v>
      </c>
      <c r="X236" s="19">
        <f t="shared" si="18"/>
        <v>0.1</v>
      </c>
      <c r="Y236" s="16">
        <f>(Table22[[#This Row],[Gross Cost]]/Table22[[#This Row],[Viewable Impressions]])*1000</f>
        <v>360.92370441458735</v>
      </c>
      <c r="Z236" s="19">
        <f t="shared" si="19"/>
        <v>0.18485996857380535</v>
      </c>
    </row>
    <row r="237" spans="1:26" ht="17" x14ac:dyDescent="0.2">
      <c r="A237" s="13" t="s">
        <v>1036</v>
      </c>
      <c r="B237" s="14" t="s">
        <v>1036</v>
      </c>
      <c r="C237" s="14" t="s">
        <v>1036</v>
      </c>
      <c r="D237" s="14" t="s">
        <v>60</v>
      </c>
      <c r="E237" s="14" t="s">
        <v>60</v>
      </c>
      <c r="F237" s="14" t="s">
        <v>60</v>
      </c>
      <c r="G237" s="14" t="s">
        <v>60</v>
      </c>
      <c r="H237" s="14" t="s">
        <v>60</v>
      </c>
      <c r="I237" s="13" t="s">
        <v>61</v>
      </c>
      <c r="J237" s="13" t="s">
        <v>121</v>
      </c>
      <c r="K237" s="1" t="s">
        <v>231</v>
      </c>
      <c r="L237" s="1" t="s">
        <v>1037</v>
      </c>
      <c r="M237" s="1" t="s">
        <v>308</v>
      </c>
      <c r="N237" s="13" t="s">
        <v>74</v>
      </c>
      <c r="O237" s="15">
        <v>9149</v>
      </c>
      <c r="P237" s="15">
        <v>40</v>
      </c>
      <c r="Q237" s="15">
        <v>4568</v>
      </c>
      <c r="R237" s="15">
        <v>8648</v>
      </c>
      <c r="S237" s="13">
        <v>4</v>
      </c>
      <c r="T237" s="16">
        <v>1758.1</v>
      </c>
      <c r="U237" s="17">
        <f t="shared" si="15"/>
        <v>439.52499999999998</v>
      </c>
      <c r="V237" s="18">
        <f t="shared" si="16"/>
        <v>43.952500000000001</v>
      </c>
      <c r="W237" s="18">
        <f t="shared" si="17"/>
        <v>0.19216307793201443</v>
      </c>
      <c r="X237" s="19">
        <f t="shared" si="18"/>
        <v>0.1</v>
      </c>
      <c r="Y237" s="16">
        <f>(Table22[[#This Row],[Gross Cost]]/Table22[[#This Row],[Viewable Impressions]])*1000</f>
        <v>384.87302977232923</v>
      </c>
      <c r="Z237" s="19">
        <f t="shared" si="19"/>
        <v>0.43720625204940433</v>
      </c>
    </row>
    <row r="238" spans="1:26" ht="34" x14ac:dyDescent="0.2">
      <c r="A238" s="13" t="s">
        <v>1038</v>
      </c>
      <c r="B238" s="14" t="s">
        <v>1039</v>
      </c>
      <c r="C238" s="14" t="s">
        <v>279</v>
      </c>
      <c r="D238" s="14" t="s">
        <v>1040</v>
      </c>
      <c r="E238" s="14" t="s">
        <v>1041</v>
      </c>
      <c r="F238" s="14" t="s">
        <v>1042</v>
      </c>
      <c r="G238" s="14" t="s">
        <v>60</v>
      </c>
      <c r="H238" s="14" t="s">
        <v>60</v>
      </c>
      <c r="I238" s="13" t="s">
        <v>61</v>
      </c>
      <c r="J238" s="13" t="s">
        <v>93</v>
      </c>
      <c r="K238" s="1" t="s">
        <v>231</v>
      </c>
      <c r="L238" s="1" t="s">
        <v>1043</v>
      </c>
      <c r="M238" s="1" t="s">
        <v>65</v>
      </c>
      <c r="N238" s="13" t="s">
        <v>74</v>
      </c>
      <c r="O238" s="15">
        <v>12391</v>
      </c>
      <c r="P238" s="15">
        <v>40</v>
      </c>
      <c r="Q238" s="15">
        <v>5756</v>
      </c>
      <c r="R238" s="15">
        <v>11636</v>
      </c>
      <c r="S238" s="13">
        <v>4</v>
      </c>
      <c r="T238" s="16">
        <v>3069.12</v>
      </c>
      <c r="U238" s="17">
        <f t="shared" si="15"/>
        <v>767.28</v>
      </c>
      <c r="V238" s="18">
        <f t="shared" si="16"/>
        <v>76.727999999999994</v>
      </c>
      <c r="W238" s="18">
        <f t="shared" si="17"/>
        <v>0.24768945202162859</v>
      </c>
      <c r="X238" s="19">
        <f t="shared" si="18"/>
        <v>0.1</v>
      </c>
      <c r="Y238" s="16">
        <f>(Table22[[#This Row],[Gross Cost]]/Table22[[#This Row],[Viewable Impressions]])*1000</f>
        <v>533.20361362056974</v>
      </c>
      <c r="Z238" s="19">
        <f t="shared" si="19"/>
        <v>0.32281494633201518</v>
      </c>
    </row>
    <row r="239" spans="1:26" ht="34" x14ac:dyDescent="0.2">
      <c r="A239" s="13" t="s">
        <v>1044</v>
      </c>
      <c r="B239" s="14" t="s">
        <v>1045</v>
      </c>
      <c r="C239" s="14" t="s">
        <v>1046</v>
      </c>
      <c r="D239" s="14" t="s">
        <v>1047</v>
      </c>
      <c r="E239" s="14" t="s">
        <v>60</v>
      </c>
      <c r="F239" s="14" t="s">
        <v>60</v>
      </c>
      <c r="G239" s="14" t="s">
        <v>60</v>
      </c>
      <c r="H239" s="14" t="s">
        <v>60</v>
      </c>
      <c r="I239" s="13" t="s">
        <v>61</v>
      </c>
      <c r="J239" s="13" t="s">
        <v>121</v>
      </c>
      <c r="K239" s="1" t="s">
        <v>63</v>
      </c>
      <c r="L239" s="1" t="s">
        <v>115</v>
      </c>
      <c r="M239" s="1" t="s">
        <v>116</v>
      </c>
      <c r="N239" s="13" t="s">
        <v>74</v>
      </c>
      <c r="O239" s="15">
        <v>8545</v>
      </c>
      <c r="P239" s="15">
        <v>20</v>
      </c>
      <c r="Q239" s="15">
        <v>3454</v>
      </c>
      <c r="R239" s="15">
        <v>5510</v>
      </c>
      <c r="S239" s="13">
        <v>2</v>
      </c>
      <c r="T239" s="16">
        <v>2181.25</v>
      </c>
      <c r="U239" s="17">
        <f t="shared" si="15"/>
        <v>1090.625</v>
      </c>
      <c r="V239" s="18">
        <f t="shared" si="16"/>
        <v>109.0625</v>
      </c>
      <c r="W239" s="18">
        <f t="shared" si="17"/>
        <v>0.25526623756582795</v>
      </c>
      <c r="X239" s="19">
        <f t="shared" si="18"/>
        <v>0.1</v>
      </c>
      <c r="Y239" s="16">
        <f>(Table22[[#This Row],[Gross Cost]]/Table22[[#This Row],[Viewable Impressions]])*1000</f>
        <v>631.51418645049216</v>
      </c>
      <c r="Z239" s="19">
        <f t="shared" si="19"/>
        <v>0.23405500292568754</v>
      </c>
    </row>
    <row r="240" spans="1:26" ht="17" x14ac:dyDescent="0.2">
      <c r="A240" s="13" t="s">
        <v>1048</v>
      </c>
      <c r="B240" s="14" t="s">
        <v>1048</v>
      </c>
      <c r="C240" s="14" t="s">
        <v>19</v>
      </c>
      <c r="D240" s="14" t="s">
        <v>129</v>
      </c>
      <c r="E240" s="14" t="s">
        <v>1049</v>
      </c>
      <c r="F240" s="14" t="s">
        <v>60</v>
      </c>
      <c r="G240" s="14" t="s">
        <v>60</v>
      </c>
      <c r="H240" s="14" t="s">
        <v>60</v>
      </c>
      <c r="I240" s="13" t="s">
        <v>193</v>
      </c>
      <c r="J240" s="13" t="s">
        <v>78</v>
      </c>
      <c r="K240" s="1" t="s">
        <v>72</v>
      </c>
      <c r="L240" s="1" t="s">
        <v>1050</v>
      </c>
      <c r="M240" s="1" t="s">
        <v>107</v>
      </c>
      <c r="N240" s="13" t="s">
        <v>74</v>
      </c>
      <c r="O240" s="15">
        <v>7531</v>
      </c>
      <c r="P240" s="15">
        <v>10</v>
      </c>
      <c r="Q240" s="15">
        <v>3059</v>
      </c>
      <c r="R240" s="15">
        <v>6523</v>
      </c>
      <c r="S240" s="13">
        <v>1</v>
      </c>
      <c r="T240" s="16">
        <v>1937.06</v>
      </c>
      <c r="U240" s="17">
        <f t="shared" si="15"/>
        <v>1937.06</v>
      </c>
      <c r="V240" s="18">
        <f t="shared" si="16"/>
        <v>193.70599999999999</v>
      </c>
      <c r="W240" s="18">
        <f t="shared" si="17"/>
        <v>0.25721152569379896</v>
      </c>
      <c r="X240" s="19">
        <f t="shared" si="18"/>
        <v>0.1</v>
      </c>
      <c r="Y240" s="16">
        <f>(Table22[[#This Row],[Gross Cost]]/Table22[[#This Row],[Viewable Impressions]])*1000</f>
        <v>633.23308270676694</v>
      </c>
      <c r="Z240" s="19">
        <f t="shared" si="19"/>
        <v>0.13278449077147789</v>
      </c>
    </row>
    <row r="241" spans="1:26" ht="34" x14ac:dyDescent="0.2">
      <c r="A241" s="13" t="s">
        <v>1051</v>
      </c>
      <c r="B241" s="14" t="s">
        <v>1052</v>
      </c>
      <c r="C241" s="14" t="s">
        <v>8</v>
      </c>
      <c r="D241" s="14" t="s">
        <v>1053</v>
      </c>
      <c r="E241" s="14" t="s">
        <v>1054</v>
      </c>
      <c r="F241" s="14" t="s">
        <v>60</v>
      </c>
      <c r="G241" s="14" t="s">
        <v>60</v>
      </c>
      <c r="H241" s="14" t="s">
        <v>60</v>
      </c>
      <c r="I241" s="13" t="s">
        <v>61</v>
      </c>
      <c r="J241" s="13" t="s">
        <v>78</v>
      </c>
      <c r="K241" s="1" t="s">
        <v>63</v>
      </c>
      <c r="L241" s="1" t="s">
        <v>511</v>
      </c>
      <c r="M241" s="1" t="s">
        <v>81</v>
      </c>
      <c r="N241" s="13" t="s">
        <v>74</v>
      </c>
      <c r="O241" s="15">
        <v>14350</v>
      </c>
      <c r="P241" s="15">
        <v>60</v>
      </c>
      <c r="Q241" s="15">
        <v>8228</v>
      </c>
      <c r="R241" s="15">
        <v>13396</v>
      </c>
      <c r="S241" s="13">
        <v>6</v>
      </c>
      <c r="T241" s="16">
        <v>6114.03</v>
      </c>
      <c r="U241" s="17">
        <f t="shared" si="15"/>
        <v>1019.005</v>
      </c>
      <c r="V241" s="18">
        <f t="shared" si="16"/>
        <v>101.90049999999999</v>
      </c>
      <c r="W241" s="18">
        <f t="shared" si="17"/>
        <v>0.42606480836236932</v>
      </c>
      <c r="X241" s="19">
        <f t="shared" si="18"/>
        <v>0.1</v>
      </c>
      <c r="Y241" s="16">
        <f>(Table22[[#This Row],[Gross Cost]]/Table22[[#This Row],[Viewable Impressions]])*1000</f>
        <v>743.07608167233832</v>
      </c>
      <c r="Z241" s="19">
        <f t="shared" si="19"/>
        <v>0.41811846689895471</v>
      </c>
    </row>
    <row r="242" spans="1:26" ht="34" x14ac:dyDescent="0.2">
      <c r="A242" s="13" t="s">
        <v>1055</v>
      </c>
      <c r="B242" s="14" t="s">
        <v>1056</v>
      </c>
      <c r="C242" s="14" t="s">
        <v>478</v>
      </c>
      <c r="D242" s="14" t="s">
        <v>1057</v>
      </c>
      <c r="E242" s="14" t="s">
        <v>60</v>
      </c>
      <c r="F242" s="14" t="s">
        <v>60</v>
      </c>
      <c r="G242" s="14" t="s">
        <v>60</v>
      </c>
      <c r="H242" s="14" t="s">
        <v>60</v>
      </c>
      <c r="I242" s="13" t="s">
        <v>113</v>
      </c>
      <c r="J242" s="13" t="s">
        <v>62</v>
      </c>
      <c r="K242" s="1" t="s">
        <v>87</v>
      </c>
      <c r="L242" s="1" t="s">
        <v>298</v>
      </c>
      <c r="M242" s="1" t="s">
        <v>65</v>
      </c>
      <c r="N242" s="13" t="s">
        <v>74</v>
      </c>
      <c r="O242" s="15">
        <v>9515</v>
      </c>
      <c r="P242" s="15">
        <v>30</v>
      </c>
      <c r="Q242" s="15">
        <v>6169</v>
      </c>
      <c r="R242" s="15">
        <v>9138</v>
      </c>
      <c r="S242" s="13">
        <v>3</v>
      </c>
      <c r="T242" s="16">
        <v>5776.51</v>
      </c>
      <c r="U242" s="17">
        <f t="shared" si="15"/>
        <v>1925.5033333333333</v>
      </c>
      <c r="V242" s="18">
        <f t="shared" si="16"/>
        <v>192.55033333333333</v>
      </c>
      <c r="W242" s="18">
        <f t="shared" si="17"/>
        <v>0.60709511297950602</v>
      </c>
      <c r="X242" s="19">
        <f t="shared" si="18"/>
        <v>0.1</v>
      </c>
      <c r="Y242" s="16">
        <f>(Table22[[#This Row],[Gross Cost]]/Table22[[#This Row],[Viewable Impressions]])*1000</f>
        <v>936.37704652293735</v>
      </c>
      <c r="Z242" s="19">
        <f t="shared" si="19"/>
        <v>0.31529164477141358</v>
      </c>
    </row>
    <row r="243" spans="1:26" ht="17" x14ac:dyDescent="0.2">
      <c r="A243" s="13" t="s">
        <v>1058</v>
      </c>
      <c r="B243" s="14" t="s">
        <v>1059</v>
      </c>
      <c r="C243" s="14" t="s">
        <v>16</v>
      </c>
      <c r="D243" s="14" t="s">
        <v>85</v>
      </c>
      <c r="E243" s="14" t="s">
        <v>1060</v>
      </c>
      <c r="F243" s="14" t="s">
        <v>60</v>
      </c>
      <c r="G243" s="14" t="s">
        <v>60</v>
      </c>
      <c r="H243" s="14" t="s">
        <v>60</v>
      </c>
      <c r="I243" s="13" t="s">
        <v>113</v>
      </c>
      <c r="J243" s="13" t="s">
        <v>78</v>
      </c>
      <c r="K243" s="1" t="s">
        <v>94</v>
      </c>
      <c r="L243" s="1" t="s">
        <v>1061</v>
      </c>
      <c r="M243" s="1" t="s">
        <v>65</v>
      </c>
      <c r="N243" s="13" t="s">
        <v>74</v>
      </c>
      <c r="O243" s="15">
        <v>43327</v>
      </c>
      <c r="P243" s="15">
        <v>140</v>
      </c>
      <c r="Q243" s="15">
        <v>4689</v>
      </c>
      <c r="R243" s="15">
        <v>31363</v>
      </c>
      <c r="S243" s="13">
        <v>14</v>
      </c>
      <c r="T243" s="16">
        <v>4554.88</v>
      </c>
      <c r="U243" s="17">
        <f t="shared" si="15"/>
        <v>325.34857142857146</v>
      </c>
      <c r="V243" s="18">
        <f t="shared" si="16"/>
        <v>32.534857142857142</v>
      </c>
      <c r="W243" s="18">
        <f t="shared" si="17"/>
        <v>0.10512798024326632</v>
      </c>
      <c r="X243" s="19">
        <f t="shared" si="18"/>
        <v>0.1</v>
      </c>
      <c r="Y243" s="16">
        <f>(Table22[[#This Row],[Gross Cost]]/Table22[[#This Row],[Viewable Impressions]])*1000</f>
        <v>971.39688632970785</v>
      </c>
      <c r="Z243" s="19">
        <f t="shared" si="19"/>
        <v>0.3231241489140721</v>
      </c>
    </row>
    <row r="244" spans="1:26" ht="34" x14ac:dyDescent="0.2">
      <c r="A244" s="13" t="s">
        <v>1062</v>
      </c>
      <c r="B244" s="14" t="s">
        <v>1063</v>
      </c>
      <c r="C244" s="14" t="s">
        <v>16</v>
      </c>
      <c r="D244" s="14" t="s">
        <v>176</v>
      </c>
      <c r="E244" s="14" t="s">
        <v>229</v>
      </c>
      <c r="F244" s="14" t="s">
        <v>92</v>
      </c>
      <c r="G244" s="14" t="s">
        <v>60</v>
      </c>
      <c r="H244" s="14" t="s">
        <v>60</v>
      </c>
      <c r="I244" s="13" t="s">
        <v>113</v>
      </c>
      <c r="J244" s="13" t="s">
        <v>78</v>
      </c>
      <c r="K244" s="1" t="s">
        <v>79</v>
      </c>
      <c r="L244" s="1" t="s">
        <v>1064</v>
      </c>
      <c r="M244" s="1" t="s">
        <v>65</v>
      </c>
      <c r="N244" s="13" t="s">
        <v>74</v>
      </c>
      <c r="O244" s="15">
        <v>8068</v>
      </c>
      <c r="P244" s="15">
        <v>10</v>
      </c>
      <c r="Q244" s="15">
        <v>5545</v>
      </c>
      <c r="R244" s="15">
        <v>7554</v>
      </c>
      <c r="S244" s="13">
        <v>1</v>
      </c>
      <c r="T244" s="16">
        <v>5995.04</v>
      </c>
      <c r="U244" s="17">
        <f t="shared" si="15"/>
        <v>5995.04</v>
      </c>
      <c r="V244" s="18">
        <f t="shared" si="16"/>
        <v>599.50400000000002</v>
      </c>
      <c r="W244" s="18">
        <f t="shared" si="17"/>
        <v>0.74306395637084777</v>
      </c>
      <c r="X244" s="19">
        <f t="shared" si="18"/>
        <v>0.1</v>
      </c>
      <c r="Y244" s="16">
        <f>(Table22[[#This Row],[Gross Cost]]/Table22[[#This Row],[Viewable Impressions]])*1000</f>
        <v>1081.1614066726779</v>
      </c>
      <c r="Z244" s="19">
        <f t="shared" si="19"/>
        <v>0.12394645513138325</v>
      </c>
    </row>
    <row r="245" spans="1:26" ht="34" x14ac:dyDescent="0.2">
      <c r="A245" s="13" t="s">
        <v>1065</v>
      </c>
      <c r="B245" s="14" t="s">
        <v>1066</v>
      </c>
      <c r="C245" s="14" t="s">
        <v>1067</v>
      </c>
      <c r="D245" s="14" t="s">
        <v>1068</v>
      </c>
      <c r="E245" s="14" t="s">
        <v>1069</v>
      </c>
      <c r="F245" s="14" t="s">
        <v>1070</v>
      </c>
      <c r="G245" s="14" t="s">
        <v>60</v>
      </c>
      <c r="H245" s="14" t="s">
        <v>60</v>
      </c>
      <c r="I245" s="13" t="s">
        <v>61</v>
      </c>
      <c r="J245" s="13" t="s">
        <v>78</v>
      </c>
      <c r="K245" s="1" t="s">
        <v>87</v>
      </c>
      <c r="L245" s="1" t="s">
        <v>1071</v>
      </c>
      <c r="M245" s="1" t="s">
        <v>81</v>
      </c>
      <c r="N245" s="13" t="s">
        <v>74</v>
      </c>
      <c r="O245" s="15">
        <v>7356</v>
      </c>
      <c r="P245" s="15">
        <v>10</v>
      </c>
      <c r="Q245" s="15">
        <v>1588</v>
      </c>
      <c r="R245" s="15">
        <v>7088</v>
      </c>
      <c r="S245" s="13">
        <v>1</v>
      </c>
      <c r="T245" s="16">
        <v>1730.37</v>
      </c>
      <c r="U245" s="17">
        <f t="shared" si="15"/>
        <v>1730.37</v>
      </c>
      <c r="V245" s="18">
        <f t="shared" si="16"/>
        <v>173.03699999999998</v>
      </c>
      <c r="W245" s="18">
        <f t="shared" si="17"/>
        <v>0.23523246329526915</v>
      </c>
      <c r="X245" s="19">
        <f t="shared" si="18"/>
        <v>0.1</v>
      </c>
      <c r="Y245" s="16">
        <f>(Table22[[#This Row],[Gross Cost]]/Table22[[#This Row],[Viewable Impressions]])*1000</f>
        <v>1089.6536523929469</v>
      </c>
      <c r="Z245" s="19">
        <f t="shared" si="19"/>
        <v>0.13594344752582926</v>
      </c>
    </row>
    <row r="246" spans="1:26" ht="17" x14ac:dyDescent="0.2">
      <c r="A246" s="13" t="s">
        <v>1072</v>
      </c>
      <c r="B246" s="14" t="s">
        <v>1072</v>
      </c>
      <c r="C246" s="14" t="s">
        <v>19</v>
      </c>
      <c r="D246" s="14" t="s">
        <v>129</v>
      </c>
      <c r="E246" s="14" t="s">
        <v>689</v>
      </c>
      <c r="F246" s="14" t="s">
        <v>60</v>
      </c>
      <c r="G246" s="14" t="s">
        <v>60</v>
      </c>
      <c r="H246" s="14" t="s">
        <v>60</v>
      </c>
      <c r="I246" s="13" t="s">
        <v>61</v>
      </c>
      <c r="J246" s="13" t="s">
        <v>78</v>
      </c>
      <c r="K246" s="1" t="s">
        <v>87</v>
      </c>
      <c r="L246" s="1" t="s">
        <v>251</v>
      </c>
      <c r="M246" s="1" t="s">
        <v>81</v>
      </c>
      <c r="N246" s="13" t="s">
        <v>74</v>
      </c>
      <c r="O246" s="15">
        <v>7540</v>
      </c>
      <c r="P246" s="15">
        <v>10</v>
      </c>
      <c r="Q246" s="15">
        <v>1475</v>
      </c>
      <c r="R246" s="15">
        <v>2054</v>
      </c>
      <c r="S246" s="13">
        <v>1</v>
      </c>
      <c r="T246" s="16">
        <v>1713.98</v>
      </c>
      <c r="U246" s="17">
        <f t="shared" si="15"/>
        <v>1713.98</v>
      </c>
      <c r="V246" s="18">
        <f t="shared" si="16"/>
        <v>171.398</v>
      </c>
      <c r="W246" s="18">
        <f t="shared" si="17"/>
        <v>0.22731830238726791</v>
      </c>
      <c r="X246" s="19">
        <f t="shared" si="18"/>
        <v>0.1</v>
      </c>
      <c r="Y246" s="16">
        <f>(Table22[[#This Row],[Gross Cost]]/Table22[[#This Row],[Viewable Impressions]])*1000</f>
        <v>1162.0203389830508</v>
      </c>
      <c r="Z246" s="19">
        <f t="shared" si="19"/>
        <v>0.1326259946949602</v>
      </c>
    </row>
    <row r="247" spans="1:26" ht="34" x14ac:dyDescent="0.2">
      <c r="A247" s="13" t="s">
        <v>1073</v>
      </c>
      <c r="B247" s="14" t="s">
        <v>1074</v>
      </c>
      <c r="C247" s="14" t="s">
        <v>436</v>
      </c>
      <c r="D247" s="14" t="s">
        <v>1075</v>
      </c>
      <c r="E247" s="14" t="s">
        <v>60</v>
      </c>
      <c r="F247" s="14" t="s">
        <v>60</v>
      </c>
      <c r="G247" s="14" t="s">
        <v>60</v>
      </c>
      <c r="H247" s="14" t="s">
        <v>60</v>
      </c>
      <c r="I247" s="13" t="s">
        <v>61</v>
      </c>
      <c r="J247" s="13" t="s">
        <v>121</v>
      </c>
      <c r="K247" s="1" t="s">
        <v>72</v>
      </c>
      <c r="L247" s="1" t="s">
        <v>993</v>
      </c>
      <c r="M247" s="1" t="s">
        <v>81</v>
      </c>
      <c r="N247" s="13" t="s">
        <v>74</v>
      </c>
      <c r="O247" s="15">
        <v>8420</v>
      </c>
      <c r="P247" s="15">
        <v>80</v>
      </c>
      <c r="Q247" s="15">
        <v>4430</v>
      </c>
      <c r="R247" s="15">
        <v>7869</v>
      </c>
      <c r="S247" s="13">
        <v>8</v>
      </c>
      <c r="T247" s="16">
        <v>5184.59</v>
      </c>
      <c r="U247" s="17">
        <f t="shared" si="15"/>
        <v>648.07375000000002</v>
      </c>
      <c r="V247" s="18">
        <f t="shared" si="16"/>
        <v>64.807375000000008</v>
      </c>
      <c r="W247" s="18">
        <f t="shared" si="17"/>
        <v>0.61574703087885985</v>
      </c>
      <c r="X247" s="19">
        <f t="shared" si="18"/>
        <v>0.1</v>
      </c>
      <c r="Y247" s="16">
        <f>(Table22[[#This Row],[Gross Cost]]/Table22[[#This Row],[Viewable Impressions]])*1000</f>
        <v>1170.3363431151242</v>
      </c>
      <c r="Z247" s="19">
        <f t="shared" si="19"/>
        <v>0.95011876484560576</v>
      </c>
    </row>
    <row r="248" spans="1:26" ht="34" x14ac:dyDescent="0.2">
      <c r="A248" s="13" t="s">
        <v>1076</v>
      </c>
      <c r="B248" s="14" t="s">
        <v>1077</v>
      </c>
      <c r="C248" s="14" t="s">
        <v>16</v>
      </c>
      <c r="D248" s="14" t="s">
        <v>176</v>
      </c>
      <c r="E248" s="14" t="s">
        <v>229</v>
      </c>
      <c r="F248" s="14" t="s">
        <v>1078</v>
      </c>
      <c r="G248" s="14" t="s">
        <v>60</v>
      </c>
      <c r="H248" s="14" t="s">
        <v>60</v>
      </c>
      <c r="I248" s="13" t="s">
        <v>61</v>
      </c>
      <c r="J248" s="13" t="s">
        <v>78</v>
      </c>
      <c r="K248" s="1" t="s">
        <v>100</v>
      </c>
      <c r="L248" s="1" t="s">
        <v>1079</v>
      </c>
      <c r="M248" s="1" t="s">
        <v>217</v>
      </c>
      <c r="N248" s="13" t="s">
        <v>74</v>
      </c>
      <c r="O248" s="15">
        <v>8000</v>
      </c>
      <c r="P248" s="15">
        <v>10</v>
      </c>
      <c r="Q248" s="15">
        <v>4400</v>
      </c>
      <c r="R248" s="15">
        <v>6379</v>
      </c>
      <c r="S248" s="13">
        <v>1</v>
      </c>
      <c r="T248" s="16">
        <v>6159.37</v>
      </c>
      <c r="U248" s="17">
        <f t="shared" si="15"/>
        <v>6159.37</v>
      </c>
      <c r="V248" s="18">
        <f t="shared" si="16"/>
        <v>615.93700000000001</v>
      </c>
      <c r="W248" s="18">
        <f t="shared" si="17"/>
        <v>0.76992125</v>
      </c>
      <c r="X248" s="19">
        <f t="shared" si="18"/>
        <v>0.1</v>
      </c>
      <c r="Y248" s="16">
        <f>(Table22[[#This Row],[Gross Cost]]/Table22[[#This Row],[Viewable Impressions]])*1000</f>
        <v>1399.856818181818</v>
      </c>
      <c r="Z248" s="19">
        <f t="shared" si="19"/>
        <v>0.125</v>
      </c>
    </row>
    <row r="249" spans="1:26" ht="34" x14ac:dyDescent="0.2">
      <c r="A249" s="13" t="s">
        <v>1080</v>
      </c>
      <c r="B249" s="14" t="s">
        <v>1081</v>
      </c>
      <c r="C249" s="14" t="s">
        <v>25</v>
      </c>
      <c r="D249" s="14" t="s">
        <v>91</v>
      </c>
      <c r="E249" s="14" t="s">
        <v>1082</v>
      </c>
      <c r="F249" s="14" t="s">
        <v>60</v>
      </c>
      <c r="G249" s="14" t="s">
        <v>60</v>
      </c>
      <c r="H249" s="14" t="s">
        <v>60</v>
      </c>
      <c r="I249" s="13" t="s">
        <v>113</v>
      </c>
      <c r="J249" s="13" t="s">
        <v>78</v>
      </c>
      <c r="K249" s="1" t="s">
        <v>114</v>
      </c>
      <c r="L249" s="1" t="s">
        <v>1083</v>
      </c>
      <c r="M249" s="1" t="s">
        <v>81</v>
      </c>
      <c r="N249" s="13" t="s">
        <v>74</v>
      </c>
      <c r="O249" s="15">
        <v>7769</v>
      </c>
      <c r="P249" s="15">
        <v>10</v>
      </c>
      <c r="Q249" s="15">
        <v>3152</v>
      </c>
      <c r="R249" s="15">
        <v>6464</v>
      </c>
      <c r="S249" s="13">
        <v>1</v>
      </c>
      <c r="T249" s="16">
        <v>5603.05</v>
      </c>
      <c r="U249" s="17">
        <f t="shared" si="15"/>
        <v>5603.05</v>
      </c>
      <c r="V249" s="18">
        <f t="shared" si="16"/>
        <v>560.30500000000006</v>
      </c>
      <c r="W249" s="18">
        <f t="shared" si="17"/>
        <v>0.72120607542798298</v>
      </c>
      <c r="X249" s="19">
        <f t="shared" si="18"/>
        <v>0.1</v>
      </c>
      <c r="Y249" s="16">
        <f>(Table22[[#This Row],[Gross Cost]]/Table22[[#This Row],[Viewable Impressions]])*1000</f>
        <v>1777.6173857868021</v>
      </c>
      <c r="Z249" s="19">
        <f t="shared" si="19"/>
        <v>0.12871669455528381</v>
      </c>
    </row>
    <row r="250" spans="1:26" ht="17" x14ac:dyDescent="0.2">
      <c r="A250" s="13" t="s">
        <v>1084</v>
      </c>
      <c r="B250" s="14" t="s">
        <v>1084</v>
      </c>
      <c r="C250" s="14" t="s">
        <v>1084</v>
      </c>
      <c r="D250" s="14" t="s">
        <v>60</v>
      </c>
      <c r="E250" s="14" t="s">
        <v>60</v>
      </c>
      <c r="F250" s="14" t="s">
        <v>60</v>
      </c>
      <c r="G250" s="14" t="s">
        <v>60</v>
      </c>
      <c r="H250" s="14" t="s">
        <v>60</v>
      </c>
      <c r="I250" s="13" t="s">
        <v>61</v>
      </c>
      <c r="J250" s="13" t="s">
        <v>93</v>
      </c>
      <c r="K250" s="1" t="s">
        <v>114</v>
      </c>
      <c r="L250" s="1" t="s">
        <v>1085</v>
      </c>
      <c r="M250" s="1" t="s">
        <v>65</v>
      </c>
      <c r="N250" s="13" t="s">
        <v>74</v>
      </c>
      <c r="O250" s="15">
        <v>7472</v>
      </c>
      <c r="P250" s="15">
        <v>10</v>
      </c>
      <c r="Q250" s="15">
        <v>1191</v>
      </c>
      <c r="R250" s="15">
        <v>5883</v>
      </c>
      <c r="S250" s="13">
        <v>1</v>
      </c>
      <c r="T250" s="16">
        <v>2183.9499999999998</v>
      </c>
      <c r="U250" s="17">
        <f t="shared" si="15"/>
        <v>2183.9499999999998</v>
      </c>
      <c r="V250" s="18">
        <f t="shared" si="16"/>
        <v>218.39499999999998</v>
      </c>
      <c r="W250" s="18">
        <f t="shared" si="17"/>
        <v>0.29228452890792289</v>
      </c>
      <c r="X250" s="19">
        <f t="shared" si="18"/>
        <v>0.1</v>
      </c>
      <c r="Y250" s="16">
        <f>(Table22[[#This Row],[Gross Cost]]/Table22[[#This Row],[Viewable Impressions]])*1000</f>
        <v>1833.711167086482</v>
      </c>
      <c r="Z250" s="19">
        <f t="shared" si="19"/>
        <v>0.13383297644539613</v>
      </c>
    </row>
    <row r="251" spans="1:26" ht="34" x14ac:dyDescent="0.2">
      <c r="A251" s="13" t="s">
        <v>1086</v>
      </c>
      <c r="B251" s="14" t="s">
        <v>1087</v>
      </c>
      <c r="C251" s="14" t="s">
        <v>378</v>
      </c>
      <c r="D251" s="14" t="s">
        <v>379</v>
      </c>
      <c r="E251" s="14" t="s">
        <v>1088</v>
      </c>
      <c r="F251" s="14" t="s">
        <v>60</v>
      </c>
      <c r="G251" s="14" t="s">
        <v>60</v>
      </c>
      <c r="H251" s="14" t="s">
        <v>60</v>
      </c>
      <c r="I251" s="13" t="s">
        <v>61</v>
      </c>
      <c r="J251" s="13" t="s">
        <v>78</v>
      </c>
      <c r="K251" s="1" t="s">
        <v>114</v>
      </c>
      <c r="L251" s="1" t="s">
        <v>375</v>
      </c>
      <c r="M251" s="1" t="s">
        <v>65</v>
      </c>
      <c r="N251" s="13" t="s">
        <v>74</v>
      </c>
      <c r="O251" s="15">
        <v>7862</v>
      </c>
      <c r="P251" s="15">
        <v>20</v>
      </c>
      <c r="Q251" s="15">
        <v>2152</v>
      </c>
      <c r="R251" s="15">
        <v>6039</v>
      </c>
      <c r="S251" s="13">
        <v>2</v>
      </c>
      <c r="T251" s="16">
        <v>6506.43</v>
      </c>
      <c r="U251" s="17">
        <f t="shared" si="15"/>
        <v>3253.2150000000001</v>
      </c>
      <c r="V251" s="18">
        <f t="shared" si="16"/>
        <v>325.32150000000001</v>
      </c>
      <c r="W251" s="18">
        <f t="shared" si="17"/>
        <v>0.82757949631137118</v>
      </c>
      <c r="X251" s="19">
        <f t="shared" si="18"/>
        <v>0.1</v>
      </c>
      <c r="Y251" s="16">
        <f>(Table22[[#This Row],[Gross Cost]]/Table22[[#This Row],[Viewable Impressions]])*1000</f>
        <v>3023.4340148698889</v>
      </c>
      <c r="Z251" s="19">
        <f t="shared" si="19"/>
        <v>0.25438819638768762</v>
      </c>
    </row>
    <row r="252" spans="1:26" ht="51" x14ac:dyDescent="0.2">
      <c r="A252" s="13" t="s">
        <v>1089</v>
      </c>
      <c r="B252" s="14" t="s">
        <v>1090</v>
      </c>
      <c r="C252" s="14" t="s">
        <v>28</v>
      </c>
      <c r="D252" s="14" t="s">
        <v>294</v>
      </c>
      <c r="E252" s="14" t="s">
        <v>8</v>
      </c>
      <c r="F252" s="14" t="s">
        <v>1091</v>
      </c>
      <c r="G252" s="14" t="s">
        <v>1092</v>
      </c>
      <c r="H252" s="14" t="s">
        <v>1093</v>
      </c>
      <c r="I252" s="13" t="s">
        <v>113</v>
      </c>
      <c r="J252" s="13" t="s">
        <v>78</v>
      </c>
      <c r="K252" s="1" t="s">
        <v>94</v>
      </c>
      <c r="L252" s="1" t="s">
        <v>173</v>
      </c>
      <c r="M252" s="1" t="s">
        <v>116</v>
      </c>
      <c r="N252" s="13" t="s">
        <v>74</v>
      </c>
      <c r="O252" s="15">
        <v>51515</v>
      </c>
      <c r="P252" s="15">
        <v>144</v>
      </c>
      <c r="Q252" s="15">
        <v>18304</v>
      </c>
      <c r="R252" s="15">
        <v>44891</v>
      </c>
      <c r="S252" s="13">
        <v>14</v>
      </c>
      <c r="T252" s="16">
        <v>2160.31</v>
      </c>
      <c r="U252" s="17">
        <f t="shared" si="15"/>
        <v>154.30785714285713</v>
      </c>
      <c r="V252" s="18">
        <f t="shared" si="16"/>
        <v>15.002152777777777</v>
      </c>
      <c r="W252" s="18">
        <f t="shared" si="17"/>
        <v>4.1935552751625742E-2</v>
      </c>
      <c r="X252" s="19">
        <f t="shared" si="18"/>
        <v>9.7222222222222224E-2</v>
      </c>
      <c r="Y252" s="16">
        <f>(Table22[[#This Row],[Gross Cost]]/Table22[[#This Row],[Viewable Impressions]])*1000</f>
        <v>118.02392919580419</v>
      </c>
      <c r="Z252" s="19">
        <f t="shared" si="19"/>
        <v>0.27953023391245269</v>
      </c>
    </row>
    <row r="253" spans="1:26" ht="34" x14ac:dyDescent="0.2">
      <c r="A253" s="13" t="s">
        <v>1094</v>
      </c>
      <c r="B253" s="14" t="s">
        <v>1095</v>
      </c>
      <c r="C253" s="14" t="s">
        <v>9</v>
      </c>
      <c r="D253" s="14" t="s">
        <v>21</v>
      </c>
      <c r="E253" s="14" t="s">
        <v>1096</v>
      </c>
      <c r="F253" s="14" t="s">
        <v>60</v>
      </c>
      <c r="G253" s="14" t="s">
        <v>60</v>
      </c>
      <c r="H253" s="14" t="s">
        <v>60</v>
      </c>
      <c r="I253" s="13" t="s">
        <v>193</v>
      </c>
      <c r="J253" s="13" t="s">
        <v>93</v>
      </c>
      <c r="K253" s="1" t="s">
        <v>79</v>
      </c>
      <c r="L253" s="1" t="s">
        <v>498</v>
      </c>
      <c r="M253" s="1" t="s">
        <v>65</v>
      </c>
      <c r="N253" s="13" t="s">
        <v>74</v>
      </c>
      <c r="O253" s="15">
        <v>53561</v>
      </c>
      <c r="P253" s="15">
        <v>147</v>
      </c>
      <c r="Q253" s="15">
        <v>37063</v>
      </c>
      <c r="R253" s="15">
        <v>51480</v>
      </c>
      <c r="S253" s="13">
        <v>14</v>
      </c>
      <c r="T253" s="16">
        <v>2039.36</v>
      </c>
      <c r="U253" s="17">
        <f t="shared" si="15"/>
        <v>145.66857142857143</v>
      </c>
      <c r="V253" s="18">
        <f t="shared" si="16"/>
        <v>13.873197278911563</v>
      </c>
      <c r="W253" s="18">
        <f t="shared" si="17"/>
        <v>3.8075465357256214E-2</v>
      </c>
      <c r="X253" s="19">
        <f t="shared" si="18"/>
        <v>9.5238095238095233E-2</v>
      </c>
      <c r="Y253" s="16">
        <f>(Table22[[#This Row],[Gross Cost]]/Table22[[#This Row],[Viewable Impressions]])*1000</f>
        <v>55.024148072201385</v>
      </c>
      <c r="Z253" s="19">
        <f t="shared" si="19"/>
        <v>0.27445342693377645</v>
      </c>
    </row>
    <row r="254" spans="1:26" ht="34" x14ac:dyDescent="0.2">
      <c r="A254" s="13" t="s">
        <v>1097</v>
      </c>
      <c r="B254" s="14" t="s">
        <v>1098</v>
      </c>
      <c r="C254" s="14" t="s">
        <v>936</v>
      </c>
      <c r="D254" s="14" t="s">
        <v>937</v>
      </c>
      <c r="E254" s="14" t="s">
        <v>1099</v>
      </c>
      <c r="F254" s="14" t="s">
        <v>60</v>
      </c>
      <c r="G254" s="14" t="s">
        <v>60</v>
      </c>
      <c r="H254" s="14" t="s">
        <v>60</v>
      </c>
      <c r="I254" s="13" t="s">
        <v>113</v>
      </c>
      <c r="J254" s="13" t="s">
        <v>121</v>
      </c>
      <c r="K254" s="1" t="s">
        <v>1100</v>
      </c>
      <c r="L254" s="1" t="s">
        <v>571</v>
      </c>
      <c r="M254" s="1" t="s">
        <v>81</v>
      </c>
      <c r="N254" s="13" t="s">
        <v>74</v>
      </c>
      <c r="O254" s="15">
        <v>507889</v>
      </c>
      <c r="P254" s="15">
        <v>823</v>
      </c>
      <c r="Q254" s="15">
        <v>176329</v>
      </c>
      <c r="R254" s="15">
        <v>450103</v>
      </c>
      <c r="S254" s="13">
        <v>78</v>
      </c>
      <c r="T254" s="16">
        <v>1440.75</v>
      </c>
      <c r="U254" s="17">
        <f t="shared" si="15"/>
        <v>18.471153846153847</v>
      </c>
      <c r="V254" s="18">
        <f t="shared" si="16"/>
        <v>1.7506075334143378</v>
      </c>
      <c r="W254" s="18">
        <f t="shared" si="17"/>
        <v>2.836741886514573E-3</v>
      </c>
      <c r="X254" s="19">
        <f t="shared" si="18"/>
        <v>9.4775212636695014E-2</v>
      </c>
      <c r="Y254" s="16">
        <f>(Table22[[#This Row],[Gross Cost]]/Table22[[#This Row],[Viewable Impressions]])*1000</f>
        <v>8.1708057097811491</v>
      </c>
      <c r="Z254" s="19">
        <f t="shared" si="19"/>
        <v>0.16204328111063637</v>
      </c>
    </row>
    <row r="255" spans="1:26" ht="17" x14ac:dyDescent="0.2">
      <c r="A255" s="13" t="s">
        <v>1101</v>
      </c>
      <c r="B255" s="14" t="s">
        <v>1102</v>
      </c>
      <c r="C255" s="14" t="s">
        <v>21</v>
      </c>
      <c r="D255" s="14" t="s">
        <v>689</v>
      </c>
      <c r="E255" s="14" t="s">
        <v>60</v>
      </c>
      <c r="F255" s="14" t="s">
        <v>60</v>
      </c>
      <c r="G255" s="14" t="s">
        <v>60</v>
      </c>
      <c r="H255" s="14" t="s">
        <v>60</v>
      </c>
      <c r="I255" s="13" t="s">
        <v>113</v>
      </c>
      <c r="J255" s="13" t="s">
        <v>78</v>
      </c>
      <c r="K255" s="1" t="s">
        <v>87</v>
      </c>
      <c r="L255" s="1" t="s">
        <v>232</v>
      </c>
      <c r="M255" s="1" t="s">
        <v>65</v>
      </c>
      <c r="N255" s="13" t="s">
        <v>74</v>
      </c>
      <c r="O255" s="15">
        <v>272509</v>
      </c>
      <c r="P255" s="15">
        <v>736</v>
      </c>
      <c r="Q255" s="15">
        <v>89526</v>
      </c>
      <c r="R255" s="15">
        <v>237859</v>
      </c>
      <c r="S255" s="13">
        <v>69</v>
      </c>
      <c r="T255" s="16">
        <v>8168.35</v>
      </c>
      <c r="U255" s="17">
        <f t="shared" si="15"/>
        <v>118.38188405797102</v>
      </c>
      <c r="V255" s="18">
        <f t="shared" si="16"/>
        <v>11.098301630434783</v>
      </c>
      <c r="W255" s="18">
        <f t="shared" si="17"/>
        <v>2.9974606343276738E-2</v>
      </c>
      <c r="X255" s="19">
        <f t="shared" si="18"/>
        <v>9.375E-2</v>
      </c>
      <c r="Y255" s="16">
        <f>(Table22[[#This Row],[Gross Cost]]/Table22[[#This Row],[Viewable Impressions]])*1000</f>
        <v>91.239974979335614</v>
      </c>
      <c r="Z255" s="19">
        <f t="shared" si="19"/>
        <v>0.27008282295263641</v>
      </c>
    </row>
    <row r="256" spans="1:26" ht="34" x14ac:dyDescent="0.2">
      <c r="A256" s="13" t="s">
        <v>1103</v>
      </c>
      <c r="B256" s="14" t="s">
        <v>1104</v>
      </c>
      <c r="C256" s="14" t="s">
        <v>18</v>
      </c>
      <c r="D256" s="14" t="s">
        <v>156</v>
      </c>
      <c r="E256" s="14" t="s">
        <v>1105</v>
      </c>
      <c r="F256" s="14" t="s">
        <v>60</v>
      </c>
      <c r="G256" s="14" t="s">
        <v>60</v>
      </c>
      <c r="H256" s="14" t="s">
        <v>60</v>
      </c>
      <c r="I256" s="13" t="s">
        <v>113</v>
      </c>
      <c r="J256" s="13" t="s">
        <v>93</v>
      </c>
      <c r="K256" s="1" t="s">
        <v>72</v>
      </c>
      <c r="L256" s="1" t="s">
        <v>251</v>
      </c>
      <c r="M256" s="1" t="s">
        <v>65</v>
      </c>
      <c r="N256" s="13" t="s">
        <v>74</v>
      </c>
      <c r="O256" s="15">
        <v>31003</v>
      </c>
      <c r="P256" s="15">
        <v>87</v>
      </c>
      <c r="Q256" s="15">
        <v>12591</v>
      </c>
      <c r="R256" s="15">
        <v>22656</v>
      </c>
      <c r="S256" s="13">
        <v>8</v>
      </c>
      <c r="T256" s="16">
        <v>2294</v>
      </c>
      <c r="U256" s="17">
        <f t="shared" si="15"/>
        <v>286.75</v>
      </c>
      <c r="V256" s="18">
        <f t="shared" si="16"/>
        <v>26.367816091954023</v>
      </c>
      <c r="W256" s="18">
        <f t="shared" si="17"/>
        <v>7.3992839402638455E-2</v>
      </c>
      <c r="X256" s="19">
        <f t="shared" si="18"/>
        <v>9.1954022988505746E-2</v>
      </c>
      <c r="Y256" s="16">
        <f>(Table22[[#This Row],[Gross Cost]]/Table22[[#This Row],[Viewable Impressions]])*1000</f>
        <v>182.19363037089985</v>
      </c>
      <c r="Z256" s="19">
        <f t="shared" si="19"/>
        <v>0.28061800470922171</v>
      </c>
    </row>
    <row r="257" spans="1:26" ht="17" x14ac:dyDescent="0.2">
      <c r="A257" s="13" t="s">
        <v>1106</v>
      </c>
      <c r="B257" s="14" t="s">
        <v>1107</v>
      </c>
      <c r="C257" s="14" t="s">
        <v>27</v>
      </c>
      <c r="D257" s="14" t="s">
        <v>58</v>
      </c>
      <c r="E257" s="14" t="s">
        <v>1108</v>
      </c>
      <c r="F257" s="14" t="s">
        <v>60</v>
      </c>
      <c r="G257" s="14" t="s">
        <v>60</v>
      </c>
      <c r="H257" s="14" t="s">
        <v>60</v>
      </c>
      <c r="I257" s="13" t="s">
        <v>113</v>
      </c>
      <c r="J257" s="13" t="s">
        <v>62</v>
      </c>
      <c r="K257" s="1" t="s">
        <v>801</v>
      </c>
      <c r="L257" s="1" t="s">
        <v>1109</v>
      </c>
      <c r="M257" s="1" t="s">
        <v>81</v>
      </c>
      <c r="N257" s="13" t="s">
        <v>74</v>
      </c>
      <c r="O257" s="15">
        <v>21962</v>
      </c>
      <c r="P257" s="15">
        <v>120</v>
      </c>
      <c r="Q257" s="15">
        <v>10702</v>
      </c>
      <c r="R257" s="15">
        <v>21034</v>
      </c>
      <c r="S257" s="13">
        <v>11</v>
      </c>
      <c r="T257" s="16">
        <v>6404</v>
      </c>
      <c r="U257" s="17">
        <f t="shared" si="15"/>
        <v>582.18181818181813</v>
      </c>
      <c r="V257" s="18">
        <f t="shared" si="16"/>
        <v>53.366666666666667</v>
      </c>
      <c r="W257" s="18">
        <f t="shared" si="17"/>
        <v>0.29159457244331116</v>
      </c>
      <c r="X257" s="19">
        <f t="shared" si="18"/>
        <v>9.166666666666666E-2</v>
      </c>
      <c r="Y257" s="16">
        <f>(Table22[[#This Row],[Gross Cost]]/Table22[[#This Row],[Viewable Impressions]])*1000</f>
        <v>598.39282377125767</v>
      </c>
      <c r="Z257" s="19">
        <f t="shared" si="19"/>
        <v>0.54639832437847191</v>
      </c>
    </row>
    <row r="258" spans="1:26" ht="17" x14ac:dyDescent="0.2">
      <c r="A258" s="13" t="s">
        <v>1110</v>
      </c>
      <c r="B258" s="14" t="s">
        <v>1111</v>
      </c>
      <c r="C258" s="14" t="s">
        <v>16</v>
      </c>
      <c r="D258" s="14" t="s">
        <v>176</v>
      </c>
      <c r="E258" s="14" t="s">
        <v>336</v>
      </c>
      <c r="F258" s="14" t="s">
        <v>1112</v>
      </c>
      <c r="G258" s="14" t="s">
        <v>60</v>
      </c>
      <c r="H258" s="14" t="s">
        <v>60</v>
      </c>
      <c r="I258" s="13" t="s">
        <v>61</v>
      </c>
      <c r="J258" s="13" t="s">
        <v>93</v>
      </c>
      <c r="K258" s="1" t="s">
        <v>87</v>
      </c>
      <c r="L258" s="1" t="s">
        <v>1113</v>
      </c>
      <c r="M258" s="1" t="s">
        <v>81</v>
      </c>
      <c r="N258" s="13" t="s">
        <v>82</v>
      </c>
      <c r="O258" s="15">
        <v>99205</v>
      </c>
      <c r="P258" s="15">
        <v>230</v>
      </c>
      <c r="Q258" s="15">
        <v>49240</v>
      </c>
      <c r="R258" s="15">
        <v>72687</v>
      </c>
      <c r="S258" s="13">
        <v>21</v>
      </c>
      <c r="T258" s="16">
        <v>6185</v>
      </c>
      <c r="U258" s="17">
        <f t="shared" ref="U258:U321" si="20">T258/S258</f>
        <v>294.52380952380952</v>
      </c>
      <c r="V258" s="18">
        <f t="shared" ref="V258:V321" si="21">T258/P258</f>
        <v>26.891304347826086</v>
      </c>
      <c r="W258" s="18">
        <f t="shared" ref="W258:W321" si="22">T258/O258</f>
        <v>6.234564790081145E-2</v>
      </c>
      <c r="X258" s="19">
        <f t="shared" ref="X258:X321" si="23">S258/P258</f>
        <v>9.1304347826086957E-2</v>
      </c>
      <c r="Y258" s="16">
        <f>(Table22[[#This Row],[Gross Cost]]/Table22[[#This Row],[Viewable Impressions]])*1000</f>
        <v>125.60926076360681</v>
      </c>
      <c r="Z258" s="19">
        <f t="shared" si="19"/>
        <v>0.23184315306688172</v>
      </c>
    </row>
    <row r="259" spans="1:26" ht="34" x14ac:dyDescent="0.2">
      <c r="A259" s="13" t="s">
        <v>1114</v>
      </c>
      <c r="B259" s="14" t="s">
        <v>1115</v>
      </c>
      <c r="C259" s="14" t="s">
        <v>26</v>
      </c>
      <c r="D259" s="14" t="s">
        <v>1116</v>
      </c>
      <c r="E259" s="14" t="s">
        <v>1117</v>
      </c>
      <c r="F259" s="14" t="s">
        <v>60</v>
      </c>
      <c r="G259" s="14" t="s">
        <v>60</v>
      </c>
      <c r="H259" s="14" t="s">
        <v>60</v>
      </c>
      <c r="I259" s="13" t="s">
        <v>113</v>
      </c>
      <c r="J259" s="13" t="s">
        <v>93</v>
      </c>
      <c r="K259" s="1" t="s">
        <v>114</v>
      </c>
      <c r="L259" s="1" t="s">
        <v>443</v>
      </c>
      <c r="M259" s="1" t="s">
        <v>65</v>
      </c>
      <c r="N259" s="13" t="s">
        <v>74</v>
      </c>
      <c r="O259" s="15">
        <v>48947</v>
      </c>
      <c r="P259" s="15">
        <v>230</v>
      </c>
      <c r="Q259" s="15">
        <v>32089</v>
      </c>
      <c r="R259" s="15">
        <v>45597</v>
      </c>
      <c r="S259" s="13">
        <v>21</v>
      </c>
      <c r="T259" s="16">
        <v>5702.29</v>
      </c>
      <c r="U259" s="17">
        <f t="shared" si="20"/>
        <v>271.53761904761905</v>
      </c>
      <c r="V259" s="18">
        <f t="shared" si="21"/>
        <v>24.792565217391303</v>
      </c>
      <c r="W259" s="18">
        <f t="shared" si="22"/>
        <v>0.11649927472572374</v>
      </c>
      <c r="X259" s="19">
        <f t="shared" si="23"/>
        <v>9.1304347826086957E-2</v>
      </c>
      <c r="Y259" s="16">
        <f>(Table22[[#This Row],[Gross Cost]]/Table22[[#This Row],[Viewable Impressions]])*1000</f>
        <v>177.70232790052665</v>
      </c>
      <c r="Z259" s="19">
        <f t="shared" si="19"/>
        <v>0.4698960099699675</v>
      </c>
    </row>
    <row r="260" spans="1:26" ht="34" x14ac:dyDescent="0.2">
      <c r="A260" s="13" t="s">
        <v>1118</v>
      </c>
      <c r="B260" s="14" t="s">
        <v>1118</v>
      </c>
      <c r="C260" s="14" t="s">
        <v>19</v>
      </c>
      <c r="D260" s="14" t="s">
        <v>129</v>
      </c>
      <c r="E260" s="14" t="s">
        <v>1119</v>
      </c>
      <c r="F260" s="14" t="s">
        <v>60</v>
      </c>
      <c r="G260" s="14" t="s">
        <v>60</v>
      </c>
      <c r="H260" s="14" t="s">
        <v>60</v>
      </c>
      <c r="I260" s="13" t="s">
        <v>193</v>
      </c>
      <c r="J260" s="13" t="s">
        <v>121</v>
      </c>
      <c r="K260" s="1" t="s">
        <v>442</v>
      </c>
      <c r="L260" s="1" t="s">
        <v>1120</v>
      </c>
      <c r="M260" s="1" t="s">
        <v>107</v>
      </c>
      <c r="N260" s="13" t="s">
        <v>74</v>
      </c>
      <c r="O260" s="15">
        <v>23410</v>
      </c>
      <c r="P260" s="15">
        <v>66</v>
      </c>
      <c r="Q260" s="15">
        <v>13626</v>
      </c>
      <c r="R260" s="15">
        <v>22109</v>
      </c>
      <c r="S260" s="13">
        <v>6</v>
      </c>
      <c r="T260" s="16">
        <v>1930.18</v>
      </c>
      <c r="U260" s="17">
        <f t="shared" si="20"/>
        <v>321.69666666666666</v>
      </c>
      <c r="V260" s="18">
        <f t="shared" si="21"/>
        <v>29.245151515151516</v>
      </c>
      <c r="W260" s="18">
        <f t="shared" si="22"/>
        <v>8.2451089278086295E-2</v>
      </c>
      <c r="X260" s="19">
        <f t="shared" si="23"/>
        <v>9.0909090909090912E-2</v>
      </c>
      <c r="Y260" s="16">
        <f>(Table22[[#This Row],[Gross Cost]]/Table22[[#This Row],[Viewable Impressions]])*1000</f>
        <v>141.65419051812711</v>
      </c>
      <c r="Z260" s="19">
        <f t="shared" ref="Z260:Z323" si="24">(P260/O260)*100</f>
        <v>0.28193079880392991</v>
      </c>
    </row>
    <row r="261" spans="1:26" ht="34" x14ac:dyDescent="0.2">
      <c r="A261" s="13" t="s">
        <v>1121</v>
      </c>
      <c r="B261" s="14" t="s">
        <v>1122</v>
      </c>
      <c r="C261" s="14" t="s">
        <v>1123</v>
      </c>
      <c r="D261" s="14" t="s">
        <v>1123</v>
      </c>
      <c r="E261" s="14" t="s">
        <v>1124</v>
      </c>
      <c r="F261" s="14" t="s">
        <v>60</v>
      </c>
      <c r="G261" s="14" t="s">
        <v>60</v>
      </c>
      <c r="H261" s="14" t="s">
        <v>60</v>
      </c>
      <c r="I261" s="13" t="s">
        <v>113</v>
      </c>
      <c r="J261" s="13" t="s">
        <v>93</v>
      </c>
      <c r="K261" s="1" t="s">
        <v>94</v>
      </c>
      <c r="L261" s="1" t="s">
        <v>1125</v>
      </c>
      <c r="M261" s="1" t="s">
        <v>65</v>
      </c>
      <c r="N261" s="13" t="s">
        <v>74</v>
      </c>
      <c r="O261" s="15">
        <v>15322</v>
      </c>
      <c r="P261" s="15">
        <v>55</v>
      </c>
      <c r="Q261" s="15">
        <v>6416</v>
      </c>
      <c r="R261" s="15">
        <v>14049</v>
      </c>
      <c r="S261" s="13">
        <v>5</v>
      </c>
      <c r="T261" s="16">
        <v>1850.46</v>
      </c>
      <c r="U261" s="17">
        <f t="shared" si="20"/>
        <v>370.09199999999998</v>
      </c>
      <c r="V261" s="18">
        <f t="shared" si="21"/>
        <v>33.644727272727273</v>
      </c>
      <c r="W261" s="18">
        <f t="shared" si="22"/>
        <v>0.12077143975982248</v>
      </c>
      <c r="X261" s="19">
        <f t="shared" si="23"/>
        <v>9.0909090909090912E-2</v>
      </c>
      <c r="Y261" s="16">
        <f>(Table22[[#This Row],[Gross Cost]]/Table22[[#This Row],[Viewable Impressions]])*1000</f>
        <v>288.41334164588528</v>
      </c>
      <c r="Z261" s="19">
        <f t="shared" si="24"/>
        <v>0.35896097115259101</v>
      </c>
    </row>
    <row r="262" spans="1:26" ht="34" x14ac:dyDescent="0.2">
      <c r="A262" s="13" t="s">
        <v>1126</v>
      </c>
      <c r="B262" s="14" t="s">
        <v>1127</v>
      </c>
      <c r="C262" s="14" t="s">
        <v>16</v>
      </c>
      <c r="D262" s="14" t="s">
        <v>176</v>
      </c>
      <c r="E262" s="14" t="s">
        <v>229</v>
      </c>
      <c r="F262" s="14" t="s">
        <v>1128</v>
      </c>
      <c r="G262" s="14" t="s">
        <v>60</v>
      </c>
      <c r="H262" s="14" t="s">
        <v>60</v>
      </c>
      <c r="I262" s="13" t="s">
        <v>113</v>
      </c>
      <c r="J262" s="13" t="s">
        <v>78</v>
      </c>
      <c r="K262" s="1" t="s">
        <v>1129</v>
      </c>
      <c r="L262" s="1" t="s">
        <v>173</v>
      </c>
      <c r="M262" s="1" t="s">
        <v>144</v>
      </c>
      <c r="N262" s="13" t="s">
        <v>74</v>
      </c>
      <c r="O262" s="15">
        <v>42459</v>
      </c>
      <c r="P262" s="15">
        <v>121</v>
      </c>
      <c r="Q262" s="15">
        <v>15187</v>
      </c>
      <c r="R262" s="15">
        <v>37408</v>
      </c>
      <c r="S262" s="13">
        <v>11</v>
      </c>
      <c r="T262" s="16">
        <v>6321.49</v>
      </c>
      <c r="U262" s="17">
        <f t="shared" si="20"/>
        <v>574.68090909090904</v>
      </c>
      <c r="V262" s="18">
        <f t="shared" si="21"/>
        <v>52.243719008264463</v>
      </c>
      <c r="W262" s="18">
        <f t="shared" si="22"/>
        <v>0.14888457099790386</v>
      </c>
      <c r="X262" s="19">
        <f t="shared" si="23"/>
        <v>9.0909090909090912E-2</v>
      </c>
      <c r="Y262" s="16">
        <f>(Table22[[#This Row],[Gross Cost]]/Table22[[#This Row],[Viewable Impressions]])*1000</f>
        <v>416.24349772832028</v>
      </c>
      <c r="Z262" s="19">
        <f t="shared" si="24"/>
        <v>0.28498080501189382</v>
      </c>
    </row>
    <row r="263" spans="1:26" ht="34" x14ac:dyDescent="0.2">
      <c r="A263" s="13" t="s">
        <v>1130</v>
      </c>
      <c r="B263" s="14" t="s">
        <v>1131</v>
      </c>
      <c r="C263" s="14" t="s">
        <v>695</v>
      </c>
      <c r="D263" s="14" t="s">
        <v>1132</v>
      </c>
      <c r="E263" s="14" t="s">
        <v>60</v>
      </c>
      <c r="F263" s="14" t="s">
        <v>60</v>
      </c>
      <c r="G263" s="14" t="s">
        <v>60</v>
      </c>
      <c r="H263" s="14" t="s">
        <v>60</v>
      </c>
      <c r="I263" s="13" t="s">
        <v>113</v>
      </c>
      <c r="J263" s="13" t="s">
        <v>93</v>
      </c>
      <c r="K263" s="1" t="s">
        <v>100</v>
      </c>
      <c r="L263" s="1" t="s">
        <v>1061</v>
      </c>
      <c r="M263" s="1" t="s">
        <v>65</v>
      </c>
      <c r="N263" s="13" t="s">
        <v>74</v>
      </c>
      <c r="O263" s="15">
        <v>39844</v>
      </c>
      <c r="P263" s="15">
        <v>99</v>
      </c>
      <c r="Q263" s="15">
        <v>11077</v>
      </c>
      <c r="R263" s="15">
        <v>30190</v>
      </c>
      <c r="S263" s="13">
        <v>9</v>
      </c>
      <c r="T263" s="16">
        <v>6367.87</v>
      </c>
      <c r="U263" s="17">
        <f t="shared" si="20"/>
        <v>707.54111111111115</v>
      </c>
      <c r="V263" s="18">
        <f t="shared" si="21"/>
        <v>64.321919191919193</v>
      </c>
      <c r="W263" s="18">
        <f t="shared" si="22"/>
        <v>0.15982004818793294</v>
      </c>
      <c r="X263" s="19">
        <f t="shared" si="23"/>
        <v>9.0909090909090912E-2</v>
      </c>
      <c r="Y263" s="16">
        <f>(Table22[[#This Row],[Gross Cost]]/Table22[[#This Row],[Viewable Impressions]])*1000</f>
        <v>574.87316060305136</v>
      </c>
      <c r="Z263" s="19">
        <f t="shared" si="24"/>
        <v>0.24846902921393435</v>
      </c>
    </row>
    <row r="264" spans="1:26" ht="17" x14ac:dyDescent="0.2">
      <c r="A264" s="13" t="s">
        <v>1133</v>
      </c>
      <c r="B264" s="14" t="s">
        <v>1134</v>
      </c>
      <c r="C264" s="14" t="s">
        <v>559</v>
      </c>
      <c r="D264" s="14" t="s">
        <v>1135</v>
      </c>
      <c r="E264" s="14" t="s">
        <v>60</v>
      </c>
      <c r="F264" s="14" t="s">
        <v>60</v>
      </c>
      <c r="G264" s="14" t="s">
        <v>60</v>
      </c>
      <c r="H264" s="14" t="s">
        <v>60</v>
      </c>
      <c r="I264" s="13" t="s">
        <v>113</v>
      </c>
      <c r="J264" s="13" t="s">
        <v>121</v>
      </c>
      <c r="K264" s="1" t="s">
        <v>114</v>
      </c>
      <c r="L264" s="1" t="s">
        <v>201</v>
      </c>
      <c r="M264" s="1" t="s">
        <v>65</v>
      </c>
      <c r="N264" s="13" t="s">
        <v>74</v>
      </c>
      <c r="O264" s="15">
        <v>11511</v>
      </c>
      <c r="P264" s="15">
        <v>33</v>
      </c>
      <c r="Q264" s="15">
        <v>8268</v>
      </c>
      <c r="R264" s="15">
        <v>11042</v>
      </c>
      <c r="S264" s="13">
        <v>3</v>
      </c>
      <c r="T264" s="16">
        <v>6815.71</v>
      </c>
      <c r="U264" s="17">
        <f t="shared" si="20"/>
        <v>2271.9033333333332</v>
      </c>
      <c r="V264" s="18">
        <f t="shared" si="21"/>
        <v>206.53666666666666</v>
      </c>
      <c r="W264" s="18">
        <f t="shared" si="22"/>
        <v>0.5921040743636522</v>
      </c>
      <c r="X264" s="19">
        <f t="shared" si="23"/>
        <v>9.0909090909090912E-2</v>
      </c>
      <c r="Y264" s="16">
        <f>(Table22[[#This Row],[Gross Cost]]/Table22[[#This Row],[Viewable Impressions]])*1000</f>
        <v>824.34808901790041</v>
      </c>
      <c r="Z264" s="19">
        <f t="shared" si="24"/>
        <v>0.28668230388324212</v>
      </c>
    </row>
    <row r="265" spans="1:26" ht="34" x14ac:dyDescent="0.2">
      <c r="A265" s="13" t="s">
        <v>1136</v>
      </c>
      <c r="B265" s="14" t="s">
        <v>1136</v>
      </c>
      <c r="C265" s="14" t="s">
        <v>1137</v>
      </c>
      <c r="D265" s="14" t="s">
        <v>1138</v>
      </c>
      <c r="E265" s="14" t="s">
        <v>1139</v>
      </c>
      <c r="F265" s="14" t="s">
        <v>60</v>
      </c>
      <c r="G265" s="14" t="s">
        <v>60</v>
      </c>
      <c r="H265" s="14" t="s">
        <v>60</v>
      </c>
      <c r="I265" s="13" t="s">
        <v>61</v>
      </c>
      <c r="J265" s="13" t="s">
        <v>121</v>
      </c>
      <c r="K265" s="1" t="s">
        <v>79</v>
      </c>
      <c r="L265" s="1" t="s">
        <v>1061</v>
      </c>
      <c r="M265" s="1" t="s">
        <v>107</v>
      </c>
      <c r="N265" s="13" t="s">
        <v>74</v>
      </c>
      <c r="O265" s="15">
        <v>40519</v>
      </c>
      <c r="P265" s="15">
        <v>111</v>
      </c>
      <c r="Q265" s="15">
        <v>6105</v>
      </c>
      <c r="R265" s="15">
        <v>26283</v>
      </c>
      <c r="S265" s="13">
        <v>10</v>
      </c>
      <c r="T265" s="16">
        <v>1582.41</v>
      </c>
      <c r="U265" s="17">
        <f t="shared" si="20"/>
        <v>158.24100000000001</v>
      </c>
      <c r="V265" s="18">
        <f t="shared" si="21"/>
        <v>14.255945945945946</v>
      </c>
      <c r="W265" s="18">
        <f t="shared" si="22"/>
        <v>3.9053530442508456E-2</v>
      </c>
      <c r="X265" s="19">
        <f t="shared" si="23"/>
        <v>9.0090090090090086E-2</v>
      </c>
      <c r="Y265" s="16">
        <f>(Table22[[#This Row],[Gross Cost]]/Table22[[#This Row],[Viewable Impressions]])*1000</f>
        <v>259.19901719901725</v>
      </c>
      <c r="Z265" s="19">
        <f t="shared" si="24"/>
        <v>0.27394555640563684</v>
      </c>
    </row>
    <row r="266" spans="1:26" ht="51" x14ac:dyDescent="0.2">
      <c r="A266" s="13" t="s">
        <v>1140</v>
      </c>
      <c r="B266" s="14" t="s">
        <v>1141</v>
      </c>
      <c r="C266" s="14" t="s">
        <v>28</v>
      </c>
      <c r="D266" s="14" t="s">
        <v>294</v>
      </c>
      <c r="E266" s="14" t="s">
        <v>295</v>
      </c>
      <c r="F266" s="14" t="s">
        <v>14</v>
      </c>
      <c r="G266" s="14" t="s">
        <v>1142</v>
      </c>
      <c r="H266" s="14" t="s">
        <v>60</v>
      </c>
      <c r="I266" s="13" t="s">
        <v>61</v>
      </c>
      <c r="J266" s="13" t="s">
        <v>62</v>
      </c>
      <c r="K266" s="1" t="s">
        <v>87</v>
      </c>
      <c r="L266" s="1" t="s">
        <v>327</v>
      </c>
      <c r="M266" s="1" t="s">
        <v>65</v>
      </c>
      <c r="N266" s="13" t="s">
        <v>82</v>
      </c>
      <c r="O266" s="15">
        <v>33650</v>
      </c>
      <c r="P266" s="15">
        <v>100</v>
      </c>
      <c r="Q266" s="15">
        <v>15621</v>
      </c>
      <c r="R266" s="15">
        <v>32539</v>
      </c>
      <c r="S266" s="13">
        <v>9</v>
      </c>
      <c r="T266" s="16">
        <v>3844.99</v>
      </c>
      <c r="U266" s="17">
        <f t="shared" si="20"/>
        <v>427.2211111111111</v>
      </c>
      <c r="V266" s="18">
        <f t="shared" si="21"/>
        <v>38.4499</v>
      </c>
      <c r="W266" s="18">
        <f t="shared" si="22"/>
        <v>0.11426419019316493</v>
      </c>
      <c r="X266" s="19">
        <f t="shared" si="23"/>
        <v>0.09</v>
      </c>
      <c r="Y266" s="16">
        <f>(Table22[[#This Row],[Gross Cost]]/Table22[[#This Row],[Viewable Impressions]])*1000</f>
        <v>246.14237244734653</v>
      </c>
      <c r="Z266" s="19">
        <f t="shared" si="24"/>
        <v>0.29717682020802377</v>
      </c>
    </row>
    <row r="267" spans="1:26" ht="51" x14ac:dyDescent="0.2">
      <c r="A267" s="13" t="s">
        <v>1143</v>
      </c>
      <c r="B267" s="14" t="s">
        <v>1144</v>
      </c>
      <c r="C267" s="14" t="s">
        <v>8</v>
      </c>
      <c r="D267" s="14" t="s">
        <v>780</v>
      </c>
      <c r="E267" s="14" t="s">
        <v>1145</v>
      </c>
      <c r="F267" s="14" t="s">
        <v>60</v>
      </c>
      <c r="G267" s="14" t="s">
        <v>60</v>
      </c>
      <c r="H267" s="14" t="s">
        <v>60</v>
      </c>
      <c r="I267" s="13" t="s">
        <v>61</v>
      </c>
      <c r="J267" s="13" t="s">
        <v>78</v>
      </c>
      <c r="K267" s="1" t="s">
        <v>94</v>
      </c>
      <c r="L267" s="1" t="s">
        <v>1146</v>
      </c>
      <c r="M267" s="1" t="s">
        <v>65</v>
      </c>
      <c r="N267" s="13" t="s">
        <v>74</v>
      </c>
      <c r="O267" s="15">
        <v>9328</v>
      </c>
      <c r="P267" s="15">
        <v>56</v>
      </c>
      <c r="Q267" s="15">
        <v>7102</v>
      </c>
      <c r="R267" s="15">
        <v>8925</v>
      </c>
      <c r="S267" s="13">
        <v>5</v>
      </c>
      <c r="T267" s="16">
        <v>3408.08</v>
      </c>
      <c r="U267" s="17">
        <f t="shared" si="20"/>
        <v>681.61599999999999</v>
      </c>
      <c r="V267" s="18">
        <f t="shared" si="21"/>
        <v>60.85857142857143</v>
      </c>
      <c r="W267" s="18">
        <f t="shared" si="22"/>
        <v>0.36536020583190393</v>
      </c>
      <c r="X267" s="19">
        <f t="shared" si="23"/>
        <v>8.9285714285714288E-2</v>
      </c>
      <c r="Y267" s="16">
        <f>(Table22[[#This Row],[Gross Cost]]/Table22[[#This Row],[Viewable Impressions]])*1000</f>
        <v>479.87609124190368</v>
      </c>
      <c r="Z267" s="19">
        <f t="shared" si="24"/>
        <v>0.60034305317324177</v>
      </c>
    </row>
    <row r="268" spans="1:26" ht="34" x14ac:dyDescent="0.2">
      <c r="A268" s="13" t="s">
        <v>1147</v>
      </c>
      <c r="B268" s="14" t="s">
        <v>1148</v>
      </c>
      <c r="C268" s="14" t="s">
        <v>16</v>
      </c>
      <c r="D268" s="14" t="s">
        <v>176</v>
      </c>
      <c r="E268" s="14" t="s">
        <v>229</v>
      </c>
      <c r="F268" s="14" t="s">
        <v>1149</v>
      </c>
      <c r="G268" s="14" t="s">
        <v>60</v>
      </c>
      <c r="H268" s="14" t="s">
        <v>60</v>
      </c>
      <c r="I268" s="13" t="s">
        <v>61</v>
      </c>
      <c r="J268" s="13" t="s">
        <v>62</v>
      </c>
      <c r="K268" s="1" t="s">
        <v>282</v>
      </c>
      <c r="L268" s="1" t="s">
        <v>375</v>
      </c>
      <c r="M268" s="1" t="s">
        <v>207</v>
      </c>
      <c r="N268" s="13" t="s">
        <v>74</v>
      </c>
      <c r="O268" s="15">
        <v>10501</v>
      </c>
      <c r="P268" s="15">
        <v>90</v>
      </c>
      <c r="Q268" s="15">
        <v>4126</v>
      </c>
      <c r="R268" s="15">
        <v>7654</v>
      </c>
      <c r="S268" s="13">
        <v>8</v>
      </c>
      <c r="T268" s="16">
        <v>6244.52</v>
      </c>
      <c r="U268" s="17">
        <f t="shared" si="20"/>
        <v>780.56500000000005</v>
      </c>
      <c r="V268" s="18">
        <f t="shared" si="21"/>
        <v>69.38355555555556</v>
      </c>
      <c r="W268" s="18">
        <f t="shared" si="22"/>
        <v>0.59465955623273981</v>
      </c>
      <c r="X268" s="19">
        <f t="shared" si="23"/>
        <v>8.8888888888888892E-2</v>
      </c>
      <c r="Y268" s="16">
        <f>(Table22[[#This Row],[Gross Cost]]/Table22[[#This Row],[Viewable Impressions]])*1000</f>
        <v>1513.4561318468252</v>
      </c>
      <c r="Z268" s="19">
        <f t="shared" si="24"/>
        <v>0.85706123226359388</v>
      </c>
    </row>
    <row r="269" spans="1:26" ht="17" x14ac:dyDescent="0.2">
      <c r="A269" s="13" t="s">
        <v>1150</v>
      </c>
      <c r="B269" s="14" t="s">
        <v>1151</v>
      </c>
      <c r="C269" s="14" t="s">
        <v>16</v>
      </c>
      <c r="D269" s="14" t="s">
        <v>21</v>
      </c>
      <c r="E269" s="14" t="s">
        <v>1152</v>
      </c>
      <c r="F269" s="14" t="s">
        <v>60</v>
      </c>
      <c r="G269" s="14" t="s">
        <v>60</v>
      </c>
      <c r="H269" s="14" t="s">
        <v>60</v>
      </c>
      <c r="I269" s="13" t="s">
        <v>113</v>
      </c>
      <c r="J269" s="13" t="s">
        <v>93</v>
      </c>
      <c r="K269" s="1" t="s">
        <v>1153</v>
      </c>
      <c r="L269" s="1" t="s">
        <v>1154</v>
      </c>
      <c r="M269" s="1" t="s">
        <v>65</v>
      </c>
      <c r="N269" s="13" t="s">
        <v>74</v>
      </c>
      <c r="O269" s="15">
        <v>14509</v>
      </c>
      <c r="P269" s="15">
        <v>90</v>
      </c>
      <c r="Q269" s="15">
        <v>866</v>
      </c>
      <c r="R269" s="15">
        <v>13268</v>
      </c>
      <c r="S269" s="13">
        <v>8</v>
      </c>
      <c r="T269" s="16">
        <v>5521.19</v>
      </c>
      <c r="U269" s="17">
        <f t="shared" si="20"/>
        <v>690.14874999999995</v>
      </c>
      <c r="V269" s="18">
        <f t="shared" si="21"/>
        <v>61.346555555555554</v>
      </c>
      <c r="W269" s="18">
        <f t="shared" si="22"/>
        <v>0.38053552967123849</v>
      </c>
      <c r="X269" s="19">
        <f t="shared" si="23"/>
        <v>8.8888888888888892E-2</v>
      </c>
      <c r="Y269" s="16">
        <f>(Table22[[#This Row],[Gross Cost]]/Table22[[#This Row],[Viewable Impressions]])*1000</f>
        <v>6375.5080831408768</v>
      </c>
      <c r="Z269" s="19">
        <f t="shared" si="24"/>
        <v>0.6203046385002412</v>
      </c>
    </row>
    <row r="270" spans="1:26" ht="34" x14ac:dyDescent="0.2">
      <c r="A270" s="13" t="s">
        <v>1155</v>
      </c>
      <c r="B270" s="14" t="s">
        <v>1156</v>
      </c>
      <c r="C270" s="14" t="s">
        <v>13</v>
      </c>
      <c r="D270" s="14" t="s">
        <v>21</v>
      </c>
      <c r="E270" s="14" t="s">
        <v>1157</v>
      </c>
      <c r="F270" s="14" t="s">
        <v>1158</v>
      </c>
      <c r="G270" s="14" t="s">
        <v>60</v>
      </c>
      <c r="H270" s="14" t="s">
        <v>60</v>
      </c>
      <c r="I270" s="13" t="s">
        <v>113</v>
      </c>
      <c r="J270" s="13" t="s">
        <v>93</v>
      </c>
      <c r="K270" s="1" t="s">
        <v>94</v>
      </c>
      <c r="L270" s="1" t="s">
        <v>101</v>
      </c>
      <c r="M270" s="1" t="s">
        <v>81</v>
      </c>
      <c r="N270" s="13" t="s">
        <v>74</v>
      </c>
      <c r="O270" s="15">
        <v>87287</v>
      </c>
      <c r="P270" s="15">
        <v>203</v>
      </c>
      <c r="Q270" s="15">
        <v>40039</v>
      </c>
      <c r="R270" s="15">
        <v>80040</v>
      </c>
      <c r="S270" s="13">
        <v>18</v>
      </c>
      <c r="T270" s="16">
        <v>1579.37</v>
      </c>
      <c r="U270" s="17">
        <f t="shared" si="20"/>
        <v>87.742777777777775</v>
      </c>
      <c r="V270" s="18">
        <f t="shared" si="21"/>
        <v>7.7801477832512314</v>
      </c>
      <c r="W270" s="18">
        <f t="shared" si="22"/>
        <v>1.8093988795582387E-2</v>
      </c>
      <c r="X270" s="19">
        <f t="shared" si="23"/>
        <v>8.8669950738916259E-2</v>
      </c>
      <c r="Y270" s="16">
        <f>(Table22[[#This Row],[Gross Cost]]/Table22[[#This Row],[Viewable Impressions]])*1000</f>
        <v>39.445790354404451</v>
      </c>
      <c r="Z270" s="19">
        <f t="shared" si="24"/>
        <v>0.23256613241376148</v>
      </c>
    </row>
    <row r="271" spans="1:26" ht="34" x14ac:dyDescent="0.2">
      <c r="A271" s="13" t="s">
        <v>1159</v>
      </c>
      <c r="B271" s="14" t="s">
        <v>1160</v>
      </c>
      <c r="C271" s="14" t="s">
        <v>21</v>
      </c>
      <c r="D271" s="14" t="s">
        <v>141</v>
      </c>
      <c r="E271" s="14" t="s">
        <v>1161</v>
      </c>
      <c r="F271" s="14" t="s">
        <v>60</v>
      </c>
      <c r="G271" s="14" t="s">
        <v>60</v>
      </c>
      <c r="H271" s="14" t="s">
        <v>60</v>
      </c>
      <c r="I271" s="13" t="s">
        <v>61</v>
      </c>
      <c r="J271" s="13" t="s">
        <v>78</v>
      </c>
      <c r="K271" s="1" t="s">
        <v>231</v>
      </c>
      <c r="L271" s="1" t="s">
        <v>222</v>
      </c>
      <c r="M271" s="1" t="s">
        <v>65</v>
      </c>
      <c r="N271" s="13" t="s">
        <v>82</v>
      </c>
      <c r="O271" s="15">
        <v>48211</v>
      </c>
      <c r="P271" s="15">
        <v>160</v>
      </c>
      <c r="Q271" s="15">
        <v>30157</v>
      </c>
      <c r="R271" s="15">
        <v>43810</v>
      </c>
      <c r="S271" s="13">
        <v>14</v>
      </c>
      <c r="T271" s="16">
        <v>6708.46</v>
      </c>
      <c r="U271" s="17">
        <f t="shared" si="20"/>
        <v>479.17571428571426</v>
      </c>
      <c r="V271" s="18">
        <f t="shared" si="21"/>
        <v>41.927875</v>
      </c>
      <c r="W271" s="18">
        <f t="shared" si="22"/>
        <v>0.13914791230217172</v>
      </c>
      <c r="X271" s="19">
        <f t="shared" si="23"/>
        <v>8.7499999999999994E-2</v>
      </c>
      <c r="Y271" s="16">
        <f>(Table22[[#This Row],[Gross Cost]]/Table22[[#This Row],[Viewable Impressions]])*1000</f>
        <v>222.45117219882616</v>
      </c>
      <c r="Z271" s="19">
        <f t="shared" si="24"/>
        <v>0.33187446848229657</v>
      </c>
    </row>
    <row r="272" spans="1:26" ht="34" x14ac:dyDescent="0.2">
      <c r="A272" s="13" t="s">
        <v>1162</v>
      </c>
      <c r="B272" s="14" t="s">
        <v>1163</v>
      </c>
      <c r="C272" s="14" t="s">
        <v>17</v>
      </c>
      <c r="D272" s="14" t="s">
        <v>191</v>
      </c>
      <c r="E272" s="14" t="s">
        <v>1164</v>
      </c>
      <c r="F272" s="14" t="s">
        <v>60</v>
      </c>
      <c r="G272" s="14" t="s">
        <v>60</v>
      </c>
      <c r="H272" s="14" t="s">
        <v>60</v>
      </c>
      <c r="I272" s="13" t="s">
        <v>61</v>
      </c>
      <c r="J272" s="13" t="s">
        <v>62</v>
      </c>
      <c r="K272" s="1" t="s">
        <v>87</v>
      </c>
      <c r="L272" s="1" t="s">
        <v>291</v>
      </c>
      <c r="M272" s="1" t="s">
        <v>65</v>
      </c>
      <c r="N272" s="13" t="s">
        <v>82</v>
      </c>
      <c r="O272" s="15">
        <v>95655</v>
      </c>
      <c r="P272" s="15">
        <v>275</v>
      </c>
      <c r="Q272" s="15">
        <v>9202</v>
      </c>
      <c r="R272" s="15">
        <v>85273</v>
      </c>
      <c r="S272" s="13">
        <v>24</v>
      </c>
      <c r="T272" s="16">
        <v>6189.42</v>
      </c>
      <c r="U272" s="17">
        <f t="shared" si="20"/>
        <v>257.89249999999998</v>
      </c>
      <c r="V272" s="18">
        <f t="shared" si="21"/>
        <v>22.506981818181817</v>
      </c>
      <c r="W272" s="18">
        <f t="shared" si="22"/>
        <v>6.4705660969107737E-2</v>
      </c>
      <c r="X272" s="19">
        <f t="shared" si="23"/>
        <v>8.727272727272728E-2</v>
      </c>
      <c r="Y272" s="16">
        <f>(Table22[[#This Row],[Gross Cost]]/Table22[[#This Row],[Viewable Impressions]])*1000</f>
        <v>672.61682242990651</v>
      </c>
      <c r="Z272" s="19">
        <f t="shared" si="24"/>
        <v>0.28749150593277928</v>
      </c>
    </row>
    <row r="273" spans="1:26" ht="51" x14ac:dyDescent="0.2">
      <c r="A273" s="13" t="s">
        <v>1165</v>
      </c>
      <c r="B273" s="14" t="s">
        <v>1166</v>
      </c>
      <c r="C273" s="14" t="s">
        <v>10</v>
      </c>
      <c r="D273" s="14" t="s">
        <v>877</v>
      </c>
      <c r="E273" s="14" t="s">
        <v>1167</v>
      </c>
      <c r="F273" s="14" t="s">
        <v>1168</v>
      </c>
      <c r="G273" s="14" t="s">
        <v>60</v>
      </c>
      <c r="H273" s="14" t="s">
        <v>60</v>
      </c>
      <c r="I273" s="13" t="s">
        <v>61</v>
      </c>
      <c r="J273" s="13" t="s">
        <v>121</v>
      </c>
      <c r="K273" s="1" t="s">
        <v>131</v>
      </c>
      <c r="L273" s="1" t="s">
        <v>545</v>
      </c>
      <c r="M273" s="1" t="s">
        <v>65</v>
      </c>
      <c r="N273" s="13" t="s">
        <v>74</v>
      </c>
      <c r="O273" s="15">
        <v>37554</v>
      </c>
      <c r="P273" s="15">
        <v>92</v>
      </c>
      <c r="Q273" s="15">
        <v>13128</v>
      </c>
      <c r="R273" s="15">
        <v>27596</v>
      </c>
      <c r="S273" s="13">
        <v>8</v>
      </c>
      <c r="T273" s="16">
        <v>1737.84</v>
      </c>
      <c r="U273" s="17">
        <f t="shared" si="20"/>
        <v>217.23</v>
      </c>
      <c r="V273" s="18">
        <f t="shared" si="21"/>
        <v>18.889565217391304</v>
      </c>
      <c r="W273" s="18">
        <f t="shared" si="22"/>
        <v>4.6275762901421949E-2</v>
      </c>
      <c r="X273" s="19">
        <f t="shared" si="23"/>
        <v>8.6956521739130432E-2</v>
      </c>
      <c r="Y273" s="16">
        <f>(Table22[[#This Row],[Gross Cost]]/Table22[[#This Row],[Viewable Impressions]])*1000</f>
        <v>132.37659963436928</v>
      </c>
      <c r="Z273" s="19">
        <f t="shared" si="24"/>
        <v>0.2449805613250253</v>
      </c>
    </row>
    <row r="274" spans="1:26" ht="51" x14ac:dyDescent="0.2">
      <c r="A274" s="13" t="s">
        <v>1169</v>
      </c>
      <c r="B274" s="14" t="s">
        <v>1170</v>
      </c>
      <c r="C274" s="14" t="s">
        <v>28</v>
      </c>
      <c r="D274" s="14" t="s">
        <v>294</v>
      </c>
      <c r="E274" s="14" t="s">
        <v>295</v>
      </c>
      <c r="F274" s="14" t="s">
        <v>1171</v>
      </c>
      <c r="G274" s="14" t="s">
        <v>1172</v>
      </c>
      <c r="H274" s="14" t="s">
        <v>60</v>
      </c>
      <c r="I274" s="13" t="s">
        <v>113</v>
      </c>
      <c r="J274" s="13" t="s">
        <v>93</v>
      </c>
      <c r="K274" s="1" t="s">
        <v>114</v>
      </c>
      <c r="L274" s="1" t="s">
        <v>920</v>
      </c>
      <c r="M274" s="1" t="s">
        <v>65</v>
      </c>
      <c r="N274" s="13" t="s">
        <v>74</v>
      </c>
      <c r="O274" s="15">
        <v>18771</v>
      </c>
      <c r="P274" s="15">
        <v>69</v>
      </c>
      <c r="Q274" s="15">
        <v>10871</v>
      </c>
      <c r="R274" s="15">
        <v>17138</v>
      </c>
      <c r="S274" s="13">
        <v>6</v>
      </c>
      <c r="T274" s="16">
        <v>3827.37</v>
      </c>
      <c r="U274" s="17">
        <f t="shared" si="20"/>
        <v>637.89499999999998</v>
      </c>
      <c r="V274" s="18">
        <f t="shared" si="21"/>
        <v>55.469130434782606</v>
      </c>
      <c r="W274" s="18">
        <f t="shared" si="22"/>
        <v>0.20389803420169408</v>
      </c>
      <c r="X274" s="19">
        <f t="shared" si="23"/>
        <v>8.6956521739130432E-2</v>
      </c>
      <c r="Y274" s="16">
        <f>(Table22[[#This Row],[Gross Cost]]/Table22[[#This Row],[Viewable Impressions]])*1000</f>
        <v>352.07156655321495</v>
      </c>
      <c r="Z274" s="19">
        <f t="shared" si="24"/>
        <v>0.36758830110276486</v>
      </c>
    </row>
    <row r="275" spans="1:26" ht="34" x14ac:dyDescent="0.2">
      <c r="A275" s="13" t="s">
        <v>1173</v>
      </c>
      <c r="B275" s="14" t="s">
        <v>1174</v>
      </c>
      <c r="C275" s="14" t="s">
        <v>16</v>
      </c>
      <c r="D275" s="14" t="s">
        <v>564</v>
      </c>
      <c r="E275" s="14" t="s">
        <v>266</v>
      </c>
      <c r="F275" s="14" t="s">
        <v>1175</v>
      </c>
      <c r="G275" s="14" t="s">
        <v>60</v>
      </c>
      <c r="H275" s="14" t="s">
        <v>60</v>
      </c>
      <c r="I275" s="13" t="s">
        <v>113</v>
      </c>
      <c r="J275" s="13" t="s">
        <v>93</v>
      </c>
      <c r="K275" s="1" t="s">
        <v>332</v>
      </c>
      <c r="L275" s="1" t="s">
        <v>1061</v>
      </c>
      <c r="M275" s="1" t="s">
        <v>107</v>
      </c>
      <c r="N275" s="13" t="s">
        <v>74</v>
      </c>
      <c r="O275" s="15">
        <v>42884</v>
      </c>
      <c r="P275" s="15">
        <v>104</v>
      </c>
      <c r="Q275" s="15">
        <v>4345</v>
      </c>
      <c r="R275" s="15">
        <v>25153</v>
      </c>
      <c r="S275" s="13">
        <v>9</v>
      </c>
      <c r="T275" s="16">
        <v>6322.15</v>
      </c>
      <c r="U275" s="17">
        <f t="shared" si="20"/>
        <v>702.46111111111111</v>
      </c>
      <c r="V275" s="18">
        <f t="shared" si="21"/>
        <v>60.789903846153841</v>
      </c>
      <c r="W275" s="18">
        <f t="shared" si="22"/>
        <v>0.14742444734632962</v>
      </c>
      <c r="X275" s="19">
        <f t="shared" si="23"/>
        <v>8.6538461538461536E-2</v>
      </c>
      <c r="Y275" s="16">
        <f>(Table22[[#This Row],[Gross Cost]]/Table22[[#This Row],[Viewable Impressions]])*1000</f>
        <v>1455.0402761795167</v>
      </c>
      <c r="Z275" s="19">
        <f t="shared" si="24"/>
        <v>0.24251469079376925</v>
      </c>
    </row>
    <row r="276" spans="1:26" ht="51" x14ac:dyDescent="0.2">
      <c r="A276" s="13" t="s">
        <v>1176</v>
      </c>
      <c r="B276" s="14" t="s">
        <v>1177</v>
      </c>
      <c r="C276" s="14" t="s">
        <v>1178</v>
      </c>
      <c r="D276" s="14" t="s">
        <v>28</v>
      </c>
      <c r="E276" s="14" t="s">
        <v>18</v>
      </c>
      <c r="F276" s="14" t="s">
        <v>1179</v>
      </c>
      <c r="G276" s="14" t="s">
        <v>1180</v>
      </c>
      <c r="H276" s="14" t="s">
        <v>60</v>
      </c>
      <c r="I276" s="13" t="s">
        <v>193</v>
      </c>
      <c r="J276" s="13" t="s">
        <v>62</v>
      </c>
      <c r="K276" s="1" t="s">
        <v>114</v>
      </c>
      <c r="L276" s="1" t="s">
        <v>929</v>
      </c>
      <c r="M276" s="1" t="s">
        <v>81</v>
      </c>
      <c r="N276" s="13" t="s">
        <v>74</v>
      </c>
      <c r="O276" s="15">
        <v>68704</v>
      </c>
      <c r="P276" s="15">
        <v>185</v>
      </c>
      <c r="Q276" s="15">
        <v>31283</v>
      </c>
      <c r="R276" s="15">
        <v>59462</v>
      </c>
      <c r="S276" s="13">
        <v>16</v>
      </c>
      <c r="T276" s="16">
        <v>1605.57</v>
      </c>
      <c r="U276" s="17">
        <f t="shared" si="20"/>
        <v>100.348125</v>
      </c>
      <c r="V276" s="18">
        <f t="shared" si="21"/>
        <v>8.6787567567567567</v>
      </c>
      <c r="W276" s="18">
        <f t="shared" si="22"/>
        <v>2.3369381695388915E-2</v>
      </c>
      <c r="X276" s="19">
        <f t="shared" si="23"/>
        <v>8.6486486486486491E-2</v>
      </c>
      <c r="Y276" s="16">
        <f>(Table22[[#This Row],[Gross Cost]]/Table22[[#This Row],[Viewable Impressions]])*1000</f>
        <v>51.324041811846691</v>
      </c>
      <c r="Z276" s="19">
        <f t="shared" si="24"/>
        <v>0.26927107591988825</v>
      </c>
    </row>
    <row r="277" spans="1:26" ht="34" x14ac:dyDescent="0.2">
      <c r="A277" s="13" t="s">
        <v>1181</v>
      </c>
      <c r="B277" s="14" t="s">
        <v>1182</v>
      </c>
      <c r="C277" s="14" t="s">
        <v>15</v>
      </c>
      <c r="D277" s="14" t="s">
        <v>1171</v>
      </c>
      <c r="E277" s="14" t="s">
        <v>1183</v>
      </c>
      <c r="F277" s="14" t="s">
        <v>60</v>
      </c>
      <c r="G277" s="14" t="s">
        <v>60</v>
      </c>
      <c r="H277" s="14" t="s">
        <v>60</v>
      </c>
      <c r="I277" s="13" t="s">
        <v>61</v>
      </c>
      <c r="J277" s="13" t="s">
        <v>121</v>
      </c>
      <c r="K277" s="1" t="s">
        <v>94</v>
      </c>
      <c r="L277" s="1" t="s">
        <v>596</v>
      </c>
      <c r="M277" s="1" t="s">
        <v>65</v>
      </c>
      <c r="N277" s="13" t="s">
        <v>82</v>
      </c>
      <c r="O277" s="15">
        <v>62040</v>
      </c>
      <c r="P277" s="15">
        <v>174</v>
      </c>
      <c r="Q277" s="15">
        <v>43853</v>
      </c>
      <c r="R277" s="15">
        <v>58642</v>
      </c>
      <c r="S277" s="13">
        <v>15</v>
      </c>
      <c r="T277" s="16">
        <v>2139.0700000000002</v>
      </c>
      <c r="U277" s="17">
        <f t="shared" si="20"/>
        <v>142.60466666666667</v>
      </c>
      <c r="V277" s="18">
        <f t="shared" si="21"/>
        <v>12.293505747126437</v>
      </c>
      <c r="W277" s="18">
        <f t="shared" si="22"/>
        <v>3.447888459058672E-2</v>
      </c>
      <c r="X277" s="19">
        <f t="shared" si="23"/>
        <v>8.6206896551724144E-2</v>
      </c>
      <c r="Y277" s="16">
        <f>(Table22[[#This Row],[Gross Cost]]/Table22[[#This Row],[Viewable Impressions]])*1000</f>
        <v>48.778190773721299</v>
      </c>
      <c r="Z277" s="19">
        <f t="shared" si="24"/>
        <v>0.28046421663442939</v>
      </c>
    </row>
    <row r="278" spans="1:26" ht="51" x14ac:dyDescent="0.2">
      <c r="A278" s="13" t="s">
        <v>1184</v>
      </c>
      <c r="B278" s="14" t="s">
        <v>1185</v>
      </c>
      <c r="C278" s="14" t="s">
        <v>28</v>
      </c>
      <c r="D278" s="14" t="s">
        <v>294</v>
      </c>
      <c r="E278" s="14" t="s">
        <v>987</v>
      </c>
      <c r="F278" s="14" t="s">
        <v>1186</v>
      </c>
      <c r="G278" s="14" t="s">
        <v>60</v>
      </c>
      <c r="H278" s="14" t="s">
        <v>60</v>
      </c>
      <c r="I278" s="13" t="s">
        <v>113</v>
      </c>
      <c r="J278" s="13" t="s">
        <v>78</v>
      </c>
      <c r="K278" s="1" t="s">
        <v>1187</v>
      </c>
      <c r="L278" s="1" t="s">
        <v>1188</v>
      </c>
      <c r="M278" s="1" t="s">
        <v>107</v>
      </c>
      <c r="N278" s="13" t="s">
        <v>74</v>
      </c>
      <c r="O278" s="15">
        <v>68114</v>
      </c>
      <c r="P278" s="15">
        <v>174</v>
      </c>
      <c r="Q278" s="15">
        <v>569</v>
      </c>
      <c r="R278" s="15">
        <v>2059</v>
      </c>
      <c r="S278" s="13">
        <v>15</v>
      </c>
      <c r="T278" s="16">
        <v>2753.71</v>
      </c>
      <c r="U278" s="17">
        <f t="shared" si="20"/>
        <v>183.58066666666667</v>
      </c>
      <c r="V278" s="18">
        <f t="shared" si="21"/>
        <v>15.825919540229885</v>
      </c>
      <c r="W278" s="18">
        <f t="shared" si="22"/>
        <v>4.0427959009895174E-2</v>
      </c>
      <c r="X278" s="19">
        <f t="shared" si="23"/>
        <v>8.6206896551724144E-2</v>
      </c>
      <c r="Y278" s="16">
        <f>(Table22[[#This Row],[Gross Cost]]/Table22[[#This Row],[Viewable Impressions]])*1000</f>
        <v>4839.5606326889283</v>
      </c>
      <c r="Z278" s="19">
        <f t="shared" si="24"/>
        <v>0.25545409166984762</v>
      </c>
    </row>
    <row r="279" spans="1:26" ht="17" x14ac:dyDescent="0.2">
      <c r="A279" s="13" t="s">
        <v>1189</v>
      </c>
      <c r="B279" s="14" t="s">
        <v>1190</v>
      </c>
      <c r="C279" s="14" t="s">
        <v>1191</v>
      </c>
      <c r="D279" s="14" t="s">
        <v>1192</v>
      </c>
      <c r="E279" s="14" t="s">
        <v>60</v>
      </c>
      <c r="F279" s="14" t="s">
        <v>60</v>
      </c>
      <c r="G279" s="14" t="s">
        <v>60</v>
      </c>
      <c r="H279" s="14" t="s">
        <v>60</v>
      </c>
      <c r="I279" s="13" t="s">
        <v>61</v>
      </c>
      <c r="J279" s="13" t="s">
        <v>93</v>
      </c>
      <c r="K279" s="1" t="s">
        <v>63</v>
      </c>
      <c r="L279" s="1" t="s">
        <v>589</v>
      </c>
      <c r="M279" s="1" t="s">
        <v>107</v>
      </c>
      <c r="N279" s="13" t="s">
        <v>74</v>
      </c>
      <c r="O279" s="15">
        <v>21280</v>
      </c>
      <c r="P279" s="15">
        <v>70</v>
      </c>
      <c r="Q279" s="15">
        <v>15309</v>
      </c>
      <c r="R279" s="15">
        <v>20244</v>
      </c>
      <c r="S279" s="13">
        <v>6</v>
      </c>
      <c r="T279" s="16">
        <v>6837.51</v>
      </c>
      <c r="U279" s="17">
        <f t="shared" si="20"/>
        <v>1139.585</v>
      </c>
      <c r="V279" s="18">
        <f t="shared" si="21"/>
        <v>97.678714285714292</v>
      </c>
      <c r="W279" s="18">
        <f t="shared" si="22"/>
        <v>0.32131156015037593</v>
      </c>
      <c r="X279" s="19">
        <f t="shared" si="23"/>
        <v>8.5714285714285715E-2</v>
      </c>
      <c r="Y279" s="16">
        <f>(Table22[[#This Row],[Gross Cost]]/Table22[[#This Row],[Viewable Impressions]])*1000</f>
        <v>446.63335292964922</v>
      </c>
      <c r="Z279" s="19">
        <f t="shared" si="24"/>
        <v>0.3289473684210526</v>
      </c>
    </row>
    <row r="280" spans="1:26" ht="34" x14ac:dyDescent="0.2">
      <c r="A280" s="13" t="s">
        <v>1193</v>
      </c>
      <c r="B280" s="14" t="s">
        <v>1194</v>
      </c>
      <c r="C280" s="14" t="s">
        <v>17</v>
      </c>
      <c r="D280" s="14" t="s">
        <v>1195</v>
      </c>
      <c r="E280" s="14" t="s">
        <v>60</v>
      </c>
      <c r="F280" s="14" t="s">
        <v>60</v>
      </c>
      <c r="G280" s="14" t="s">
        <v>60</v>
      </c>
      <c r="H280" s="14" t="s">
        <v>60</v>
      </c>
      <c r="I280" s="13" t="s">
        <v>113</v>
      </c>
      <c r="J280" s="13" t="s">
        <v>78</v>
      </c>
      <c r="K280" s="1" t="s">
        <v>432</v>
      </c>
      <c r="L280" s="1" t="s">
        <v>268</v>
      </c>
      <c r="M280" s="1" t="s">
        <v>65</v>
      </c>
      <c r="N280" s="13" t="s">
        <v>74</v>
      </c>
      <c r="O280" s="15">
        <v>18412</v>
      </c>
      <c r="P280" s="15">
        <v>140</v>
      </c>
      <c r="Q280" s="15">
        <v>5668</v>
      </c>
      <c r="R280" s="15">
        <v>16711</v>
      </c>
      <c r="S280" s="13">
        <v>12</v>
      </c>
      <c r="T280" s="16">
        <v>5244.34</v>
      </c>
      <c r="U280" s="17">
        <f t="shared" si="20"/>
        <v>437.02833333333336</v>
      </c>
      <c r="V280" s="18">
        <f t="shared" si="21"/>
        <v>37.459571428571429</v>
      </c>
      <c r="W280" s="18">
        <f t="shared" si="22"/>
        <v>0.28483271779274388</v>
      </c>
      <c r="X280" s="19">
        <f t="shared" si="23"/>
        <v>8.5714285714285715E-2</v>
      </c>
      <c r="Y280" s="16">
        <f>(Table22[[#This Row],[Gross Cost]]/Table22[[#This Row],[Viewable Impressions]])*1000</f>
        <v>925.25405786873682</v>
      </c>
      <c r="Z280" s="19">
        <f t="shared" si="24"/>
        <v>0.76037366934607864</v>
      </c>
    </row>
    <row r="281" spans="1:26" ht="51" x14ac:dyDescent="0.2">
      <c r="A281" s="13" t="s">
        <v>1196</v>
      </c>
      <c r="B281" s="14" t="s">
        <v>1197</v>
      </c>
      <c r="C281" s="14" t="s">
        <v>28</v>
      </c>
      <c r="D281" s="14" t="s">
        <v>294</v>
      </c>
      <c r="E281" s="14" t="s">
        <v>295</v>
      </c>
      <c r="F281" s="14" t="s">
        <v>1171</v>
      </c>
      <c r="G281" s="14" t="s">
        <v>1198</v>
      </c>
      <c r="H281" s="14" t="s">
        <v>60</v>
      </c>
      <c r="I281" s="13" t="s">
        <v>113</v>
      </c>
      <c r="J281" s="13" t="s">
        <v>78</v>
      </c>
      <c r="K281" s="1" t="s">
        <v>241</v>
      </c>
      <c r="L281" s="1" t="s">
        <v>361</v>
      </c>
      <c r="M281" s="1" t="s">
        <v>116</v>
      </c>
      <c r="N281" s="13" t="s">
        <v>74</v>
      </c>
      <c r="O281" s="15">
        <v>15399</v>
      </c>
      <c r="P281" s="15">
        <v>35</v>
      </c>
      <c r="Q281" s="15">
        <v>3398</v>
      </c>
      <c r="R281" s="15">
        <v>4324</v>
      </c>
      <c r="S281" s="13">
        <v>3</v>
      </c>
      <c r="T281" s="16">
        <v>3434.73</v>
      </c>
      <c r="U281" s="17">
        <f t="shared" si="20"/>
        <v>1144.9100000000001</v>
      </c>
      <c r="V281" s="18">
        <f t="shared" si="21"/>
        <v>98.135142857142853</v>
      </c>
      <c r="W281" s="18">
        <f t="shared" si="22"/>
        <v>0.22304889927917398</v>
      </c>
      <c r="X281" s="19">
        <f t="shared" si="23"/>
        <v>8.5714285714285715E-2</v>
      </c>
      <c r="Y281" s="16">
        <f>(Table22[[#This Row],[Gross Cost]]/Table22[[#This Row],[Viewable Impressions]])*1000</f>
        <v>1010.8092995879929</v>
      </c>
      <c r="Z281" s="19">
        <f t="shared" si="24"/>
        <v>0.22728748620040262</v>
      </c>
    </row>
    <row r="282" spans="1:26" ht="34" x14ac:dyDescent="0.2">
      <c r="A282" s="13" t="s">
        <v>1199</v>
      </c>
      <c r="B282" s="14" t="s">
        <v>1200</v>
      </c>
      <c r="C282" s="14" t="s">
        <v>18</v>
      </c>
      <c r="D282" s="14" t="s">
        <v>1201</v>
      </c>
      <c r="E282" s="14" t="s">
        <v>1202</v>
      </c>
      <c r="F282" s="14" t="s">
        <v>60</v>
      </c>
      <c r="G282" s="14" t="s">
        <v>60</v>
      </c>
      <c r="H282" s="14" t="s">
        <v>60</v>
      </c>
      <c r="I282" s="13" t="s">
        <v>193</v>
      </c>
      <c r="J282" s="13" t="s">
        <v>78</v>
      </c>
      <c r="K282" s="1" t="s">
        <v>87</v>
      </c>
      <c r="L282" s="1" t="s">
        <v>962</v>
      </c>
      <c r="M282" s="1" t="s">
        <v>144</v>
      </c>
      <c r="N282" s="13" t="s">
        <v>74</v>
      </c>
      <c r="O282" s="15">
        <v>72117</v>
      </c>
      <c r="P282" s="15">
        <v>187</v>
      </c>
      <c r="Q282" s="15">
        <v>9807</v>
      </c>
      <c r="R282" s="15">
        <v>68568</v>
      </c>
      <c r="S282" s="13">
        <v>16</v>
      </c>
      <c r="T282" s="16">
        <v>1702.32</v>
      </c>
      <c r="U282" s="17">
        <f t="shared" si="20"/>
        <v>106.395</v>
      </c>
      <c r="V282" s="18">
        <f t="shared" si="21"/>
        <v>9.1033155080213906</v>
      </c>
      <c r="W282" s="18">
        <f t="shared" si="22"/>
        <v>2.3604975248554431E-2</v>
      </c>
      <c r="X282" s="19">
        <f t="shared" si="23"/>
        <v>8.5561497326203204E-2</v>
      </c>
      <c r="Y282" s="16">
        <f>(Table22[[#This Row],[Gross Cost]]/Table22[[#This Row],[Viewable Impressions]])*1000</f>
        <v>173.58213520954419</v>
      </c>
      <c r="Z282" s="19">
        <f t="shared" si="24"/>
        <v>0.25930085832744015</v>
      </c>
    </row>
    <row r="283" spans="1:26" ht="17" x14ac:dyDescent="0.2">
      <c r="A283" s="13" t="s">
        <v>1203</v>
      </c>
      <c r="B283" s="14" t="s">
        <v>1204</v>
      </c>
      <c r="C283" s="14" t="s">
        <v>936</v>
      </c>
      <c r="D283" s="14" t="s">
        <v>416</v>
      </c>
      <c r="E283" s="14" t="s">
        <v>1205</v>
      </c>
      <c r="F283" s="14" t="s">
        <v>60</v>
      </c>
      <c r="G283" s="14" t="s">
        <v>60</v>
      </c>
      <c r="H283" s="14" t="s">
        <v>60</v>
      </c>
      <c r="I283" s="13" t="s">
        <v>113</v>
      </c>
      <c r="J283" s="13" t="s">
        <v>62</v>
      </c>
      <c r="K283" s="1" t="s">
        <v>100</v>
      </c>
      <c r="L283" s="1" t="s">
        <v>515</v>
      </c>
      <c r="M283" s="1" t="s">
        <v>65</v>
      </c>
      <c r="N283" s="13" t="s">
        <v>74</v>
      </c>
      <c r="O283" s="15">
        <v>58738</v>
      </c>
      <c r="P283" s="15">
        <v>165</v>
      </c>
      <c r="Q283" s="15">
        <v>33538</v>
      </c>
      <c r="R283" s="15">
        <v>47535</v>
      </c>
      <c r="S283" s="13">
        <v>14</v>
      </c>
      <c r="T283" s="16">
        <v>2801.58</v>
      </c>
      <c r="U283" s="17">
        <f t="shared" si="20"/>
        <v>200.11285714285714</v>
      </c>
      <c r="V283" s="18">
        <f t="shared" si="21"/>
        <v>16.979272727272726</v>
      </c>
      <c r="W283" s="18">
        <f t="shared" si="22"/>
        <v>4.7696210289761315E-2</v>
      </c>
      <c r="X283" s="19">
        <f t="shared" si="23"/>
        <v>8.4848484848484854E-2</v>
      </c>
      <c r="Y283" s="16">
        <f>(Table22[[#This Row],[Gross Cost]]/Table22[[#This Row],[Viewable Impressions]])*1000</f>
        <v>83.534498181167635</v>
      </c>
      <c r="Z283" s="19">
        <f t="shared" si="24"/>
        <v>0.28090844087302941</v>
      </c>
    </row>
    <row r="284" spans="1:26" ht="34" x14ac:dyDescent="0.2">
      <c r="A284" s="13" t="s">
        <v>1206</v>
      </c>
      <c r="B284" s="14" t="s">
        <v>1206</v>
      </c>
      <c r="C284" s="14" t="s">
        <v>1207</v>
      </c>
      <c r="D284" s="14" t="s">
        <v>1208</v>
      </c>
      <c r="E284" s="14" t="s">
        <v>60</v>
      </c>
      <c r="F284" s="14" t="s">
        <v>60</v>
      </c>
      <c r="G284" s="14" t="s">
        <v>60</v>
      </c>
      <c r="H284" s="14" t="s">
        <v>60</v>
      </c>
      <c r="I284" s="13" t="s">
        <v>113</v>
      </c>
      <c r="J284" s="13" t="s">
        <v>78</v>
      </c>
      <c r="K284" s="1" t="s">
        <v>231</v>
      </c>
      <c r="L284" s="1" t="s">
        <v>251</v>
      </c>
      <c r="M284" s="1" t="s">
        <v>107</v>
      </c>
      <c r="N284" s="13" t="s">
        <v>74</v>
      </c>
      <c r="O284" s="15">
        <v>50838</v>
      </c>
      <c r="P284" s="15">
        <v>130</v>
      </c>
      <c r="Q284" s="15">
        <v>23274</v>
      </c>
      <c r="R284" s="15">
        <v>35934</v>
      </c>
      <c r="S284" s="13">
        <v>11</v>
      </c>
      <c r="T284" s="16">
        <v>1521.37</v>
      </c>
      <c r="U284" s="17">
        <f t="shared" si="20"/>
        <v>138.30636363636361</v>
      </c>
      <c r="V284" s="18">
        <f t="shared" si="21"/>
        <v>11.702846153846153</v>
      </c>
      <c r="W284" s="18">
        <f t="shared" si="22"/>
        <v>2.9925842873441126E-2</v>
      </c>
      <c r="X284" s="19">
        <f t="shared" si="23"/>
        <v>8.461538461538462E-2</v>
      </c>
      <c r="Y284" s="16">
        <f>(Table22[[#This Row],[Gross Cost]]/Table22[[#This Row],[Viewable Impressions]])*1000</f>
        <v>65.367792386353869</v>
      </c>
      <c r="Z284" s="19">
        <f t="shared" si="24"/>
        <v>0.25571422951335615</v>
      </c>
    </row>
    <row r="285" spans="1:26" ht="17" x14ac:dyDescent="0.2">
      <c r="A285" s="13" t="s">
        <v>1209</v>
      </c>
      <c r="B285" s="14" t="s">
        <v>1210</v>
      </c>
      <c r="C285" s="14" t="s">
        <v>21</v>
      </c>
      <c r="D285" s="14" t="s">
        <v>1211</v>
      </c>
      <c r="E285" s="14" t="s">
        <v>60</v>
      </c>
      <c r="F285" s="14" t="s">
        <v>60</v>
      </c>
      <c r="G285" s="14" t="s">
        <v>60</v>
      </c>
      <c r="H285" s="14" t="s">
        <v>60</v>
      </c>
      <c r="I285" s="13" t="s">
        <v>61</v>
      </c>
      <c r="J285" s="13" t="s">
        <v>62</v>
      </c>
      <c r="K285" s="1" t="s">
        <v>87</v>
      </c>
      <c r="L285" s="1" t="s">
        <v>455</v>
      </c>
      <c r="M285" s="1" t="s">
        <v>81</v>
      </c>
      <c r="N285" s="13" t="s">
        <v>82</v>
      </c>
      <c r="O285" s="15">
        <v>45711</v>
      </c>
      <c r="P285" s="15">
        <v>130</v>
      </c>
      <c r="Q285" s="15">
        <v>23052</v>
      </c>
      <c r="R285" s="15">
        <v>42375</v>
      </c>
      <c r="S285" s="13">
        <v>11</v>
      </c>
      <c r="T285" s="16">
        <v>6417.88</v>
      </c>
      <c r="U285" s="17">
        <f t="shared" si="20"/>
        <v>583.44363636363641</v>
      </c>
      <c r="V285" s="18">
        <f t="shared" si="21"/>
        <v>49.368307692307695</v>
      </c>
      <c r="W285" s="18">
        <f t="shared" si="22"/>
        <v>0.14040121633742425</v>
      </c>
      <c r="X285" s="19">
        <f t="shared" si="23"/>
        <v>8.461538461538462E-2</v>
      </c>
      <c r="Y285" s="16">
        <f>(Table22[[#This Row],[Gross Cost]]/Table22[[#This Row],[Viewable Impressions]])*1000</f>
        <v>278.40881485337496</v>
      </c>
      <c r="Z285" s="19">
        <f t="shared" si="24"/>
        <v>0.28439544092231628</v>
      </c>
    </row>
    <row r="286" spans="1:26" ht="34" x14ac:dyDescent="0.2">
      <c r="A286" s="13" t="s">
        <v>1212</v>
      </c>
      <c r="B286" s="14" t="s">
        <v>1213</v>
      </c>
      <c r="C286" s="14" t="s">
        <v>14</v>
      </c>
      <c r="D286" s="14" t="s">
        <v>1214</v>
      </c>
      <c r="E286" s="14" t="s">
        <v>1215</v>
      </c>
      <c r="F286" s="14" t="s">
        <v>60</v>
      </c>
      <c r="G286" s="14" t="s">
        <v>60</v>
      </c>
      <c r="H286" s="14" t="s">
        <v>60</v>
      </c>
      <c r="I286" s="13" t="s">
        <v>113</v>
      </c>
      <c r="J286" s="13" t="s">
        <v>121</v>
      </c>
      <c r="K286" s="1" t="s">
        <v>216</v>
      </c>
      <c r="L286" s="1" t="s">
        <v>390</v>
      </c>
      <c r="M286" s="1" t="s">
        <v>65</v>
      </c>
      <c r="N286" s="13" t="s">
        <v>74</v>
      </c>
      <c r="O286" s="15">
        <v>29251</v>
      </c>
      <c r="P286" s="15">
        <v>95</v>
      </c>
      <c r="Q286" s="15">
        <v>25060</v>
      </c>
      <c r="R286" s="15">
        <v>28038</v>
      </c>
      <c r="S286" s="13">
        <v>8</v>
      </c>
      <c r="T286" s="16">
        <v>5994.75</v>
      </c>
      <c r="U286" s="17">
        <f t="shared" si="20"/>
        <v>749.34375</v>
      </c>
      <c r="V286" s="18">
        <f t="shared" si="21"/>
        <v>63.102631578947367</v>
      </c>
      <c r="W286" s="18">
        <f t="shared" si="22"/>
        <v>0.20494171139448225</v>
      </c>
      <c r="X286" s="19">
        <f t="shared" si="23"/>
        <v>8.4210526315789472E-2</v>
      </c>
      <c r="Y286" s="16">
        <f>(Table22[[#This Row],[Gross Cost]]/Table22[[#This Row],[Viewable Impressions]])*1000</f>
        <v>239.21588188347965</v>
      </c>
      <c r="Z286" s="19">
        <f t="shared" si="24"/>
        <v>0.32477522135995351</v>
      </c>
    </row>
    <row r="287" spans="1:26" ht="34" x14ac:dyDescent="0.2">
      <c r="A287" s="13" t="s">
        <v>1216</v>
      </c>
      <c r="B287" s="14" t="s">
        <v>1217</v>
      </c>
      <c r="C287" s="14" t="s">
        <v>20</v>
      </c>
      <c r="D287" s="14" t="s">
        <v>1218</v>
      </c>
      <c r="E287" s="14" t="s">
        <v>60</v>
      </c>
      <c r="F287" s="14" t="s">
        <v>60</v>
      </c>
      <c r="G287" s="14" t="s">
        <v>60</v>
      </c>
      <c r="H287" s="14" t="s">
        <v>60</v>
      </c>
      <c r="I287" s="13" t="s">
        <v>113</v>
      </c>
      <c r="J287" s="13" t="s">
        <v>93</v>
      </c>
      <c r="K287" s="1" t="s">
        <v>639</v>
      </c>
      <c r="L287" s="1" t="s">
        <v>1219</v>
      </c>
      <c r="M287" s="1" t="s">
        <v>116</v>
      </c>
      <c r="N287" s="13" t="s">
        <v>74</v>
      </c>
      <c r="O287" s="15">
        <v>27371</v>
      </c>
      <c r="P287" s="15">
        <v>60</v>
      </c>
      <c r="Q287" s="15">
        <v>22256</v>
      </c>
      <c r="R287" s="15">
        <v>25986</v>
      </c>
      <c r="S287" s="13">
        <v>5</v>
      </c>
      <c r="T287" s="16">
        <v>4984.49</v>
      </c>
      <c r="U287" s="17">
        <f t="shared" si="20"/>
        <v>996.89799999999991</v>
      </c>
      <c r="V287" s="18">
        <f t="shared" si="21"/>
        <v>83.074833333333331</v>
      </c>
      <c r="W287" s="18">
        <f t="shared" si="22"/>
        <v>0.1821084359358445</v>
      </c>
      <c r="X287" s="19">
        <f t="shared" si="23"/>
        <v>8.3333333333333329E-2</v>
      </c>
      <c r="Y287" s="16">
        <f>(Table22[[#This Row],[Gross Cost]]/Table22[[#This Row],[Viewable Impressions]])*1000</f>
        <v>223.96162832494608</v>
      </c>
      <c r="Z287" s="19">
        <f t="shared" si="24"/>
        <v>0.21921011289320813</v>
      </c>
    </row>
    <row r="288" spans="1:26" ht="34" x14ac:dyDescent="0.2">
      <c r="A288" s="13" t="s">
        <v>1220</v>
      </c>
      <c r="B288" s="14" t="s">
        <v>1221</v>
      </c>
      <c r="C288" s="14" t="s">
        <v>16</v>
      </c>
      <c r="D288" s="14" t="s">
        <v>176</v>
      </c>
      <c r="E288" s="14" t="s">
        <v>229</v>
      </c>
      <c r="F288" s="14" t="s">
        <v>322</v>
      </c>
      <c r="G288" s="14" t="s">
        <v>60</v>
      </c>
      <c r="H288" s="14" t="s">
        <v>60</v>
      </c>
      <c r="I288" s="13" t="s">
        <v>61</v>
      </c>
      <c r="J288" s="13" t="s">
        <v>121</v>
      </c>
      <c r="K288" s="1" t="s">
        <v>79</v>
      </c>
      <c r="L288" s="1" t="s">
        <v>1222</v>
      </c>
      <c r="M288" s="1" t="s">
        <v>65</v>
      </c>
      <c r="N288" s="13" t="s">
        <v>74</v>
      </c>
      <c r="O288" s="15">
        <v>11672</v>
      </c>
      <c r="P288" s="15">
        <v>84</v>
      </c>
      <c r="Q288" s="15">
        <v>7619</v>
      </c>
      <c r="R288" s="15">
        <v>9999</v>
      </c>
      <c r="S288" s="13">
        <v>7</v>
      </c>
      <c r="T288" s="16">
        <v>5284.28</v>
      </c>
      <c r="U288" s="17">
        <f t="shared" si="20"/>
        <v>754.89714285714285</v>
      </c>
      <c r="V288" s="18">
        <f t="shared" si="21"/>
        <v>62.908095238095235</v>
      </c>
      <c r="W288" s="18">
        <f t="shared" si="22"/>
        <v>0.45273132282385192</v>
      </c>
      <c r="X288" s="19">
        <f t="shared" si="23"/>
        <v>8.3333333333333329E-2</v>
      </c>
      <c r="Y288" s="16">
        <f>(Table22[[#This Row],[Gross Cost]]/Table22[[#This Row],[Viewable Impressions]])*1000</f>
        <v>693.56608478802991</v>
      </c>
      <c r="Z288" s="19">
        <f t="shared" si="24"/>
        <v>0.71967100753941049</v>
      </c>
    </row>
    <row r="289" spans="1:26" ht="17" x14ac:dyDescent="0.2">
      <c r="A289" s="13" t="s">
        <v>1223</v>
      </c>
      <c r="B289" s="14" t="s">
        <v>1224</v>
      </c>
      <c r="C289" s="14" t="s">
        <v>16</v>
      </c>
      <c r="D289" s="14" t="s">
        <v>176</v>
      </c>
      <c r="E289" s="14" t="s">
        <v>336</v>
      </c>
      <c r="F289" s="14" t="s">
        <v>1225</v>
      </c>
      <c r="G289" s="14" t="s">
        <v>60</v>
      </c>
      <c r="H289" s="14" t="s">
        <v>60</v>
      </c>
      <c r="I289" s="13" t="s">
        <v>61</v>
      </c>
      <c r="J289" s="13" t="s">
        <v>62</v>
      </c>
      <c r="K289" s="1" t="s">
        <v>72</v>
      </c>
      <c r="L289" s="1" t="s">
        <v>515</v>
      </c>
      <c r="M289" s="1" t="s">
        <v>81</v>
      </c>
      <c r="N289" s="13" t="s">
        <v>74</v>
      </c>
      <c r="O289" s="15">
        <v>12974</v>
      </c>
      <c r="P289" s="15">
        <v>84</v>
      </c>
      <c r="Q289" s="15">
        <v>7521</v>
      </c>
      <c r="R289" s="15">
        <v>10959</v>
      </c>
      <c r="S289" s="13">
        <v>7</v>
      </c>
      <c r="T289" s="16">
        <v>6301.87</v>
      </c>
      <c r="U289" s="17">
        <f t="shared" si="20"/>
        <v>900.26714285714286</v>
      </c>
      <c r="V289" s="18">
        <f t="shared" si="21"/>
        <v>75.022261904761905</v>
      </c>
      <c r="W289" s="18">
        <f t="shared" si="22"/>
        <v>0.48573069215353781</v>
      </c>
      <c r="X289" s="19">
        <f t="shared" si="23"/>
        <v>8.3333333333333329E-2</v>
      </c>
      <c r="Y289" s="16">
        <f>(Table22[[#This Row],[Gross Cost]]/Table22[[#This Row],[Viewable Impressions]])*1000</f>
        <v>837.90320436112222</v>
      </c>
      <c r="Z289" s="19">
        <f t="shared" si="24"/>
        <v>0.64744874364112837</v>
      </c>
    </row>
    <row r="290" spans="1:26" ht="51" x14ac:dyDescent="0.2">
      <c r="A290" s="13" t="s">
        <v>1226</v>
      </c>
      <c r="B290" s="14" t="s">
        <v>1227</v>
      </c>
      <c r="C290" s="14" t="s">
        <v>27</v>
      </c>
      <c r="D290" s="14" t="s">
        <v>311</v>
      </c>
      <c r="E290" s="14" t="s">
        <v>1228</v>
      </c>
      <c r="F290" s="14" t="s">
        <v>60</v>
      </c>
      <c r="G290" s="14" t="s">
        <v>60</v>
      </c>
      <c r="H290" s="14" t="s">
        <v>60</v>
      </c>
      <c r="I290" s="13" t="s">
        <v>61</v>
      </c>
      <c r="J290" s="13" t="s">
        <v>121</v>
      </c>
      <c r="K290" s="1" t="s">
        <v>63</v>
      </c>
      <c r="L290" s="1" t="s">
        <v>370</v>
      </c>
      <c r="M290" s="1" t="s">
        <v>81</v>
      </c>
      <c r="N290" s="13" t="s">
        <v>74</v>
      </c>
      <c r="O290" s="15">
        <v>9790</v>
      </c>
      <c r="P290" s="15">
        <v>24</v>
      </c>
      <c r="Q290" s="15">
        <v>1295</v>
      </c>
      <c r="R290" s="15">
        <v>9196</v>
      </c>
      <c r="S290" s="13">
        <v>2</v>
      </c>
      <c r="T290" s="16">
        <v>1532.15</v>
      </c>
      <c r="U290" s="17">
        <f t="shared" si="20"/>
        <v>766.07500000000005</v>
      </c>
      <c r="V290" s="18">
        <f t="shared" si="21"/>
        <v>63.839583333333337</v>
      </c>
      <c r="W290" s="18">
        <f t="shared" si="22"/>
        <v>0.15650153217568949</v>
      </c>
      <c r="X290" s="19">
        <f t="shared" si="23"/>
        <v>8.3333333333333329E-2</v>
      </c>
      <c r="Y290" s="16">
        <f>(Table22[[#This Row],[Gross Cost]]/Table22[[#This Row],[Viewable Impressions]])*1000</f>
        <v>1183.1274131274133</v>
      </c>
      <c r="Z290" s="19">
        <f t="shared" si="24"/>
        <v>0.24514811031664963</v>
      </c>
    </row>
    <row r="291" spans="1:26" ht="34" x14ac:dyDescent="0.2">
      <c r="A291" s="13" t="s">
        <v>1229</v>
      </c>
      <c r="B291" s="14" t="s">
        <v>1230</v>
      </c>
      <c r="C291" s="14" t="s">
        <v>16</v>
      </c>
      <c r="D291" s="14" t="s">
        <v>85</v>
      </c>
      <c r="E291" s="14" t="s">
        <v>1231</v>
      </c>
      <c r="F291" s="14" t="s">
        <v>60</v>
      </c>
      <c r="G291" s="14" t="s">
        <v>60</v>
      </c>
      <c r="H291" s="14" t="s">
        <v>60</v>
      </c>
      <c r="I291" s="13" t="s">
        <v>61</v>
      </c>
      <c r="J291" s="13" t="s">
        <v>121</v>
      </c>
      <c r="K291" s="1" t="s">
        <v>231</v>
      </c>
      <c r="L291" s="1" t="s">
        <v>1232</v>
      </c>
      <c r="M291" s="1" t="s">
        <v>65</v>
      </c>
      <c r="N291" s="13" t="s">
        <v>66</v>
      </c>
      <c r="O291" s="15">
        <v>39725</v>
      </c>
      <c r="P291" s="15">
        <v>144</v>
      </c>
      <c r="Q291" s="15">
        <v>5402</v>
      </c>
      <c r="R291" s="15">
        <v>36080</v>
      </c>
      <c r="S291" s="13">
        <v>12</v>
      </c>
      <c r="T291" s="16">
        <v>6431.56</v>
      </c>
      <c r="U291" s="17">
        <f t="shared" si="20"/>
        <v>535.96333333333337</v>
      </c>
      <c r="V291" s="18">
        <f t="shared" si="21"/>
        <v>44.663611111111116</v>
      </c>
      <c r="W291" s="18">
        <f t="shared" si="22"/>
        <v>0.16190207677784771</v>
      </c>
      <c r="X291" s="19">
        <f t="shared" si="23"/>
        <v>8.3333333333333329E-2</v>
      </c>
      <c r="Y291" s="16">
        <f>(Table22[[#This Row],[Gross Cost]]/Table22[[#This Row],[Viewable Impressions]])*1000</f>
        <v>1190.5886708626435</v>
      </c>
      <c r="Z291" s="19">
        <f t="shared" si="24"/>
        <v>0.36249213341724357</v>
      </c>
    </row>
    <row r="292" spans="1:26" ht="34" x14ac:dyDescent="0.2">
      <c r="A292" s="13" t="s">
        <v>1233</v>
      </c>
      <c r="B292" s="14" t="s">
        <v>1234</v>
      </c>
      <c r="C292" s="14" t="s">
        <v>28</v>
      </c>
      <c r="D292" s="14" t="s">
        <v>18</v>
      </c>
      <c r="E292" s="14" t="s">
        <v>1235</v>
      </c>
      <c r="F292" s="14" t="s">
        <v>60</v>
      </c>
      <c r="G292" s="14" t="s">
        <v>60</v>
      </c>
      <c r="H292" s="14" t="s">
        <v>60</v>
      </c>
      <c r="I292" s="13" t="s">
        <v>113</v>
      </c>
      <c r="J292" s="13" t="s">
        <v>93</v>
      </c>
      <c r="K292" s="1" t="s">
        <v>216</v>
      </c>
      <c r="L292" s="1" t="s">
        <v>242</v>
      </c>
      <c r="M292" s="1" t="s">
        <v>65</v>
      </c>
      <c r="N292" s="13" t="s">
        <v>74</v>
      </c>
      <c r="O292" s="15">
        <v>70134</v>
      </c>
      <c r="P292" s="15">
        <v>169</v>
      </c>
      <c r="Q292" s="15">
        <v>48862</v>
      </c>
      <c r="R292" s="15">
        <v>66739</v>
      </c>
      <c r="S292" s="13">
        <v>14</v>
      </c>
      <c r="T292" s="16">
        <v>2514.87</v>
      </c>
      <c r="U292" s="17">
        <f t="shared" si="20"/>
        <v>179.63357142857143</v>
      </c>
      <c r="V292" s="18">
        <f t="shared" si="21"/>
        <v>14.880887573964497</v>
      </c>
      <c r="W292" s="18">
        <f t="shared" si="22"/>
        <v>3.5858071691333732E-2</v>
      </c>
      <c r="X292" s="19">
        <f t="shared" si="23"/>
        <v>8.2840236686390539E-2</v>
      </c>
      <c r="Y292" s="16">
        <f>(Table22[[#This Row],[Gross Cost]]/Table22[[#This Row],[Viewable Impressions]])*1000</f>
        <v>51.468830584093972</v>
      </c>
      <c r="Z292" s="19">
        <f t="shared" si="24"/>
        <v>0.24096729118544499</v>
      </c>
    </row>
    <row r="293" spans="1:26" ht="17" x14ac:dyDescent="0.2">
      <c r="A293" s="13" t="s">
        <v>1236</v>
      </c>
      <c r="B293" s="14" t="s">
        <v>1236</v>
      </c>
      <c r="C293" s="14" t="s">
        <v>196</v>
      </c>
      <c r="D293" s="14" t="s">
        <v>945</v>
      </c>
      <c r="E293" s="14" t="s">
        <v>60</v>
      </c>
      <c r="F293" s="14" t="s">
        <v>60</v>
      </c>
      <c r="G293" s="14" t="s">
        <v>60</v>
      </c>
      <c r="H293" s="14" t="s">
        <v>60</v>
      </c>
      <c r="I293" s="13" t="s">
        <v>61</v>
      </c>
      <c r="J293" s="13" t="s">
        <v>62</v>
      </c>
      <c r="K293" s="1" t="s">
        <v>94</v>
      </c>
      <c r="L293" s="1" t="s">
        <v>173</v>
      </c>
      <c r="M293" s="1" t="s">
        <v>65</v>
      </c>
      <c r="N293" s="13" t="s">
        <v>66</v>
      </c>
      <c r="O293" s="15">
        <v>48892</v>
      </c>
      <c r="P293" s="15">
        <v>110</v>
      </c>
      <c r="Q293" s="15">
        <v>32060</v>
      </c>
      <c r="R293" s="15">
        <v>45251</v>
      </c>
      <c r="S293" s="13">
        <v>9</v>
      </c>
      <c r="T293" s="16">
        <v>1978.61</v>
      </c>
      <c r="U293" s="17">
        <f t="shared" si="20"/>
        <v>219.84555555555553</v>
      </c>
      <c r="V293" s="18">
        <f t="shared" si="21"/>
        <v>17.987363636363636</v>
      </c>
      <c r="W293" s="18">
        <f t="shared" si="22"/>
        <v>4.0468992882271126E-2</v>
      </c>
      <c r="X293" s="19">
        <f t="shared" si="23"/>
        <v>8.1818181818181818E-2</v>
      </c>
      <c r="Y293" s="16">
        <f>(Table22[[#This Row],[Gross Cost]]/Table22[[#This Row],[Viewable Impressions]])*1000</f>
        <v>61.715845290081099</v>
      </c>
      <c r="Z293" s="19">
        <f t="shared" si="24"/>
        <v>0.22498568272928088</v>
      </c>
    </row>
    <row r="294" spans="1:26" ht="51" x14ac:dyDescent="0.2">
      <c r="A294" s="13" t="s">
        <v>1237</v>
      </c>
      <c r="B294" s="14" t="s">
        <v>1238</v>
      </c>
      <c r="C294" s="14" t="s">
        <v>28</v>
      </c>
      <c r="D294" s="14" t="s">
        <v>294</v>
      </c>
      <c r="E294" s="14" t="s">
        <v>1138</v>
      </c>
      <c r="F294" s="14" t="s">
        <v>1239</v>
      </c>
      <c r="G294" s="14" t="s">
        <v>1240</v>
      </c>
      <c r="H294" s="14" t="s">
        <v>60</v>
      </c>
      <c r="I294" s="13" t="s">
        <v>193</v>
      </c>
      <c r="J294" s="13" t="s">
        <v>78</v>
      </c>
      <c r="K294" s="1" t="s">
        <v>114</v>
      </c>
      <c r="L294" s="1" t="s">
        <v>1241</v>
      </c>
      <c r="M294" s="1" t="s">
        <v>107</v>
      </c>
      <c r="N294" s="13" t="s">
        <v>74</v>
      </c>
      <c r="O294" s="15">
        <v>15475</v>
      </c>
      <c r="P294" s="15">
        <v>110</v>
      </c>
      <c r="Q294" s="15">
        <v>6019</v>
      </c>
      <c r="R294" s="15">
        <v>10952</v>
      </c>
      <c r="S294" s="13">
        <v>9</v>
      </c>
      <c r="T294" s="16">
        <v>4156.71</v>
      </c>
      <c r="U294" s="17">
        <f t="shared" si="20"/>
        <v>461.85666666666668</v>
      </c>
      <c r="V294" s="18">
        <f t="shared" si="21"/>
        <v>37.788272727272727</v>
      </c>
      <c r="W294" s="18">
        <f t="shared" si="22"/>
        <v>0.2686080775444265</v>
      </c>
      <c r="X294" s="19">
        <f t="shared" si="23"/>
        <v>8.1818181818181818E-2</v>
      </c>
      <c r="Y294" s="16">
        <f>(Table22[[#This Row],[Gross Cost]]/Table22[[#This Row],[Viewable Impressions]])*1000</f>
        <v>690.598105997674</v>
      </c>
      <c r="Z294" s="19">
        <f t="shared" si="24"/>
        <v>0.71082390953150243</v>
      </c>
    </row>
    <row r="295" spans="1:26" ht="34" x14ac:dyDescent="0.2">
      <c r="A295" s="13" t="s">
        <v>1242</v>
      </c>
      <c r="B295" s="14" t="s">
        <v>1242</v>
      </c>
      <c r="C295" s="14" t="s">
        <v>19</v>
      </c>
      <c r="D295" s="14" t="s">
        <v>129</v>
      </c>
      <c r="E295" s="14" t="s">
        <v>301</v>
      </c>
      <c r="F295" s="14" t="s">
        <v>1243</v>
      </c>
      <c r="G295" s="14" t="s">
        <v>60</v>
      </c>
      <c r="H295" s="14" t="s">
        <v>60</v>
      </c>
      <c r="I295" s="13" t="s">
        <v>61</v>
      </c>
      <c r="J295" s="13" t="s">
        <v>78</v>
      </c>
      <c r="K295" s="1" t="s">
        <v>282</v>
      </c>
      <c r="L295" s="1" t="s">
        <v>173</v>
      </c>
      <c r="M295" s="1" t="s">
        <v>81</v>
      </c>
      <c r="N295" s="13" t="s">
        <v>74</v>
      </c>
      <c r="O295" s="15">
        <v>30714</v>
      </c>
      <c r="P295" s="15">
        <v>111</v>
      </c>
      <c r="Q295" s="15">
        <v>12531</v>
      </c>
      <c r="R295" s="15">
        <v>28461</v>
      </c>
      <c r="S295" s="13">
        <v>9</v>
      </c>
      <c r="T295" s="16">
        <v>1503.48</v>
      </c>
      <c r="U295" s="17">
        <f t="shared" si="20"/>
        <v>167.05333333333334</v>
      </c>
      <c r="V295" s="18">
        <f t="shared" si="21"/>
        <v>13.544864864864865</v>
      </c>
      <c r="W295" s="18">
        <f t="shared" si="22"/>
        <v>4.8950966985739405E-2</v>
      </c>
      <c r="X295" s="19">
        <f t="shared" si="23"/>
        <v>8.1081081081081086E-2</v>
      </c>
      <c r="Y295" s="16">
        <f>(Table22[[#This Row],[Gross Cost]]/Table22[[#This Row],[Viewable Impressions]])*1000</f>
        <v>119.98084749820445</v>
      </c>
      <c r="Z295" s="19">
        <f t="shared" si="24"/>
        <v>0.3613987106856808</v>
      </c>
    </row>
    <row r="296" spans="1:26" ht="34" x14ac:dyDescent="0.2">
      <c r="A296" s="13" t="s">
        <v>1244</v>
      </c>
      <c r="B296" s="14" t="s">
        <v>1245</v>
      </c>
      <c r="C296" s="14" t="s">
        <v>936</v>
      </c>
      <c r="D296" s="14" t="s">
        <v>937</v>
      </c>
      <c r="E296" s="14" t="s">
        <v>1246</v>
      </c>
      <c r="F296" s="14" t="s">
        <v>60</v>
      </c>
      <c r="G296" s="14" t="s">
        <v>60</v>
      </c>
      <c r="H296" s="14" t="s">
        <v>60</v>
      </c>
      <c r="I296" s="13" t="s">
        <v>113</v>
      </c>
      <c r="J296" s="13" t="s">
        <v>62</v>
      </c>
      <c r="K296" s="1" t="s">
        <v>79</v>
      </c>
      <c r="L296" s="1" t="s">
        <v>545</v>
      </c>
      <c r="M296" s="1" t="s">
        <v>81</v>
      </c>
      <c r="N296" s="13" t="s">
        <v>74</v>
      </c>
      <c r="O296" s="15">
        <v>12510</v>
      </c>
      <c r="P296" s="15">
        <v>74</v>
      </c>
      <c r="Q296" s="15">
        <v>4391</v>
      </c>
      <c r="R296" s="15">
        <v>9098</v>
      </c>
      <c r="S296" s="13">
        <v>6</v>
      </c>
      <c r="T296" s="16">
        <v>1524.47</v>
      </c>
      <c r="U296" s="17">
        <f t="shared" si="20"/>
        <v>254.07833333333335</v>
      </c>
      <c r="V296" s="18">
        <f t="shared" si="21"/>
        <v>20.600945945945945</v>
      </c>
      <c r="W296" s="18">
        <f t="shared" si="22"/>
        <v>0.12186011191047162</v>
      </c>
      <c r="X296" s="19">
        <f t="shared" si="23"/>
        <v>8.1081081081081086E-2</v>
      </c>
      <c r="Y296" s="16">
        <f>(Table22[[#This Row],[Gross Cost]]/Table22[[#This Row],[Viewable Impressions]])*1000</f>
        <v>347.18059667501711</v>
      </c>
      <c r="Z296" s="19">
        <f t="shared" si="24"/>
        <v>0.59152677857713831</v>
      </c>
    </row>
    <row r="297" spans="1:26" ht="17" x14ac:dyDescent="0.2">
      <c r="A297" s="13" t="s">
        <v>1247</v>
      </c>
      <c r="B297" s="14" t="s">
        <v>1248</v>
      </c>
      <c r="C297" s="14" t="s">
        <v>16</v>
      </c>
      <c r="D297" s="14" t="s">
        <v>717</v>
      </c>
      <c r="E297" s="14" t="s">
        <v>1249</v>
      </c>
      <c r="F297" s="14" t="s">
        <v>60</v>
      </c>
      <c r="G297" s="14" t="s">
        <v>60</v>
      </c>
      <c r="H297" s="14" t="s">
        <v>60</v>
      </c>
      <c r="I297" s="13" t="s">
        <v>61</v>
      </c>
      <c r="J297" s="13" t="s">
        <v>62</v>
      </c>
      <c r="K297" s="1" t="s">
        <v>114</v>
      </c>
      <c r="L297" s="1" t="s">
        <v>1061</v>
      </c>
      <c r="M297" s="1" t="s">
        <v>65</v>
      </c>
      <c r="N297" s="13" t="s">
        <v>66</v>
      </c>
      <c r="O297" s="15">
        <v>29856</v>
      </c>
      <c r="P297" s="15">
        <v>111</v>
      </c>
      <c r="Q297" s="15">
        <v>7664</v>
      </c>
      <c r="R297" s="15">
        <v>21698</v>
      </c>
      <c r="S297" s="13">
        <v>9</v>
      </c>
      <c r="T297" s="16">
        <v>4851.3900000000003</v>
      </c>
      <c r="U297" s="17">
        <f t="shared" si="20"/>
        <v>539.04333333333341</v>
      </c>
      <c r="V297" s="18">
        <f t="shared" si="21"/>
        <v>43.70621621621622</v>
      </c>
      <c r="W297" s="18">
        <f t="shared" si="22"/>
        <v>0.16249296623794213</v>
      </c>
      <c r="X297" s="19">
        <f t="shared" si="23"/>
        <v>8.1081081081081086E-2</v>
      </c>
      <c r="Y297" s="16">
        <f>(Table22[[#This Row],[Gross Cost]]/Table22[[#This Row],[Viewable Impressions]])*1000</f>
        <v>633.01017745302727</v>
      </c>
      <c r="Z297" s="19">
        <f t="shared" si="24"/>
        <v>0.37178456591639875</v>
      </c>
    </row>
    <row r="298" spans="1:26" ht="34" x14ac:dyDescent="0.2">
      <c r="A298" s="13" t="s">
        <v>1250</v>
      </c>
      <c r="B298" s="14" t="s">
        <v>1251</v>
      </c>
      <c r="C298" s="14" t="s">
        <v>20</v>
      </c>
      <c r="D298" s="14" t="s">
        <v>1252</v>
      </c>
      <c r="E298" s="14" t="s">
        <v>60</v>
      </c>
      <c r="F298" s="14" t="s">
        <v>60</v>
      </c>
      <c r="G298" s="14" t="s">
        <v>60</v>
      </c>
      <c r="H298" s="14" t="s">
        <v>60</v>
      </c>
      <c r="I298" s="13" t="s">
        <v>61</v>
      </c>
      <c r="J298" s="13" t="s">
        <v>93</v>
      </c>
      <c r="K298" s="1" t="s">
        <v>114</v>
      </c>
      <c r="L298" s="1" t="s">
        <v>148</v>
      </c>
      <c r="M298" s="1" t="s">
        <v>65</v>
      </c>
      <c r="N298" s="13" t="s">
        <v>82</v>
      </c>
      <c r="O298" s="15">
        <v>127090</v>
      </c>
      <c r="P298" s="15">
        <v>299</v>
      </c>
      <c r="Q298" s="15">
        <v>30178</v>
      </c>
      <c r="R298" s="15">
        <v>113438</v>
      </c>
      <c r="S298" s="13">
        <v>24</v>
      </c>
      <c r="T298" s="16">
        <v>5808.91</v>
      </c>
      <c r="U298" s="17">
        <f t="shared" si="20"/>
        <v>242.03791666666666</v>
      </c>
      <c r="V298" s="18">
        <f t="shared" si="21"/>
        <v>19.427792642140467</v>
      </c>
      <c r="W298" s="18">
        <f t="shared" si="22"/>
        <v>4.57070579904005E-2</v>
      </c>
      <c r="X298" s="19">
        <f t="shared" si="23"/>
        <v>8.0267558528428096E-2</v>
      </c>
      <c r="Y298" s="16">
        <f>(Table22[[#This Row],[Gross Cost]]/Table22[[#This Row],[Viewable Impressions]])*1000</f>
        <v>192.488236463649</v>
      </c>
      <c r="Z298" s="19">
        <f t="shared" si="24"/>
        <v>0.23526634668345267</v>
      </c>
    </row>
    <row r="299" spans="1:26" ht="34" x14ac:dyDescent="0.2">
      <c r="A299" s="13" t="s">
        <v>1253</v>
      </c>
      <c r="B299" s="14" t="s">
        <v>1253</v>
      </c>
      <c r="C299" s="14" t="s">
        <v>19</v>
      </c>
      <c r="D299" s="14" t="s">
        <v>16</v>
      </c>
      <c r="E299" s="14" t="s">
        <v>1254</v>
      </c>
      <c r="F299" s="14" t="s">
        <v>1255</v>
      </c>
      <c r="G299" s="14" t="s">
        <v>60</v>
      </c>
      <c r="H299" s="14" t="s">
        <v>60</v>
      </c>
      <c r="I299" s="13" t="s">
        <v>61</v>
      </c>
      <c r="J299" s="13" t="s">
        <v>93</v>
      </c>
      <c r="K299" s="1" t="s">
        <v>114</v>
      </c>
      <c r="L299" s="1" t="s">
        <v>929</v>
      </c>
      <c r="M299" s="1" t="s">
        <v>65</v>
      </c>
      <c r="N299" s="13" t="s">
        <v>82</v>
      </c>
      <c r="O299" s="15">
        <v>76439</v>
      </c>
      <c r="P299" s="15">
        <v>100</v>
      </c>
      <c r="Q299" s="15">
        <v>58269</v>
      </c>
      <c r="R299" s="15">
        <v>66924</v>
      </c>
      <c r="S299" s="13">
        <v>8</v>
      </c>
      <c r="T299" s="16">
        <v>1524.81</v>
      </c>
      <c r="U299" s="17">
        <f t="shared" si="20"/>
        <v>190.60124999999999</v>
      </c>
      <c r="V299" s="18">
        <f t="shared" si="21"/>
        <v>15.248099999999999</v>
      </c>
      <c r="W299" s="18">
        <f t="shared" si="22"/>
        <v>1.9948063161475162E-2</v>
      </c>
      <c r="X299" s="19">
        <f t="shared" si="23"/>
        <v>0.08</v>
      </c>
      <c r="Y299" s="16">
        <f>(Table22[[#This Row],[Gross Cost]]/Table22[[#This Row],[Viewable Impressions]])*1000</f>
        <v>26.168460073109202</v>
      </c>
      <c r="Z299" s="19">
        <f t="shared" si="24"/>
        <v>0.13082327084341763</v>
      </c>
    </row>
    <row r="300" spans="1:26" ht="34" x14ac:dyDescent="0.2">
      <c r="A300" s="13" t="s">
        <v>1256</v>
      </c>
      <c r="B300" s="14" t="s">
        <v>1257</v>
      </c>
      <c r="C300" s="14" t="s">
        <v>16</v>
      </c>
      <c r="D300" s="14" t="s">
        <v>85</v>
      </c>
      <c r="E300" s="14" t="s">
        <v>214</v>
      </c>
      <c r="F300" s="14" t="s">
        <v>1258</v>
      </c>
      <c r="G300" s="14" t="s">
        <v>60</v>
      </c>
      <c r="H300" s="14" t="s">
        <v>60</v>
      </c>
      <c r="I300" s="13" t="s">
        <v>61</v>
      </c>
      <c r="J300" s="13" t="s">
        <v>121</v>
      </c>
      <c r="K300" s="1" t="s">
        <v>94</v>
      </c>
      <c r="L300" s="1" t="s">
        <v>1259</v>
      </c>
      <c r="M300" s="1" t="s">
        <v>116</v>
      </c>
      <c r="N300" s="13" t="s">
        <v>66</v>
      </c>
      <c r="O300" s="15">
        <v>39314</v>
      </c>
      <c r="P300" s="15">
        <v>100</v>
      </c>
      <c r="Q300" s="15">
        <v>27671</v>
      </c>
      <c r="R300" s="15">
        <v>35488</v>
      </c>
      <c r="S300" s="13">
        <v>8</v>
      </c>
      <c r="T300" s="16">
        <v>5530.8</v>
      </c>
      <c r="U300" s="17">
        <f t="shared" si="20"/>
        <v>691.35</v>
      </c>
      <c r="V300" s="18">
        <f t="shared" si="21"/>
        <v>55.308</v>
      </c>
      <c r="W300" s="18">
        <f t="shared" si="22"/>
        <v>0.14068270844991607</v>
      </c>
      <c r="X300" s="19">
        <f t="shared" si="23"/>
        <v>0.08</v>
      </c>
      <c r="Y300" s="16">
        <f>(Table22[[#This Row],[Gross Cost]]/Table22[[#This Row],[Viewable Impressions]])*1000</f>
        <v>199.87712767879731</v>
      </c>
      <c r="Z300" s="19">
        <f t="shared" si="24"/>
        <v>0.25436231367960527</v>
      </c>
    </row>
    <row r="301" spans="1:26" ht="51" x14ac:dyDescent="0.2">
      <c r="A301" s="13" t="s">
        <v>1260</v>
      </c>
      <c r="B301" s="14" t="s">
        <v>1261</v>
      </c>
      <c r="C301" s="14" t="s">
        <v>18</v>
      </c>
      <c r="D301" s="14" t="s">
        <v>182</v>
      </c>
      <c r="E301" s="14" t="s">
        <v>1262</v>
      </c>
      <c r="F301" s="14" t="s">
        <v>60</v>
      </c>
      <c r="G301" s="14" t="s">
        <v>60</v>
      </c>
      <c r="H301" s="14" t="s">
        <v>60</v>
      </c>
      <c r="I301" s="13" t="s">
        <v>113</v>
      </c>
      <c r="J301" s="13" t="s">
        <v>121</v>
      </c>
      <c r="K301" s="1" t="s">
        <v>114</v>
      </c>
      <c r="L301" s="1" t="s">
        <v>73</v>
      </c>
      <c r="M301" s="1" t="s">
        <v>65</v>
      </c>
      <c r="N301" s="13" t="s">
        <v>74</v>
      </c>
      <c r="O301" s="15">
        <v>11025</v>
      </c>
      <c r="P301" s="15">
        <v>50</v>
      </c>
      <c r="Q301" s="15">
        <v>7974</v>
      </c>
      <c r="R301" s="15">
        <v>10311</v>
      </c>
      <c r="S301" s="13">
        <v>4</v>
      </c>
      <c r="T301" s="16">
        <v>1657.16</v>
      </c>
      <c r="U301" s="17">
        <f t="shared" si="20"/>
        <v>414.29</v>
      </c>
      <c r="V301" s="18">
        <f t="shared" si="21"/>
        <v>33.1432</v>
      </c>
      <c r="W301" s="18">
        <f t="shared" si="22"/>
        <v>0.15030929705215421</v>
      </c>
      <c r="X301" s="19">
        <f t="shared" si="23"/>
        <v>0.08</v>
      </c>
      <c r="Y301" s="16">
        <f>(Table22[[#This Row],[Gross Cost]]/Table22[[#This Row],[Viewable Impressions]])*1000</f>
        <v>207.82041635314775</v>
      </c>
      <c r="Z301" s="19">
        <f t="shared" si="24"/>
        <v>0.45351473922902497</v>
      </c>
    </row>
    <row r="302" spans="1:26" ht="34" x14ac:dyDescent="0.2">
      <c r="A302" s="13" t="s">
        <v>1263</v>
      </c>
      <c r="B302" s="14" t="s">
        <v>1264</v>
      </c>
      <c r="C302" s="14" t="s">
        <v>13</v>
      </c>
      <c r="D302" s="14" t="s">
        <v>69</v>
      </c>
      <c r="E302" s="14" t="s">
        <v>70</v>
      </c>
      <c r="F302" s="14" t="s">
        <v>1265</v>
      </c>
      <c r="G302" s="14" t="s">
        <v>60</v>
      </c>
      <c r="H302" s="14" t="s">
        <v>60</v>
      </c>
      <c r="I302" s="13" t="s">
        <v>193</v>
      </c>
      <c r="J302" s="13" t="s">
        <v>78</v>
      </c>
      <c r="K302" s="1" t="s">
        <v>231</v>
      </c>
      <c r="L302" s="1" t="s">
        <v>711</v>
      </c>
      <c r="M302" s="1" t="s">
        <v>65</v>
      </c>
      <c r="N302" s="13" t="s">
        <v>74</v>
      </c>
      <c r="O302" s="15">
        <v>9178</v>
      </c>
      <c r="P302" s="15">
        <v>25</v>
      </c>
      <c r="Q302" s="15">
        <v>4644</v>
      </c>
      <c r="R302" s="15">
        <v>8462</v>
      </c>
      <c r="S302" s="13">
        <v>2</v>
      </c>
      <c r="T302" s="16">
        <v>1503.21</v>
      </c>
      <c r="U302" s="17">
        <f t="shared" si="20"/>
        <v>751.60500000000002</v>
      </c>
      <c r="V302" s="18">
        <f t="shared" si="21"/>
        <v>60.128399999999999</v>
      </c>
      <c r="W302" s="18">
        <f t="shared" si="22"/>
        <v>0.16378404881237743</v>
      </c>
      <c r="X302" s="19">
        <f t="shared" si="23"/>
        <v>0.08</v>
      </c>
      <c r="Y302" s="16">
        <f>(Table22[[#This Row],[Gross Cost]]/Table22[[#This Row],[Viewable Impressions]])*1000</f>
        <v>323.68863049095609</v>
      </c>
      <c r="Z302" s="19">
        <f t="shared" si="24"/>
        <v>0.27239049901939422</v>
      </c>
    </row>
    <row r="303" spans="1:26" ht="34" x14ac:dyDescent="0.2">
      <c r="A303" s="13" t="s">
        <v>1266</v>
      </c>
      <c r="B303" s="14" t="s">
        <v>1267</v>
      </c>
      <c r="C303" s="14" t="s">
        <v>26</v>
      </c>
      <c r="D303" s="14" t="s">
        <v>501</v>
      </c>
      <c r="E303" s="14" t="s">
        <v>1268</v>
      </c>
      <c r="F303" s="14" t="s">
        <v>60</v>
      </c>
      <c r="G303" s="14" t="s">
        <v>60</v>
      </c>
      <c r="H303" s="14" t="s">
        <v>60</v>
      </c>
      <c r="I303" s="13" t="s">
        <v>113</v>
      </c>
      <c r="J303" s="13" t="s">
        <v>78</v>
      </c>
      <c r="K303" s="1" t="s">
        <v>231</v>
      </c>
      <c r="L303" s="1" t="s">
        <v>222</v>
      </c>
      <c r="M303" s="1" t="s">
        <v>65</v>
      </c>
      <c r="N303" s="13" t="s">
        <v>74</v>
      </c>
      <c r="O303" s="15">
        <v>43117</v>
      </c>
      <c r="P303" s="15">
        <v>100</v>
      </c>
      <c r="Q303" s="15">
        <v>6478</v>
      </c>
      <c r="R303" s="15">
        <v>27405</v>
      </c>
      <c r="S303" s="13">
        <v>8</v>
      </c>
      <c r="T303" s="16">
        <v>4250.43</v>
      </c>
      <c r="U303" s="17">
        <f t="shared" si="20"/>
        <v>531.30375000000004</v>
      </c>
      <c r="V303" s="18">
        <f t="shared" si="21"/>
        <v>42.504300000000001</v>
      </c>
      <c r="W303" s="18">
        <f t="shared" si="22"/>
        <v>9.8578982767817805E-2</v>
      </c>
      <c r="X303" s="19">
        <f t="shared" si="23"/>
        <v>0.08</v>
      </c>
      <c r="Y303" s="16">
        <f>(Table22[[#This Row],[Gross Cost]]/Table22[[#This Row],[Viewable Impressions]])*1000</f>
        <v>656.13306576103741</v>
      </c>
      <c r="Z303" s="19">
        <f t="shared" si="24"/>
        <v>0.23192708212537977</v>
      </c>
    </row>
    <row r="304" spans="1:26" ht="34" x14ac:dyDescent="0.2">
      <c r="A304" s="13" t="s">
        <v>1269</v>
      </c>
      <c r="B304" s="14" t="s">
        <v>1270</v>
      </c>
      <c r="C304" s="14" t="s">
        <v>25</v>
      </c>
      <c r="D304" s="14" t="s">
        <v>91</v>
      </c>
      <c r="E304" s="14" t="s">
        <v>1271</v>
      </c>
      <c r="F304" s="14" t="s">
        <v>60</v>
      </c>
      <c r="G304" s="14" t="s">
        <v>60</v>
      </c>
      <c r="H304" s="14" t="s">
        <v>60</v>
      </c>
      <c r="I304" s="13" t="s">
        <v>193</v>
      </c>
      <c r="J304" s="13" t="s">
        <v>93</v>
      </c>
      <c r="K304" s="1" t="s">
        <v>231</v>
      </c>
      <c r="L304" s="1" t="s">
        <v>1272</v>
      </c>
      <c r="M304" s="1" t="s">
        <v>65</v>
      </c>
      <c r="N304" s="13" t="s">
        <v>74</v>
      </c>
      <c r="O304" s="15">
        <v>17382</v>
      </c>
      <c r="P304" s="15">
        <v>100</v>
      </c>
      <c r="Q304" s="15">
        <v>7411</v>
      </c>
      <c r="R304" s="15">
        <v>16576</v>
      </c>
      <c r="S304" s="13">
        <v>8</v>
      </c>
      <c r="T304" s="16">
        <v>5797.22</v>
      </c>
      <c r="U304" s="17">
        <f t="shared" si="20"/>
        <v>724.65250000000003</v>
      </c>
      <c r="V304" s="18">
        <f t="shared" si="21"/>
        <v>57.972200000000001</v>
      </c>
      <c r="W304" s="18">
        <f t="shared" si="22"/>
        <v>0.33351858244160626</v>
      </c>
      <c r="X304" s="19">
        <f t="shared" si="23"/>
        <v>0.08</v>
      </c>
      <c r="Y304" s="16">
        <f>(Table22[[#This Row],[Gross Cost]]/Table22[[#This Row],[Viewable Impressions]])*1000</f>
        <v>782.24531102415324</v>
      </c>
      <c r="Z304" s="19">
        <f t="shared" si="24"/>
        <v>0.57530778966747209</v>
      </c>
    </row>
    <row r="305" spans="1:26" ht="34" x14ac:dyDescent="0.2">
      <c r="A305" s="13" t="s">
        <v>1273</v>
      </c>
      <c r="B305" s="14" t="s">
        <v>1274</v>
      </c>
      <c r="C305" s="14" t="s">
        <v>8</v>
      </c>
      <c r="D305" s="14" t="s">
        <v>266</v>
      </c>
      <c r="E305" s="14" t="s">
        <v>1275</v>
      </c>
      <c r="F305" s="14" t="s">
        <v>60</v>
      </c>
      <c r="G305" s="14" t="s">
        <v>60</v>
      </c>
      <c r="H305" s="14" t="s">
        <v>60</v>
      </c>
      <c r="I305" s="13" t="s">
        <v>113</v>
      </c>
      <c r="J305" s="13" t="s">
        <v>93</v>
      </c>
      <c r="K305" s="1" t="s">
        <v>114</v>
      </c>
      <c r="L305" s="1" t="s">
        <v>1276</v>
      </c>
      <c r="M305" s="1" t="s">
        <v>107</v>
      </c>
      <c r="N305" s="13" t="s">
        <v>74</v>
      </c>
      <c r="O305" s="15">
        <v>39881</v>
      </c>
      <c r="P305" s="15">
        <v>125</v>
      </c>
      <c r="Q305" s="15">
        <v>6331</v>
      </c>
      <c r="R305" s="15">
        <v>36245</v>
      </c>
      <c r="S305" s="13">
        <v>10</v>
      </c>
      <c r="T305" s="16">
        <v>7098.89</v>
      </c>
      <c r="U305" s="17">
        <f t="shared" si="20"/>
        <v>709.88900000000001</v>
      </c>
      <c r="V305" s="18">
        <f t="shared" si="21"/>
        <v>56.791119999999999</v>
      </c>
      <c r="W305" s="18">
        <f t="shared" si="22"/>
        <v>0.17800180537097868</v>
      </c>
      <c r="X305" s="19">
        <f t="shared" si="23"/>
        <v>0.08</v>
      </c>
      <c r="Y305" s="16">
        <f>(Table22[[#This Row],[Gross Cost]]/Table22[[#This Row],[Viewable Impressions]])*1000</f>
        <v>1121.2904754383194</v>
      </c>
      <c r="Z305" s="19">
        <f t="shared" si="24"/>
        <v>0.31343246157318022</v>
      </c>
    </row>
    <row r="306" spans="1:26" ht="34" x14ac:dyDescent="0.2">
      <c r="A306" s="13" t="s">
        <v>1277</v>
      </c>
      <c r="B306" s="14" t="s">
        <v>1278</v>
      </c>
      <c r="C306" s="14" t="s">
        <v>26</v>
      </c>
      <c r="D306" s="14" t="s">
        <v>501</v>
      </c>
      <c r="E306" s="14" t="s">
        <v>1279</v>
      </c>
      <c r="F306" s="14" t="s">
        <v>60</v>
      </c>
      <c r="G306" s="14" t="s">
        <v>60</v>
      </c>
      <c r="H306" s="14" t="s">
        <v>60</v>
      </c>
      <c r="I306" s="13" t="s">
        <v>61</v>
      </c>
      <c r="J306" s="13" t="s">
        <v>121</v>
      </c>
      <c r="K306" s="1" t="s">
        <v>94</v>
      </c>
      <c r="L306" s="1" t="s">
        <v>173</v>
      </c>
      <c r="M306" s="1" t="s">
        <v>81</v>
      </c>
      <c r="N306" s="13" t="s">
        <v>66</v>
      </c>
      <c r="O306" s="15">
        <v>10815</v>
      </c>
      <c r="P306" s="15">
        <v>25</v>
      </c>
      <c r="Q306" s="15">
        <v>4321</v>
      </c>
      <c r="R306" s="15">
        <v>9646</v>
      </c>
      <c r="S306" s="13">
        <v>2</v>
      </c>
      <c r="T306" s="16">
        <v>4921.59</v>
      </c>
      <c r="U306" s="17">
        <f t="shared" si="20"/>
        <v>2460.7950000000001</v>
      </c>
      <c r="V306" s="18">
        <f t="shared" si="21"/>
        <v>196.86360000000002</v>
      </c>
      <c r="W306" s="18">
        <f t="shared" si="22"/>
        <v>0.45507073509015256</v>
      </c>
      <c r="X306" s="19">
        <f t="shared" si="23"/>
        <v>0.08</v>
      </c>
      <c r="Y306" s="16">
        <f>(Table22[[#This Row],[Gross Cost]]/Table22[[#This Row],[Viewable Impressions]])*1000</f>
        <v>1138.9932885906039</v>
      </c>
      <c r="Z306" s="19">
        <f t="shared" si="24"/>
        <v>0.23116042533518261</v>
      </c>
    </row>
    <row r="307" spans="1:26" ht="17" x14ac:dyDescent="0.2">
      <c r="A307" s="13" t="s">
        <v>1280</v>
      </c>
      <c r="B307" s="14" t="s">
        <v>1281</v>
      </c>
      <c r="C307" s="14" t="s">
        <v>378</v>
      </c>
      <c r="D307" s="14" t="s">
        <v>1282</v>
      </c>
      <c r="E307" s="14" t="s">
        <v>60</v>
      </c>
      <c r="F307" s="14" t="s">
        <v>60</v>
      </c>
      <c r="G307" s="14" t="s">
        <v>60</v>
      </c>
      <c r="H307" s="14" t="s">
        <v>60</v>
      </c>
      <c r="I307" s="13" t="s">
        <v>113</v>
      </c>
      <c r="J307" s="13" t="s">
        <v>78</v>
      </c>
      <c r="K307" s="1" t="s">
        <v>282</v>
      </c>
      <c r="L307" s="1" t="s">
        <v>993</v>
      </c>
      <c r="M307" s="1" t="s">
        <v>323</v>
      </c>
      <c r="N307" s="13" t="s">
        <v>74</v>
      </c>
      <c r="O307" s="15">
        <v>41513</v>
      </c>
      <c r="P307" s="15">
        <v>113</v>
      </c>
      <c r="Q307" s="15">
        <v>20872</v>
      </c>
      <c r="R307" s="15">
        <v>39250</v>
      </c>
      <c r="S307" s="13">
        <v>9</v>
      </c>
      <c r="T307" s="16">
        <v>6789.53</v>
      </c>
      <c r="U307" s="17">
        <f t="shared" si="20"/>
        <v>754.39222222222224</v>
      </c>
      <c r="V307" s="18">
        <f t="shared" si="21"/>
        <v>60.084336283185841</v>
      </c>
      <c r="W307" s="18">
        <f t="shared" si="22"/>
        <v>0.16355189940500567</v>
      </c>
      <c r="X307" s="19">
        <f t="shared" si="23"/>
        <v>7.9646017699115043E-2</v>
      </c>
      <c r="Y307" s="16">
        <f>(Table22[[#This Row],[Gross Cost]]/Table22[[#This Row],[Viewable Impressions]])*1000</f>
        <v>325.29369490226139</v>
      </c>
      <c r="Z307" s="19">
        <f t="shared" si="24"/>
        <v>0.27220388793871797</v>
      </c>
    </row>
    <row r="308" spans="1:26" ht="34" x14ac:dyDescent="0.2">
      <c r="A308" s="13" t="s">
        <v>1283</v>
      </c>
      <c r="B308" s="14" t="s">
        <v>1284</v>
      </c>
      <c r="C308" s="14" t="s">
        <v>13</v>
      </c>
      <c r="D308" s="14" t="s">
        <v>1285</v>
      </c>
      <c r="E308" s="14" t="s">
        <v>1286</v>
      </c>
      <c r="F308" s="14" t="s">
        <v>1287</v>
      </c>
      <c r="G308" s="14" t="s">
        <v>60</v>
      </c>
      <c r="H308" s="14" t="s">
        <v>60</v>
      </c>
      <c r="I308" s="13" t="s">
        <v>61</v>
      </c>
      <c r="J308" s="13" t="s">
        <v>93</v>
      </c>
      <c r="K308" s="1" t="s">
        <v>231</v>
      </c>
      <c r="L308" s="1" t="s">
        <v>571</v>
      </c>
      <c r="M308" s="1" t="s">
        <v>65</v>
      </c>
      <c r="N308" s="13" t="s">
        <v>82</v>
      </c>
      <c r="O308" s="15">
        <v>74164</v>
      </c>
      <c r="P308" s="15">
        <v>241</v>
      </c>
      <c r="Q308" s="15">
        <v>25104</v>
      </c>
      <c r="R308" s="15">
        <v>61242</v>
      </c>
      <c r="S308" s="13">
        <v>19</v>
      </c>
      <c r="T308" s="16">
        <v>1902.3</v>
      </c>
      <c r="U308" s="17">
        <f t="shared" si="20"/>
        <v>100.12105263157895</v>
      </c>
      <c r="V308" s="18">
        <f t="shared" si="21"/>
        <v>7.8933609958506219</v>
      </c>
      <c r="W308" s="18">
        <f t="shared" si="22"/>
        <v>2.5649911008036243E-2</v>
      </c>
      <c r="X308" s="19">
        <f t="shared" si="23"/>
        <v>7.8838174273858919E-2</v>
      </c>
      <c r="Y308" s="16">
        <f>(Table22[[#This Row],[Gross Cost]]/Table22[[#This Row],[Viewable Impressions]])*1000</f>
        <v>75.776768642447422</v>
      </c>
      <c r="Z308" s="19">
        <f t="shared" si="24"/>
        <v>0.32495550401812195</v>
      </c>
    </row>
    <row r="309" spans="1:26" ht="34" x14ac:dyDescent="0.2">
      <c r="A309" s="13" t="s">
        <v>1288</v>
      </c>
      <c r="B309" s="14" t="s">
        <v>1289</v>
      </c>
      <c r="C309" s="14" t="s">
        <v>9</v>
      </c>
      <c r="D309" s="14" t="s">
        <v>279</v>
      </c>
      <c r="E309" s="14" t="s">
        <v>1290</v>
      </c>
      <c r="F309" s="14" t="s">
        <v>60</v>
      </c>
      <c r="G309" s="14" t="s">
        <v>60</v>
      </c>
      <c r="H309" s="14" t="s">
        <v>60</v>
      </c>
      <c r="I309" s="13" t="s">
        <v>113</v>
      </c>
      <c r="J309" s="13" t="s">
        <v>78</v>
      </c>
      <c r="K309" s="1" t="s">
        <v>63</v>
      </c>
      <c r="L309" s="1" t="s">
        <v>370</v>
      </c>
      <c r="M309" s="1" t="s">
        <v>65</v>
      </c>
      <c r="N309" s="13" t="s">
        <v>74</v>
      </c>
      <c r="O309" s="15">
        <v>304377</v>
      </c>
      <c r="P309" s="15">
        <v>801</v>
      </c>
      <c r="Q309" s="15">
        <v>27519</v>
      </c>
      <c r="R309" s="15">
        <v>270098</v>
      </c>
      <c r="S309" s="13">
        <v>63</v>
      </c>
      <c r="T309" s="16">
        <v>1595.49</v>
      </c>
      <c r="U309" s="17">
        <f t="shared" si="20"/>
        <v>25.325238095238095</v>
      </c>
      <c r="V309" s="18">
        <f t="shared" si="21"/>
        <v>1.9918726591760301</v>
      </c>
      <c r="W309" s="18">
        <f t="shared" si="22"/>
        <v>5.2418218196512876E-3</v>
      </c>
      <c r="X309" s="19">
        <f t="shared" si="23"/>
        <v>7.8651685393258425E-2</v>
      </c>
      <c r="Y309" s="16">
        <f>(Table22[[#This Row],[Gross Cost]]/Table22[[#This Row],[Viewable Impressions]])*1000</f>
        <v>57.977760819797233</v>
      </c>
      <c r="Z309" s="19">
        <f t="shared" si="24"/>
        <v>0.26316048847317636</v>
      </c>
    </row>
    <row r="310" spans="1:26" ht="17" x14ac:dyDescent="0.2">
      <c r="A310" s="13" t="s">
        <v>1291</v>
      </c>
      <c r="B310" s="14" t="s">
        <v>1291</v>
      </c>
      <c r="C310" s="14" t="s">
        <v>1291</v>
      </c>
      <c r="D310" s="14" t="s">
        <v>60</v>
      </c>
      <c r="E310" s="14" t="s">
        <v>60</v>
      </c>
      <c r="F310" s="14" t="s">
        <v>60</v>
      </c>
      <c r="G310" s="14" t="s">
        <v>60</v>
      </c>
      <c r="H310" s="14" t="s">
        <v>60</v>
      </c>
      <c r="I310" s="13" t="s">
        <v>113</v>
      </c>
      <c r="J310" s="13" t="s">
        <v>78</v>
      </c>
      <c r="K310" s="1" t="s">
        <v>87</v>
      </c>
      <c r="L310" s="1" t="s">
        <v>1061</v>
      </c>
      <c r="M310" s="1" t="s">
        <v>65</v>
      </c>
      <c r="N310" s="13" t="s">
        <v>74</v>
      </c>
      <c r="O310" s="15">
        <v>78433</v>
      </c>
      <c r="P310" s="15">
        <v>204</v>
      </c>
      <c r="Q310" s="15">
        <v>24067</v>
      </c>
      <c r="R310" s="15">
        <v>58308</v>
      </c>
      <c r="S310" s="13">
        <v>16</v>
      </c>
      <c r="T310" s="16">
        <v>1612.55</v>
      </c>
      <c r="U310" s="17">
        <f t="shared" si="20"/>
        <v>100.784375</v>
      </c>
      <c r="V310" s="18">
        <f t="shared" si="21"/>
        <v>7.9046568627450977</v>
      </c>
      <c r="W310" s="18">
        <f t="shared" si="22"/>
        <v>2.0559585888592812E-2</v>
      </c>
      <c r="X310" s="19">
        <f t="shared" si="23"/>
        <v>7.8431372549019607E-2</v>
      </c>
      <c r="Y310" s="16">
        <f>(Table22[[#This Row],[Gross Cost]]/Table22[[#This Row],[Viewable Impressions]])*1000</f>
        <v>67.002534590933635</v>
      </c>
      <c r="Z310" s="19">
        <f t="shared" si="24"/>
        <v>0.26009460303698695</v>
      </c>
    </row>
    <row r="311" spans="1:26" ht="51" x14ac:dyDescent="0.2">
      <c r="A311" s="13" t="s">
        <v>1292</v>
      </c>
      <c r="B311" s="14" t="s">
        <v>1293</v>
      </c>
      <c r="C311" s="14" t="s">
        <v>21</v>
      </c>
      <c r="D311" s="14" t="s">
        <v>1294</v>
      </c>
      <c r="E311" s="14" t="s">
        <v>1295</v>
      </c>
      <c r="F311" s="14" t="s">
        <v>60</v>
      </c>
      <c r="G311" s="14" t="s">
        <v>60</v>
      </c>
      <c r="H311" s="14" t="s">
        <v>60</v>
      </c>
      <c r="I311" s="13" t="s">
        <v>113</v>
      </c>
      <c r="J311" s="13" t="s">
        <v>93</v>
      </c>
      <c r="K311" s="1" t="s">
        <v>432</v>
      </c>
      <c r="L311" s="1" t="s">
        <v>409</v>
      </c>
      <c r="M311" s="1" t="s">
        <v>116</v>
      </c>
      <c r="N311" s="13" t="s">
        <v>74</v>
      </c>
      <c r="O311" s="15">
        <v>189571</v>
      </c>
      <c r="P311" s="15">
        <v>500</v>
      </c>
      <c r="Q311" s="15">
        <v>130676</v>
      </c>
      <c r="R311" s="15">
        <v>183688</v>
      </c>
      <c r="S311" s="13">
        <v>39</v>
      </c>
      <c r="T311" s="16">
        <v>6335.95</v>
      </c>
      <c r="U311" s="17">
        <f t="shared" si="20"/>
        <v>162.46025641025639</v>
      </c>
      <c r="V311" s="18">
        <f t="shared" si="21"/>
        <v>12.671899999999999</v>
      </c>
      <c r="W311" s="18">
        <f t="shared" si="22"/>
        <v>3.3422569907844556E-2</v>
      </c>
      <c r="X311" s="19">
        <f t="shared" si="23"/>
        <v>7.8E-2</v>
      </c>
      <c r="Y311" s="16">
        <f>(Table22[[#This Row],[Gross Cost]]/Table22[[#This Row],[Viewable Impressions]])*1000</f>
        <v>48.485949983164467</v>
      </c>
      <c r="Z311" s="19">
        <f t="shared" si="24"/>
        <v>0.26375342220065301</v>
      </c>
    </row>
    <row r="312" spans="1:26" ht="34" x14ac:dyDescent="0.2">
      <c r="A312" s="13" t="s">
        <v>1296</v>
      </c>
      <c r="B312" s="14" t="s">
        <v>1297</v>
      </c>
      <c r="C312" s="14" t="s">
        <v>8</v>
      </c>
      <c r="D312" s="14" t="s">
        <v>425</v>
      </c>
      <c r="E312" s="14" t="s">
        <v>1298</v>
      </c>
      <c r="F312" s="14" t="s">
        <v>60</v>
      </c>
      <c r="G312" s="14" t="s">
        <v>60</v>
      </c>
      <c r="H312" s="14" t="s">
        <v>60</v>
      </c>
      <c r="I312" s="13" t="s">
        <v>61</v>
      </c>
      <c r="J312" s="13" t="s">
        <v>78</v>
      </c>
      <c r="K312" s="1" t="s">
        <v>94</v>
      </c>
      <c r="L312" s="1" t="s">
        <v>660</v>
      </c>
      <c r="M312" s="1" t="s">
        <v>65</v>
      </c>
      <c r="N312" s="13" t="s">
        <v>74</v>
      </c>
      <c r="O312" s="15">
        <v>357707</v>
      </c>
      <c r="P312" s="15">
        <v>951</v>
      </c>
      <c r="Q312" s="15">
        <v>203987</v>
      </c>
      <c r="R312" s="15">
        <v>338107</v>
      </c>
      <c r="S312" s="13">
        <v>74</v>
      </c>
      <c r="T312" s="16">
        <v>6749.2</v>
      </c>
      <c r="U312" s="17">
        <f t="shared" si="20"/>
        <v>91.205405405405401</v>
      </c>
      <c r="V312" s="18">
        <f t="shared" si="21"/>
        <v>7.0969505783385909</v>
      </c>
      <c r="W312" s="18">
        <f t="shared" si="22"/>
        <v>1.8867956176423721E-2</v>
      </c>
      <c r="X312" s="19">
        <f t="shared" si="23"/>
        <v>7.7812828601472137E-2</v>
      </c>
      <c r="Y312" s="16">
        <f>(Table22[[#This Row],[Gross Cost]]/Table22[[#This Row],[Viewable Impressions]])*1000</f>
        <v>33.086422173962063</v>
      </c>
      <c r="Z312" s="19">
        <f t="shared" si="24"/>
        <v>0.26586004746901792</v>
      </c>
    </row>
    <row r="313" spans="1:26" ht="17" x14ac:dyDescent="0.2">
      <c r="A313" s="13" t="s">
        <v>1299</v>
      </c>
      <c r="B313" s="14" t="s">
        <v>1300</v>
      </c>
      <c r="C313" s="14" t="s">
        <v>25</v>
      </c>
      <c r="D313" s="14" t="s">
        <v>91</v>
      </c>
      <c r="E313" s="14" t="s">
        <v>1301</v>
      </c>
      <c r="F313" s="14" t="s">
        <v>60</v>
      </c>
      <c r="G313" s="14" t="s">
        <v>60</v>
      </c>
      <c r="H313" s="14" t="s">
        <v>60</v>
      </c>
      <c r="I313" s="13" t="s">
        <v>61</v>
      </c>
      <c r="J313" s="13" t="s">
        <v>78</v>
      </c>
      <c r="K313" s="1" t="s">
        <v>87</v>
      </c>
      <c r="L313" s="1" t="s">
        <v>361</v>
      </c>
      <c r="M313" s="1" t="s">
        <v>65</v>
      </c>
      <c r="N313" s="13" t="s">
        <v>82</v>
      </c>
      <c r="O313" s="15">
        <v>83854</v>
      </c>
      <c r="P313" s="15">
        <v>197</v>
      </c>
      <c r="Q313" s="15">
        <v>60626</v>
      </c>
      <c r="R313" s="15">
        <v>76071</v>
      </c>
      <c r="S313" s="13">
        <v>15</v>
      </c>
      <c r="T313" s="16">
        <v>5783.84</v>
      </c>
      <c r="U313" s="17">
        <f t="shared" si="20"/>
        <v>385.58933333333334</v>
      </c>
      <c r="V313" s="18">
        <f t="shared" si="21"/>
        <v>29.359593908629442</v>
      </c>
      <c r="W313" s="18">
        <f t="shared" si="22"/>
        <v>6.8975123428816759E-2</v>
      </c>
      <c r="X313" s="19">
        <f t="shared" si="23"/>
        <v>7.6142131979695438E-2</v>
      </c>
      <c r="Y313" s="16">
        <f>(Table22[[#This Row],[Gross Cost]]/Table22[[#This Row],[Viewable Impressions]])*1000</f>
        <v>95.40197275096493</v>
      </c>
      <c r="Z313" s="19">
        <f t="shared" si="24"/>
        <v>0.23493214396450973</v>
      </c>
    </row>
    <row r="314" spans="1:26" ht="34" x14ac:dyDescent="0.2">
      <c r="A314" s="13" t="s">
        <v>1302</v>
      </c>
      <c r="B314" s="14" t="s">
        <v>1303</v>
      </c>
      <c r="C314" s="14" t="s">
        <v>9</v>
      </c>
      <c r="D314" s="14" t="s">
        <v>754</v>
      </c>
      <c r="E314" s="14" t="s">
        <v>1304</v>
      </c>
      <c r="F314" s="14" t="s">
        <v>60</v>
      </c>
      <c r="G314" s="14" t="s">
        <v>60</v>
      </c>
      <c r="H314" s="14" t="s">
        <v>60</v>
      </c>
      <c r="I314" s="13" t="s">
        <v>61</v>
      </c>
      <c r="J314" s="13" t="s">
        <v>121</v>
      </c>
      <c r="K314" s="1" t="s">
        <v>87</v>
      </c>
      <c r="L314" s="1" t="s">
        <v>833</v>
      </c>
      <c r="M314" s="1" t="s">
        <v>65</v>
      </c>
      <c r="N314" s="13" t="s">
        <v>66</v>
      </c>
      <c r="O314" s="15">
        <v>50183</v>
      </c>
      <c r="P314" s="15">
        <v>199</v>
      </c>
      <c r="Q314" s="15">
        <v>41506</v>
      </c>
      <c r="R314" s="15">
        <v>46163</v>
      </c>
      <c r="S314" s="13">
        <v>15</v>
      </c>
      <c r="T314" s="16">
        <v>1628.88</v>
      </c>
      <c r="U314" s="17">
        <f t="shared" si="20"/>
        <v>108.59200000000001</v>
      </c>
      <c r="V314" s="18">
        <f t="shared" si="21"/>
        <v>8.185326633165829</v>
      </c>
      <c r="W314" s="18">
        <f t="shared" si="22"/>
        <v>3.2458800789111855E-2</v>
      </c>
      <c r="X314" s="19">
        <f t="shared" si="23"/>
        <v>7.5376884422110546E-2</v>
      </c>
      <c r="Y314" s="16">
        <f>(Table22[[#This Row],[Gross Cost]]/Table22[[#This Row],[Viewable Impressions]])*1000</f>
        <v>39.244446586035757</v>
      </c>
      <c r="Z314" s="19">
        <f t="shared" si="24"/>
        <v>0.39654863200685486</v>
      </c>
    </row>
    <row r="315" spans="1:26" ht="17" x14ac:dyDescent="0.2">
      <c r="A315" s="13" t="s">
        <v>1305</v>
      </c>
      <c r="B315" s="14" t="s">
        <v>1305</v>
      </c>
      <c r="C315" s="14" t="s">
        <v>19</v>
      </c>
      <c r="D315" s="14" t="s">
        <v>129</v>
      </c>
      <c r="E315" s="14" t="s">
        <v>1306</v>
      </c>
      <c r="F315" s="14" t="s">
        <v>60</v>
      </c>
      <c r="G315" s="14" t="s">
        <v>60</v>
      </c>
      <c r="H315" s="14" t="s">
        <v>60</v>
      </c>
      <c r="I315" s="13" t="s">
        <v>113</v>
      </c>
      <c r="J315" s="13" t="s">
        <v>121</v>
      </c>
      <c r="K315" s="1" t="s">
        <v>282</v>
      </c>
      <c r="L315" s="1" t="s">
        <v>833</v>
      </c>
      <c r="M315" s="1" t="s">
        <v>65</v>
      </c>
      <c r="N315" s="13" t="s">
        <v>74</v>
      </c>
      <c r="O315" s="15">
        <v>42833</v>
      </c>
      <c r="P315" s="15">
        <v>120</v>
      </c>
      <c r="Q315" s="15">
        <v>37438</v>
      </c>
      <c r="R315" s="15">
        <v>40447</v>
      </c>
      <c r="S315" s="13">
        <v>9</v>
      </c>
      <c r="T315" s="16">
        <v>2040.93</v>
      </c>
      <c r="U315" s="17">
        <f t="shared" si="20"/>
        <v>226.77</v>
      </c>
      <c r="V315" s="18">
        <f t="shared" si="21"/>
        <v>17.007750000000001</v>
      </c>
      <c r="W315" s="18">
        <f t="shared" si="22"/>
        <v>4.7648542012000097E-2</v>
      </c>
      <c r="X315" s="19">
        <f t="shared" si="23"/>
        <v>7.4999999999999997E-2</v>
      </c>
      <c r="Y315" s="16">
        <f>(Table22[[#This Row],[Gross Cost]]/Table22[[#This Row],[Viewable Impressions]])*1000</f>
        <v>54.514931353170581</v>
      </c>
      <c r="Z315" s="19">
        <f t="shared" si="24"/>
        <v>0.2801578222398618</v>
      </c>
    </row>
    <row r="316" spans="1:26" ht="17" x14ac:dyDescent="0.2">
      <c r="A316" s="13" t="s">
        <v>1307</v>
      </c>
      <c r="B316" s="14" t="s">
        <v>1307</v>
      </c>
      <c r="C316" s="14" t="s">
        <v>19</v>
      </c>
      <c r="D316" s="14" t="s">
        <v>16</v>
      </c>
      <c r="E316" s="14" t="s">
        <v>1308</v>
      </c>
      <c r="F316" s="14" t="s">
        <v>60</v>
      </c>
      <c r="G316" s="14" t="s">
        <v>60</v>
      </c>
      <c r="H316" s="14" t="s">
        <v>60</v>
      </c>
      <c r="I316" s="13" t="s">
        <v>61</v>
      </c>
      <c r="J316" s="13" t="s">
        <v>93</v>
      </c>
      <c r="K316" s="1" t="s">
        <v>79</v>
      </c>
      <c r="L316" s="1" t="s">
        <v>604</v>
      </c>
      <c r="M316" s="1" t="s">
        <v>65</v>
      </c>
      <c r="N316" s="13" t="s">
        <v>82</v>
      </c>
      <c r="O316" s="15">
        <v>22501</v>
      </c>
      <c r="P316" s="15">
        <v>120</v>
      </c>
      <c r="Q316" s="15">
        <v>13003</v>
      </c>
      <c r="R316" s="15">
        <v>21286</v>
      </c>
      <c r="S316" s="13">
        <v>9</v>
      </c>
      <c r="T316" s="16">
        <v>1522.52</v>
      </c>
      <c r="U316" s="17">
        <f t="shared" si="20"/>
        <v>169.16888888888889</v>
      </c>
      <c r="V316" s="18">
        <f t="shared" si="21"/>
        <v>12.687666666666667</v>
      </c>
      <c r="W316" s="18">
        <f t="shared" si="22"/>
        <v>6.7664548242300337E-2</v>
      </c>
      <c r="X316" s="19">
        <f t="shared" si="23"/>
        <v>7.4999999999999997E-2</v>
      </c>
      <c r="Y316" s="16">
        <f>(Table22[[#This Row],[Gross Cost]]/Table22[[#This Row],[Viewable Impressions]])*1000</f>
        <v>117.08990233023148</v>
      </c>
      <c r="Z316" s="19">
        <f t="shared" si="24"/>
        <v>0.53330963068308068</v>
      </c>
    </row>
    <row r="317" spans="1:26" ht="34" x14ac:dyDescent="0.2">
      <c r="A317" s="13" t="s">
        <v>1309</v>
      </c>
      <c r="B317" s="14" t="s">
        <v>1309</v>
      </c>
      <c r="C317" s="14" t="s">
        <v>19</v>
      </c>
      <c r="D317" s="14" t="s">
        <v>16</v>
      </c>
      <c r="E317" s="14" t="s">
        <v>372</v>
      </c>
      <c r="F317" s="14" t="s">
        <v>1258</v>
      </c>
      <c r="G317" s="14" t="s">
        <v>60</v>
      </c>
      <c r="H317" s="14" t="s">
        <v>60</v>
      </c>
      <c r="I317" s="13" t="s">
        <v>113</v>
      </c>
      <c r="J317" s="13" t="s">
        <v>62</v>
      </c>
      <c r="K317" s="1" t="s">
        <v>94</v>
      </c>
      <c r="L317" s="1" t="s">
        <v>256</v>
      </c>
      <c r="M317" s="1" t="s">
        <v>933</v>
      </c>
      <c r="N317" s="13" t="s">
        <v>74</v>
      </c>
      <c r="O317" s="15">
        <v>16791</v>
      </c>
      <c r="P317" s="15">
        <v>40</v>
      </c>
      <c r="Q317" s="15">
        <v>11402</v>
      </c>
      <c r="R317" s="15">
        <v>14231</v>
      </c>
      <c r="S317" s="13">
        <v>3</v>
      </c>
      <c r="T317" s="16">
        <v>1522.51</v>
      </c>
      <c r="U317" s="17">
        <f t="shared" si="20"/>
        <v>507.50333333333333</v>
      </c>
      <c r="V317" s="18">
        <f t="shared" si="21"/>
        <v>38.062750000000001</v>
      </c>
      <c r="W317" s="18">
        <f t="shared" si="22"/>
        <v>9.067417068667738E-2</v>
      </c>
      <c r="X317" s="19">
        <f t="shared" si="23"/>
        <v>7.4999999999999997E-2</v>
      </c>
      <c r="Y317" s="16">
        <f>(Table22[[#This Row],[Gross Cost]]/Table22[[#This Row],[Viewable Impressions]])*1000</f>
        <v>133.53008244167691</v>
      </c>
      <c r="Z317" s="19">
        <f t="shared" si="24"/>
        <v>0.23822285748317551</v>
      </c>
    </row>
    <row r="318" spans="1:26" ht="34" x14ac:dyDescent="0.2">
      <c r="A318" s="13" t="s">
        <v>1310</v>
      </c>
      <c r="B318" s="14" t="s">
        <v>1311</v>
      </c>
      <c r="C318" s="14" t="s">
        <v>24</v>
      </c>
      <c r="D318" s="14" t="s">
        <v>407</v>
      </c>
      <c r="E318" s="14" t="s">
        <v>1312</v>
      </c>
      <c r="F318" s="14" t="s">
        <v>60</v>
      </c>
      <c r="G318" s="14" t="s">
        <v>60</v>
      </c>
      <c r="H318" s="14" t="s">
        <v>60</v>
      </c>
      <c r="I318" s="13" t="s">
        <v>61</v>
      </c>
      <c r="J318" s="13" t="s">
        <v>121</v>
      </c>
      <c r="K318" s="1" t="s">
        <v>355</v>
      </c>
      <c r="L318" s="1" t="s">
        <v>460</v>
      </c>
      <c r="M318" s="1" t="s">
        <v>116</v>
      </c>
      <c r="N318" s="13" t="s">
        <v>74</v>
      </c>
      <c r="O318" s="15">
        <v>57168</v>
      </c>
      <c r="P318" s="15">
        <v>160</v>
      </c>
      <c r="Q318" s="15">
        <v>43261</v>
      </c>
      <c r="R318" s="15">
        <v>55261</v>
      </c>
      <c r="S318" s="13">
        <v>12</v>
      </c>
      <c r="T318" s="16">
        <v>5841.15</v>
      </c>
      <c r="U318" s="17">
        <f t="shared" si="20"/>
        <v>486.76249999999999</v>
      </c>
      <c r="V318" s="18">
        <f t="shared" si="21"/>
        <v>36.507187500000001</v>
      </c>
      <c r="W318" s="18">
        <f t="shared" si="22"/>
        <v>0.1021751679261125</v>
      </c>
      <c r="X318" s="19">
        <f t="shared" si="23"/>
        <v>7.4999999999999997E-2</v>
      </c>
      <c r="Y318" s="16">
        <f>(Table22[[#This Row],[Gross Cost]]/Table22[[#This Row],[Viewable Impressions]])*1000</f>
        <v>135.02115068999791</v>
      </c>
      <c r="Z318" s="19">
        <f t="shared" si="24"/>
        <v>0.27987685418415897</v>
      </c>
    </row>
    <row r="319" spans="1:26" ht="34" x14ac:dyDescent="0.2">
      <c r="A319" s="13" t="s">
        <v>1313</v>
      </c>
      <c r="B319" s="14" t="s">
        <v>1314</v>
      </c>
      <c r="C319" s="14" t="s">
        <v>13</v>
      </c>
      <c r="D319" s="14" t="s">
        <v>14</v>
      </c>
      <c r="E319" s="14" t="s">
        <v>1315</v>
      </c>
      <c r="F319" s="14" t="s">
        <v>1316</v>
      </c>
      <c r="G319" s="14" t="s">
        <v>60</v>
      </c>
      <c r="H319" s="14" t="s">
        <v>60</v>
      </c>
      <c r="I319" s="13" t="s">
        <v>61</v>
      </c>
      <c r="J319" s="13" t="s">
        <v>78</v>
      </c>
      <c r="K319" s="1" t="s">
        <v>87</v>
      </c>
      <c r="L319" s="1" t="s">
        <v>1317</v>
      </c>
      <c r="M319" s="1" t="s">
        <v>116</v>
      </c>
      <c r="N319" s="13" t="s">
        <v>74</v>
      </c>
      <c r="O319" s="15">
        <v>13642</v>
      </c>
      <c r="P319" s="15">
        <v>40</v>
      </c>
      <c r="Q319" s="15">
        <v>9830</v>
      </c>
      <c r="R319" s="15">
        <v>11658</v>
      </c>
      <c r="S319" s="13">
        <v>3</v>
      </c>
      <c r="T319" s="16">
        <v>1731.27</v>
      </c>
      <c r="U319" s="17">
        <f t="shared" si="20"/>
        <v>577.09</v>
      </c>
      <c r="V319" s="18">
        <f t="shared" si="21"/>
        <v>43.281750000000002</v>
      </c>
      <c r="W319" s="18">
        <f t="shared" si="22"/>
        <v>0.12690734496408151</v>
      </c>
      <c r="X319" s="19">
        <f t="shared" si="23"/>
        <v>7.4999999999999997E-2</v>
      </c>
      <c r="Y319" s="16">
        <f>(Table22[[#This Row],[Gross Cost]]/Table22[[#This Row],[Viewable Impressions]])*1000</f>
        <v>176.12105798575789</v>
      </c>
      <c r="Z319" s="19">
        <f t="shared" si="24"/>
        <v>0.29321213898255388</v>
      </c>
    </row>
    <row r="320" spans="1:26" ht="34" x14ac:dyDescent="0.2">
      <c r="A320" s="13" t="s">
        <v>1318</v>
      </c>
      <c r="B320" s="14" t="s">
        <v>1319</v>
      </c>
      <c r="C320" s="14" t="s">
        <v>26</v>
      </c>
      <c r="D320" s="14" t="s">
        <v>501</v>
      </c>
      <c r="E320" s="14" t="s">
        <v>1320</v>
      </c>
      <c r="F320" s="14" t="s">
        <v>60</v>
      </c>
      <c r="G320" s="14" t="s">
        <v>60</v>
      </c>
      <c r="H320" s="14" t="s">
        <v>60</v>
      </c>
      <c r="I320" s="13" t="s">
        <v>61</v>
      </c>
      <c r="J320" s="13" t="s">
        <v>78</v>
      </c>
      <c r="K320" s="1" t="s">
        <v>231</v>
      </c>
      <c r="L320" s="1" t="s">
        <v>993</v>
      </c>
      <c r="M320" s="1" t="s">
        <v>65</v>
      </c>
      <c r="N320" s="13" t="s">
        <v>74</v>
      </c>
      <c r="O320" s="15">
        <v>52006</v>
      </c>
      <c r="P320" s="15">
        <v>160</v>
      </c>
      <c r="Q320" s="15">
        <v>24711</v>
      </c>
      <c r="R320" s="15">
        <v>48019</v>
      </c>
      <c r="S320" s="13">
        <v>12</v>
      </c>
      <c r="T320" s="16">
        <v>5200.01</v>
      </c>
      <c r="U320" s="17">
        <f t="shared" si="20"/>
        <v>433.3341666666667</v>
      </c>
      <c r="V320" s="18">
        <f t="shared" si="21"/>
        <v>32.500062499999999</v>
      </c>
      <c r="W320" s="18">
        <f t="shared" si="22"/>
        <v>9.9988655155174411E-2</v>
      </c>
      <c r="X320" s="19">
        <f t="shared" si="23"/>
        <v>7.4999999999999997E-2</v>
      </c>
      <c r="Y320" s="16">
        <f>(Table22[[#This Row],[Gross Cost]]/Table22[[#This Row],[Viewable Impressions]])*1000</f>
        <v>210.4330055440897</v>
      </c>
      <c r="Z320" s="19">
        <f t="shared" si="24"/>
        <v>0.30765680882975044</v>
      </c>
    </row>
    <row r="321" spans="1:26" ht="34" x14ac:dyDescent="0.2">
      <c r="A321" s="13" t="s">
        <v>1321</v>
      </c>
      <c r="B321" s="14" t="s">
        <v>1322</v>
      </c>
      <c r="C321" s="14" t="s">
        <v>15</v>
      </c>
      <c r="D321" s="14" t="s">
        <v>1323</v>
      </c>
      <c r="E321" s="14" t="s">
        <v>1324</v>
      </c>
      <c r="F321" s="14" t="s">
        <v>60</v>
      </c>
      <c r="G321" s="14" t="s">
        <v>60</v>
      </c>
      <c r="H321" s="14" t="s">
        <v>60</v>
      </c>
      <c r="I321" s="13" t="s">
        <v>113</v>
      </c>
      <c r="J321" s="13" t="s">
        <v>78</v>
      </c>
      <c r="K321" s="1" t="s">
        <v>1153</v>
      </c>
      <c r="L321" s="1" t="s">
        <v>132</v>
      </c>
      <c r="M321" s="1" t="s">
        <v>144</v>
      </c>
      <c r="N321" s="13" t="s">
        <v>74</v>
      </c>
      <c r="O321" s="15">
        <v>16227</v>
      </c>
      <c r="P321" s="15">
        <v>40</v>
      </c>
      <c r="Q321" s="15">
        <v>9438</v>
      </c>
      <c r="R321" s="15">
        <v>15611</v>
      </c>
      <c r="S321" s="13">
        <v>3</v>
      </c>
      <c r="T321" s="16">
        <v>1991.94</v>
      </c>
      <c r="U321" s="17">
        <f t="shared" si="20"/>
        <v>663.98</v>
      </c>
      <c r="V321" s="18">
        <f t="shared" si="21"/>
        <v>49.798500000000004</v>
      </c>
      <c r="W321" s="18">
        <f t="shared" si="22"/>
        <v>0.12275466814568313</v>
      </c>
      <c r="X321" s="19">
        <f t="shared" si="23"/>
        <v>7.4999999999999997E-2</v>
      </c>
      <c r="Y321" s="16">
        <f>(Table22[[#This Row],[Gross Cost]]/Table22[[#This Row],[Viewable Impressions]])*1000</f>
        <v>211.05530832803561</v>
      </c>
      <c r="Z321" s="19">
        <f t="shared" si="24"/>
        <v>0.24650274234300856</v>
      </c>
    </row>
    <row r="322" spans="1:26" ht="51" x14ac:dyDescent="0.2">
      <c r="A322" s="13" t="s">
        <v>1325</v>
      </c>
      <c r="B322" s="14" t="s">
        <v>1326</v>
      </c>
      <c r="C322" s="14" t="s">
        <v>28</v>
      </c>
      <c r="D322" s="14" t="s">
        <v>294</v>
      </c>
      <c r="E322" s="14" t="s">
        <v>8</v>
      </c>
      <c r="F322" s="14" t="s">
        <v>1091</v>
      </c>
      <c r="G322" s="14" t="s">
        <v>1092</v>
      </c>
      <c r="H322" s="14" t="s">
        <v>1327</v>
      </c>
      <c r="I322" s="13" t="s">
        <v>113</v>
      </c>
      <c r="J322" s="13" t="s">
        <v>93</v>
      </c>
      <c r="K322" s="1" t="s">
        <v>94</v>
      </c>
      <c r="L322" s="1" t="s">
        <v>556</v>
      </c>
      <c r="M322" s="1" t="s">
        <v>81</v>
      </c>
      <c r="N322" s="13" t="s">
        <v>74</v>
      </c>
      <c r="O322" s="15">
        <v>12868</v>
      </c>
      <c r="P322" s="15">
        <v>80</v>
      </c>
      <c r="Q322" s="15">
        <v>6472</v>
      </c>
      <c r="R322" s="15">
        <v>11922</v>
      </c>
      <c r="S322" s="13">
        <v>6</v>
      </c>
      <c r="T322" s="16">
        <v>3137.14</v>
      </c>
      <c r="U322" s="17">
        <f t="shared" ref="U322:U385" si="25">T322/S322</f>
        <v>522.85666666666668</v>
      </c>
      <c r="V322" s="18">
        <f t="shared" ref="V322:V385" si="26">T322/P322</f>
        <v>39.21425</v>
      </c>
      <c r="W322" s="18">
        <f t="shared" ref="W322:W385" si="27">T322/O322</f>
        <v>0.24379390736711221</v>
      </c>
      <c r="X322" s="19">
        <f t="shared" ref="X322:X385" si="28">S322/P322</f>
        <v>7.4999999999999997E-2</v>
      </c>
      <c r="Y322" s="16">
        <f>(Table22[[#This Row],[Gross Cost]]/Table22[[#This Row],[Viewable Impressions]])*1000</f>
        <v>484.72496909765141</v>
      </c>
      <c r="Z322" s="19">
        <f t="shared" si="24"/>
        <v>0.6216972334473112</v>
      </c>
    </row>
    <row r="323" spans="1:26" ht="34" x14ac:dyDescent="0.2">
      <c r="A323" s="13" t="s">
        <v>1328</v>
      </c>
      <c r="B323" s="14" t="s">
        <v>1329</v>
      </c>
      <c r="C323" s="14" t="s">
        <v>25</v>
      </c>
      <c r="D323" s="14" t="s">
        <v>91</v>
      </c>
      <c r="E323" s="14" t="s">
        <v>1330</v>
      </c>
      <c r="F323" s="14" t="s">
        <v>60</v>
      </c>
      <c r="G323" s="14" t="s">
        <v>60</v>
      </c>
      <c r="H323" s="14" t="s">
        <v>60</v>
      </c>
      <c r="I323" s="13" t="s">
        <v>61</v>
      </c>
      <c r="J323" s="13" t="s">
        <v>93</v>
      </c>
      <c r="K323" s="1" t="s">
        <v>79</v>
      </c>
      <c r="L323" s="1" t="s">
        <v>867</v>
      </c>
      <c r="M323" s="1" t="s">
        <v>65</v>
      </c>
      <c r="N323" s="13" t="s">
        <v>82</v>
      </c>
      <c r="O323" s="15">
        <v>88293</v>
      </c>
      <c r="P323" s="15">
        <v>255</v>
      </c>
      <c r="Q323" s="15">
        <v>24101</v>
      </c>
      <c r="R323" s="15">
        <v>75557</v>
      </c>
      <c r="S323" s="13">
        <v>19</v>
      </c>
      <c r="T323" s="16">
        <v>5054.4799999999996</v>
      </c>
      <c r="U323" s="17">
        <f t="shared" si="25"/>
        <v>266.0252631578947</v>
      </c>
      <c r="V323" s="18">
        <f t="shared" si="26"/>
        <v>19.821490196078429</v>
      </c>
      <c r="W323" s="18">
        <f t="shared" si="27"/>
        <v>5.7246667346222233E-2</v>
      </c>
      <c r="X323" s="19">
        <f t="shared" si="28"/>
        <v>7.4509803921568626E-2</v>
      </c>
      <c r="Y323" s="16">
        <f>(Table22[[#This Row],[Gross Cost]]/Table22[[#This Row],[Viewable Impressions]])*1000</f>
        <v>209.72075847475207</v>
      </c>
      <c r="Z323" s="19">
        <f t="shared" si="24"/>
        <v>0.28881111752913596</v>
      </c>
    </row>
    <row r="324" spans="1:26" ht="34" x14ac:dyDescent="0.2">
      <c r="A324" s="13" t="s">
        <v>1331</v>
      </c>
      <c r="B324" s="14" t="s">
        <v>1332</v>
      </c>
      <c r="C324" s="14" t="s">
        <v>13</v>
      </c>
      <c r="D324" s="14" t="s">
        <v>341</v>
      </c>
      <c r="E324" s="14" t="s">
        <v>342</v>
      </c>
      <c r="F324" s="14" t="s">
        <v>489</v>
      </c>
      <c r="G324" s="14" t="s">
        <v>1333</v>
      </c>
      <c r="H324" s="14" t="s">
        <v>60</v>
      </c>
      <c r="I324" s="13" t="s">
        <v>61</v>
      </c>
      <c r="J324" s="13" t="s">
        <v>78</v>
      </c>
      <c r="K324" s="1" t="s">
        <v>94</v>
      </c>
      <c r="L324" s="1" t="s">
        <v>307</v>
      </c>
      <c r="M324" s="1" t="s">
        <v>323</v>
      </c>
      <c r="N324" s="13" t="s">
        <v>74</v>
      </c>
      <c r="O324" s="15">
        <v>11296</v>
      </c>
      <c r="P324" s="15">
        <v>54</v>
      </c>
      <c r="Q324" s="15">
        <v>6822</v>
      </c>
      <c r="R324" s="15">
        <v>9274</v>
      </c>
      <c r="S324" s="13">
        <v>4</v>
      </c>
      <c r="T324" s="16">
        <v>1682.34</v>
      </c>
      <c r="U324" s="17">
        <f t="shared" si="25"/>
        <v>420.58499999999998</v>
      </c>
      <c r="V324" s="18">
        <f t="shared" si="26"/>
        <v>31.154444444444444</v>
      </c>
      <c r="W324" s="18">
        <f t="shared" si="27"/>
        <v>0.14893236543909347</v>
      </c>
      <c r="X324" s="19">
        <f t="shared" si="28"/>
        <v>7.407407407407407E-2</v>
      </c>
      <c r="Y324" s="16">
        <f>(Table22[[#This Row],[Gross Cost]]/Table22[[#This Row],[Viewable Impressions]])*1000</f>
        <v>246.60510114335972</v>
      </c>
      <c r="Z324" s="19">
        <f t="shared" ref="Z324:Z387" si="29">(P324/O324)*100</f>
        <v>0.47804532577903686</v>
      </c>
    </row>
    <row r="325" spans="1:26" ht="17" x14ac:dyDescent="0.2">
      <c r="A325" s="13" t="s">
        <v>1334</v>
      </c>
      <c r="B325" s="14" t="s">
        <v>1335</v>
      </c>
      <c r="C325" s="14" t="s">
        <v>16</v>
      </c>
      <c r="D325" s="14" t="s">
        <v>21</v>
      </c>
      <c r="E325" s="14" t="s">
        <v>1336</v>
      </c>
      <c r="F325" s="14" t="s">
        <v>60</v>
      </c>
      <c r="G325" s="14" t="s">
        <v>60</v>
      </c>
      <c r="H325" s="14" t="s">
        <v>60</v>
      </c>
      <c r="I325" s="13" t="s">
        <v>193</v>
      </c>
      <c r="J325" s="13" t="s">
        <v>62</v>
      </c>
      <c r="K325" s="1" t="s">
        <v>79</v>
      </c>
      <c r="L325" s="1" t="s">
        <v>482</v>
      </c>
      <c r="M325" s="1" t="s">
        <v>207</v>
      </c>
      <c r="N325" s="13" t="s">
        <v>74</v>
      </c>
      <c r="O325" s="15">
        <v>140359</v>
      </c>
      <c r="P325" s="15">
        <v>352</v>
      </c>
      <c r="Q325" s="15">
        <v>76130</v>
      </c>
      <c r="R325" s="15">
        <v>133578</v>
      </c>
      <c r="S325" s="13">
        <v>26</v>
      </c>
      <c r="T325" s="16">
        <v>6094.67</v>
      </c>
      <c r="U325" s="17">
        <f t="shared" si="25"/>
        <v>234.41038461538463</v>
      </c>
      <c r="V325" s="18">
        <f t="shared" si="26"/>
        <v>17.314403409090911</v>
      </c>
      <c r="W325" s="18">
        <f t="shared" si="27"/>
        <v>4.3422010701130671E-2</v>
      </c>
      <c r="X325" s="19">
        <f t="shared" si="28"/>
        <v>7.3863636363636367E-2</v>
      </c>
      <c r="Y325" s="16">
        <f>(Table22[[#This Row],[Gross Cost]]/Table22[[#This Row],[Viewable Impressions]])*1000</f>
        <v>80.056088270064365</v>
      </c>
      <c r="Z325" s="19">
        <f t="shared" si="29"/>
        <v>0.25078548579000992</v>
      </c>
    </row>
    <row r="326" spans="1:26" ht="34" x14ac:dyDescent="0.2">
      <c r="A326" s="13" t="s">
        <v>1337</v>
      </c>
      <c r="B326" s="14" t="s">
        <v>1338</v>
      </c>
      <c r="C326" s="14" t="s">
        <v>397</v>
      </c>
      <c r="D326" s="14" t="s">
        <v>1339</v>
      </c>
      <c r="E326" s="14" t="s">
        <v>60</v>
      </c>
      <c r="F326" s="14" t="s">
        <v>60</v>
      </c>
      <c r="G326" s="14" t="s">
        <v>60</v>
      </c>
      <c r="H326" s="14" t="s">
        <v>60</v>
      </c>
      <c r="I326" s="13" t="s">
        <v>61</v>
      </c>
      <c r="J326" s="13" t="s">
        <v>121</v>
      </c>
      <c r="K326" s="1" t="s">
        <v>94</v>
      </c>
      <c r="L326" s="1" t="s">
        <v>1061</v>
      </c>
      <c r="M326" s="1" t="s">
        <v>107</v>
      </c>
      <c r="N326" s="13" t="s">
        <v>82</v>
      </c>
      <c r="O326" s="15">
        <v>26439</v>
      </c>
      <c r="P326" s="15">
        <v>95</v>
      </c>
      <c r="Q326" s="15">
        <v>7093</v>
      </c>
      <c r="R326" s="15">
        <v>19681</v>
      </c>
      <c r="S326" s="13">
        <v>7</v>
      </c>
      <c r="T326" s="16">
        <v>5330.78</v>
      </c>
      <c r="U326" s="17">
        <f t="shared" si="25"/>
        <v>761.54</v>
      </c>
      <c r="V326" s="18">
        <f t="shared" si="26"/>
        <v>56.113473684210526</v>
      </c>
      <c r="W326" s="18">
        <f t="shared" si="27"/>
        <v>0.20162562880593063</v>
      </c>
      <c r="X326" s="19">
        <f t="shared" si="28"/>
        <v>7.3684210526315783E-2</v>
      </c>
      <c r="Y326" s="16">
        <f>(Table22[[#This Row],[Gross Cost]]/Table22[[#This Row],[Viewable Impressions]])*1000</f>
        <v>751.55505427886646</v>
      </c>
      <c r="Z326" s="19">
        <f t="shared" si="29"/>
        <v>0.3593176746473013</v>
      </c>
    </row>
    <row r="327" spans="1:26" ht="34" x14ac:dyDescent="0.2">
      <c r="A327" s="13" t="s">
        <v>1340</v>
      </c>
      <c r="B327" s="14" t="s">
        <v>1341</v>
      </c>
      <c r="C327" s="14" t="s">
        <v>1341</v>
      </c>
      <c r="D327" s="14" t="s">
        <v>60</v>
      </c>
      <c r="E327" s="14" t="s">
        <v>60</v>
      </c>
      <c r="F327" s="14" t="s">
        <v>60</v>
      </c>
      <c r="G327" s="14" t="s">
        <v>60</v>
      </c>
      <c r="H327" s="14" t="s">
        <v>60</v>
      </c>
      <c r="I327" s="13" t="s">
        <v>113</v>
      </c>
      <c r="J327" s="13" t="s">
        <v>78</v>
      </c>
      <c r="K327" s="1" t="s">
        <v>79</v>
      </c>
      <c r="L327" s="1" t="s">
        <v>222</v>
      </c>
      <c r="M327" s="1" t="s">
        <v>328</v>
      </c>
      <c r="N327" s="13" t="s">
        <v>74</v>
      </c>
      <c r="O327" s="15">
        <v>69540</v>
      </c>
      <c r="P327" s="15">
        <v>204</v>
      </c>
      <c r="Q327" s="15">
        <v>28713</v>
      </c>
      <c r="R327" s="15">
        <v>62829</v>
      </c>
      <c r="S327" s="13">
        <v>15</v>
      </c>
      <c r="T327" s="16">
        <v>1838.99</v>
      </c>
      <c r="U327" s="17">
        <f t="shared" si="25"/>
        <v>122.59933333333333</v>
      </c>
      <c r="V327" s="18">
        <f t="shared" si="26"/>
        <v>9.0146568627450989</v>
      </c>
      <c r="W327" s="18">
        <f t="shared" si="27"/>
        <v>2.6445067587000288E-2</v>
      </c>
      <c r="X327" s="19">
        <f t="shared" si="28"/>
        <v>7.3529411764705885E-2</v>
      </c>
      <c r="Y327" s="16">
        <f>(Table22[[#This Row],[Gross Cost]]/Table22[[#This Row],[Viewable Impressions]])*1000</f>
        <v>64.047295650053982</v>
      </c>
      <c r="Z327" s="19">
        <f t="shared" si="29"/>
        <v>0.29335634167385677</v>
      </c>
    </row>
    <row r="328" spans="1:26" ht="34" x14ac:dyDescent="0.2">
      <c r="A328" s="13" t="s">
        <v>1342</v>
      </c>
      <c r="B328" s="14" t="s">
        <v>1343</v>
      </c>
      <c r="C328" s="14" t="s">
        <v>26</v>
      </c>
      <c r="D328" s="14" t="s">
        <v>416</v>
      </c>
      <c r="E328" s="14" t="s">
        <v>1344</v>
      </c>
      <c r="F328" s="14" t="s">
        <v>60</v>
      </c>
      <c r="G328" s="14" t="s">
        <v>60</v>
      </c>
      <c r="H328" s="14" t="s">
        <v>60</v>
      </c>
      <c r="I328" s="13" t="s">
        <v>61</v>
      </c>
      <c r="J328" s="13" t="s">
        <v>121</v>
      </c>
      <c r="K328" s="1" t="s">
        <v>282</v>
      </c>
      <c r="L328" s="1" t="s">
        <v>455</v>
      </c>
      <c r="M328" s="1" t="s">
        <v>107</v>
      </c>
      <c r="N328" s="13" t="s">
        <v>82</v>
      </c>
      <c r="O328" s="15">
        <v>48562</v>
      </c>
      <c r="P328" s="15">
        <v>150</v>
      </c>
      <c r="Q328" s="15">
        <v>29108</v>
      </c>
      <c r="R328" s="15">
        <v>45570</v>
      </c>
      <c r="S328" s="13">
        <v>11</v>
      </c>
      <c r="T328" s="16">
        <v>6346.63</v>
      </c>
      <c r="U328" s="17">
        <f t="shared" si="25"/>
        <v>576.96636363636367</v>
      </c>
      <c r="V328" s="18">
        <f t="shared" si="26"/>
        <v>42.310866666666669</v>
      </c>
      <c r="W328" s="18">
        <f t="shared" si="27"/>
        <v>0.13069128124871299</v>
      </c>
      <c r="X328" s="19">
        <f t="shared" si="28"/>
        <v>7.3333333333333334E-2</v>
      </c>
      <c r="Y328" s="16">
        <f>(Table22[[#This Row],[Gross Cost]]/Table22[[#This Row],[Viewable Impressions]])*1000</f>
        <v>218.03730933076818</v>
      </c>
      <c r="Z328" s="19">
        <f t="shared" si="29"/>
        <v>0.30888348914789338</v>
      </c>
    </row>
    <row r="329" spans="1:26" ht="34" x14ac:dyDescent="0.2">
      <c r="A329" s="13" t="s">
        <v>1345</v>
      </c>
      <c r="B329" s="14" t="s">
        <v>1345</v>
      </c>
      <c r="C329" s="14" t="s">
        <v>19</v>
      </c>
      <c r="D329" s="14" t="s">
        <v>129</v>
      </c>
      <c r="E329" s="14" t="s">
        <v>301</v>
      </c>
      <c r="F329" s="14" t="s">
        <v>1346</v>
      </c>
      <c r="G329" s="14" t="s">
        <v>60</v>
      </c>
      <c r="H329" s="14" t="s">
        <v>60</v>
      </c>
      <c r="I329" s="13" t="s">
        <v>193</v>
      </c>
      <c r="J329" s="13" t="s">
        <v>62</v>
      </c>
      <c r="K329" s="1" t="s">
        <v>355</v>
      </c>
      <c r="L329" s="1" t="s">
        <v>443</v>
      </c>
      <c r="M329" s="1" t="s">
        <v>81</v>
      </c>
      <c r="N329" s="13" t="s">
        <v>74</v>
      </c>
      <c r="O329" s="15">
        <v>37717</v>
      </c>
      <c r="P329" s="15">
        <v>69</v>
      </c>
      <c r="Q329" s="15">
        <v>26541</v>
      </c>
      <c r="R329" s="15">
        <v>35126</v>
      </c>
      <c r="S329" s="13">
        <v>5</v>
      </c>
      <c r="T329" s="16">
        <v>1725.27</v>
      </c>
      <c r="U329" s="17">
        <f t="shared" si="25"/>
        <v>345.05399999999997</v>
      </c>
      <c r="V329" s="18">
        <f t="shared" si="26"/>
        <v>25.00391304347826</v>
      </c>
      <c r="W329" s="18">
        <f t="shared" si="27"/>
        <v>4.5742503380438532E-2</v>
      </c>
      <c r="X329" s="19">
        <f t="shared" si="28"/>
        <v>7.2463768115942032E-2</v>
      </c>
      <c r="Y329" s="16">
        <f>(Table22[[#This Row],[Gross Cost]]/Table22[[#This Row],[Viewable Impressions]])*1000</f>
        <v>65.003956143325425</v>
      </c>
      <c r="Z329" s="19">
        <f t="shared" si="29"/>
        <v>0.18294137921891987</v>
      </c>
    </row>
    <row r="330" spans="1:26" ht="34" x14ac:dyDescent="0.2">
      <c r="A330" s="13" t="s">
        <v>1347</v>
      </c>
      <c r="B330" s="14" t="s">
        <v>1348</v>
      </c>
      <c r="C330" s="14" t="s">
        <v>21</v>
      </c>
      <c r="D330" s="14" t="s">
        <v>1349</v>
      </c>
      <c r="E330" s="14" t="s">
        <v>60</v>
      </c>
      <c r="F330" s="14" t="s">
        <v>60</v>
      </c>
      <c r="G330" s="14" t="s">
        <v>60</v>
      </c>
      <c r="H330" s="14" t="s">
        <v>60</v>
      </c>
      <c r="I330" s="13" t="s">
        <v>193</v>
      </c>
      <c r="J330" s="13" t="s">
        <v>78</v>
      </c>
      <c r="K330" s="1" t="s">
        <v>87</v>
      </c>
      <c r="L330" s="1" t="s">
        <v>251</v>
      </c>
      <c r="M330" s="1" t="s">
        <v>65</v>
      </c>
      <c r="N330" s="13" t="s">
        <v>74</v>
      </c>
      <c r="O330" s="15">
        <v>184622</v>
      </c>
      <c r="P330" s="15">
        <v>180</v>
      </c>
      <c r="Q330" s="15">
        <v>98938</v>
      </c>
      <c r="R330" s="15">
        <v>161848</v>
      </c>
      <c r="S330" s="13">
        <v>13</v>
      </c>
      <c r="T330" s="16">
        <v>7149.82</v>
      </c>
      <c r="U330" s="17">
        <f t="shared" si="25"/>
        <v>549.9861538461538</v>
      </c>
      <c r="V330" s="18">
        <f t="shared" si="26"/>
        <v>39.721222222222224</v>
      </c>
      <c r="W330" s="18">
        <f t="shared" si="27"/>
        <v>3.8726803956191568E-2</v>
      </c>
      <c r="X330" s="19">
        <f t="shared" si="28"/>
        <v>7.2222222222222215E-2</v>
      </c>
      <c r="Y330" s="16">
        <f>(Table22[[#This Row],[Gross Cost]]/Table22[[#This Row],[Viewable Impressions]])*1000</f>
        <v>72.265661323252942</v>
      </c>
      <c r="Z330" s="19">
        <f t="shared" si="29"/>
        <v>9.7496506375188224E-2</v>
      </c>
    </row>
    <row r="331" spans="1:26" ht="17" x14ac:dyDescent="0.2">
      <c r="A331" s="13" t="s">
        <v>1350</v>
      </c>
      <c r="B331" s="14" t="s">
        <v>1351</v>
      </c>
      <c r="C331" s="14" t="s">
        <v>25</v>
      </c>
      <c r="D331" s="14" t="s">
        <v>91</v>
      </c>
      <c r="E331" s="14" t="s">
        <v>1352</v>
      </c>
      <c r="F331" s="14" t="s">
        <v>60</v>
      </c>
      <c r="G331" s="14" t="s">
        <v>60</v>
      </c>
      <c r="H331" s="14" t="s">
        <v>60</v>
      </c>
      <c r="I331" s="13" t="s">
        <v>113</v>
      </c>
      <c r="J331" s="13" t="s">
        <v>121</v>
      </c>
      <c r="K331" s="1" t="s">
        <v>1353</v>
      </c>
      <c r="L331" s="1" t="s">
        <v>790</v>
      </c>
      <c r="M331" s="1" t="s">
        <v>65</v>
      </c>
      <c r="N331" s="13" t="s">
        <v>74</v>
      </c>
      <c r="O331" s="15">
        <v>109709</v>
      </c>
      <c r="P331" s="15">
        <v>278</v>
      </c>
      <c r="Q331" s="15">
        <v>3064</v>
      </c>
      <c r="R331" s="15">
        <v>15428</v>
      </c>
      <c r="S331" s="13">
        <v>20</v>
      </c>
      <c r="T331" s="16">
        <v>5409.08</v>
      </c>
      <c r="U331" s="17">
        <f t="shared" si="25"/>
        <v>270.45400000000001</v>
      </c>
      <c r="V331" s="18">
        <f t="shared" si="26"/>
        <v>19.457122302158272</v>
      </c>
      <c r="W331" s="18">
        <f t="shared" si="27"/>
        <v>4.9303885734078332E-2</v>
      </c>
      <c r="X331" s="19">
        <f t="shared" si="28"/>
        <v>7.1942446043165464E-2</v>
      </c>
      <c r="Y331" s="16">
        <f>(Table22[[#This Row],[Gross Cost]]/Table22[[#This Row],[Viewable Impressions]])*1000</f>
        <v>1765.3655352480419</v>
      </c>
      <c r="Z331" s="19">
        <f t="shared" si="29"/>
        <v>0.2533976246251447</v>
      </c>
    </row>
    <row r="332" spans="1:26" ht="51" x14ac:dyDescent="0.2">
      <c r="A332" s="13" t="s">
        <v>1354</v>
      </c>
      <c r="B332" s="14" t="s">
        <v>1355</v>
      </c>
      <c r="C332" s="14" t="s">
        <v>9</v>
      </c>
      <c r="D332" s="14" t="s">
        <v>952</v>
      </c>
      <c r="E332" s="14" t="s">
        <v>1356</v>
      </c>
      <c r="F332" s="14" t="s">
        <v>60</v>
      </c>
      <c r="G332" s="14" t="s">
        <v>60</v>
      </c>
      <c r="H332" s="14" t="s">
        <v>60</v>
      </c>
      <c r="I332" s="13" t="s">
        <v>113</v>
      </c>
      <c r="J332" s="13" t="s">
        <v>121</v>
      </c>
      <c r="K332" s="1" t="s">
        <v>63</v>
      </c>
      <c r="L332" s="1" t="s">
        <v>148</v>
      </c>
      <c r="M332" s="1" t="s">
        <v>65</v>
      </c>
      <c r="N332" s="13" t="s">
        <v>74</v>
      </c>
      <c r="O332" s="15">
        <v>52582</v>
      </c>
      <c r="P332" s="15">
        <v>140</v>
      </c>
      <c r="Q332" s="15">
        <v>22065</v>
      </c>
      <c r="R332" s="15">
        <v>46126</v>
      </c>
      <c r="S332" s="13">
        <v>10</v>
      </c>
      <c r="T332" s="16">
        <v>1631.74</v>
      </c>
      <c r="U332" s="17">
        <f t="shared" si="25"/>
        <v>163.17400000000001</v>
      </c>
      <c r="V332" s="18">
        <f t="shared" si="26"/>
        <v>11.655285714285714</v>
      </c>
      <c r="W332" s="18">
        <f t="shared" si="27"/>
        <v>3.103229241945913E-2</v>
      </c>
      <c r="X332" s="19">
        <f t="shared" si="28"/>
        <v>7.1428571428571425E-2</v>
      </c>
      <c r="Y332" s="16">
        <f>(Table22[[#This Row],[Gross Cost]]/Table22[[#This Row],[Viewable Impressions]])*1000</f>
        <v>73.951506911398141</v>
      </c>
      <c r="Z332" s="19">
        <f t="shared" si="29"/>
        <v>0.2662508082613822</v>
      </c>
    </row>
    <row r="333" spans="1:26" ht="51" x14ac:dyDescent="0.2">
      <c r="A333" s="13" t="s">
        <v>1357</v>
      </c>
      <c r="B333" s="14" t="s">
        <v>1358</v>
      </c>
      <c r="C333" s="14" t="s">
        <v>26</v>
      </c>
      <c r="D333" s="14" t="s">
        <v>501</v>
      </c>
      <c r="E333" s="14" t="s">
        <v>1359</v>
      </c>
      <c r="F333" s="14" t="s">
        <v>60</v>
      </c>
      <c r="G333" s="14" t="s">
        <v>60</v>
      </c>
      <c r="H333" s="14" t="s">
        <v>60</v>
      </c>
      <c r="I333" s="13" t="s">
        <v>113</v>
      </c>
      <c r="J333" s="13" t="s">
        <v>93</v>
      </c>
      <c r="K333" s="1" t="s">
        <v>94</v>
      </c>
      <c r="L333" s="1" t="s">
        <v>148</v>
      </c>
      <c r="M333" s="1" t="s">
        <v>65</v>
      </c>
      <c r="N333" s="13" t="s">
        <v>74</v>
      </c>
      <c r="O333" s="15">
        <v>232470</v>
      </c>
      <c r="P333" s="15">
        <v>504</v>
      </c>
      <c r="Q333" s="15">
        <v>40870</v>
      </c>
      <c r="R333" s="15">
        <v>195447</v>
      </c>
      <c r="S333" s="13">
        <v>36</v>
      </c>
      <c r="T333" s="16">
        <v>5401.37</v>
      </c>
      <c r="U333" s="17">
        <f t="shared" si="25"/>
        <v>150.03805555555556</v>
      </c>
      <c r="V333" s="18">
        <f t="shared" si="26"/>
        <v>10.717003968253968</v>
      </c>
      <c r="W333" s="18">
        <f t="shared" si="27"/>
        <v>2.3234696950144105E-2</v>
      </c>
      <c r="X333" s="19">
        <f t="shared" si="28"/>
        <v>7.1428571428571425E-2</v>
      </c>
      <c r="Y333" s="16">
        <f>(Table22[[#This Row],[Gross Cost]]/Table22[[#This Row],[Viewable Impressions]])*1000</f>
        <v>132.15977489601175</v>
      </c>
      <c r="Z333" s="19">
        <f t="shared" si="29"/>
        <v>0.21680216802168023</v>
      </c>
    </row>
    <row r="334" spans="1:26" ht="34" x14ac:dyDescent="0.2">
      <c r="A334" s="13" t="s">
        <v>1360</v>
      </c>
      <c r="B334" s="14" t="s">
        <v>1361</v>
      </c>
      <c r="C334" s="14" t="s">
        <v>13</v>
      </c>
      <c r="D334" s="14" t="s">
        <v>21</v>
      </c>
      <c r="E334" s="14" t="s">
        <v>1362</v>
      </c>
      <c r="F334" s="14" t="s">
        <v>1363</v>
      </c>
      <c r="G334" s="14" t="s">
        <v>60</v>
      </c>
      <c r="H334" s="14" t="s">
        <v>60</v>
      </c>
      <c r="I334" s="13" t="s">
        <v>113</v>
      </c>
      <c r="J334" s="13" t="s">
        <v>78</v>
      </c>
      <c r="K334" s="1" t="s">
        <v>79</v>
      </c>
      <c r="L334" s="1" t="s">
        <v>494</v>
      </c>
      <c r="M334" s="1" t="s">
        <v>65</v>
      </c>
      <c r="N334" s="13" t="s">
        <v>74</v>
      </c>
      <c r="O334" s="15">
        <v>16580</v>
      </c>
      <c r="P334" s="15">
        <v>84</v>
      </c>
      <c r="Q334" s="15">
        <v>11928</v>
      </c>
      <c r="R334" s="15">
        <v>14527</v>
      </c>
      <c r="S334" s="13">
        <v>6</v>
      </c>
      <c r="T334" s="16">
        <v>1965.74</v>
      </c>
      <c r="U334" s="17">
        <f t="shared" si="25"/>
        <v>327.62333333333333</v>
      </c>
      <c r="V334" s="18">
        <f t="shared" si="26"/>
        <v>23.401666666666667</v>
      </c>
      <c r="W334" s="18">
        <f t="shared" si="27"/>
        <v>0.11856091676718938</v>
      </c>
      <c r="X334" s="19">
        <f t="shared" si="28"/>
        <v>7.1428571428571425E-2</v>
      </c>
      <c r="Y334" s="16">
        <f>(Table22[[#This Row],[Gross Cost]]/Table22[[#This Row],[Viewable Impressions]])*1000</f>
        <v>164.80046948356807</v>
      </c>
      <c r="Z334" s="19">
        <f t="shared" si="29"/>
        <v>0.50663449939686367</v>
      </c>
    </row>
    <row r="335" spans="1:26" ht="34" x14ac:dyDescent="0.2">
      <c r="A335" s="13" t="s">
        <v>1364</v>
      </c>
      <c r="B335" s="14" t="s">
        <v>1364</v>
      </c>
      <c r="C335" s="14" t="s">
        <v>19</v>
      </c>
      <c r="D335" s="14" t="s">
        <v>129</v>
      </c>
      <c r="E335" s="14" t="s">
        <v>1365</v>
      </c>
      <c r="F335" s="14" t="s">
        <v>1366</v>
      </c>
      <c r="G335" s="14" t="s">
        <v>60</v>
      </c>
      <c r="H335" s="14" t="s">
        <v>60</v>
      </c>
      <c r="I335" s="13" t="s">
        <v>61</v>
      </c>
      <c r="J335" s="13" t="s">
        <v>78</v>
      </c>
      <c r="K335" s="1" t="s">
        <v>286</v>
      </c>
      <c r="L335" s="1" t="s">
        <v>673</v>
      </c>
      <c r="M335" s="1" t="s">
        <v>299</v>
      </c>
      <c r="N335" s="13" t="s">
        <v>74</v>
      </c>
      <c r="O335" s="15">
        <v>13833</v>
      </c>
      <c r="P335" s="15">
        <v>84</v>
      </c>
      <c r="Q335" s="15">
        <v>7693</v>
      </c>
      <c r="R335" s="15">
        <v>13237</v>
      </c>
      <c r="S335" s="13">
        <v>6</v>
      </c>
      <c r="T335" s="16">
        <v>1526.79</v>
      </c>
      <c r="U335" s="17">
        <f t="shared" si="25"/>
        <v>254.465</v>
      </c>
      <c r="V335" s="18">
        <f t="shared" si="26"/>
        <v>18.176071428571429</v>
      </c>
      <c r="W335" s="18">
        <f t="shared" si="27"/>
        <v>0.11037302103665149</v>
      </c>
      <c r="X335" s="19">
        <f t="shared" si="28"/>
        <v>7.1428571428571425E-2</v>
      </c>
      <c r="Y335" s="16">
        <f>(Table22[[#This Row],[Gross Cost]]/Table22[[#This Row],[Viewable Impressions]])*1000</f>
        <v>198.46483816456518</v>
      </c>
      <c r="Z335" s="19">
        <f t="shared" si="29"/>
        <v>0.60724354803730207</v>
      </c>
    </row>
    <row r="336" spans="1:26" ht="34" x14ac:dyDescent="0.2">
      <c r="A336" s="13" t="s">
        <v>1367</v>
      </c>
      <c r="B336" s="14" t="s">
        <v>1368</v>
      </c>
      <c r="C336" s="14" t="s">
        <v>21</v>
      </c>
      <c r="D336" s="14" t="s">
        <v>141</v>
      </c>
      <c r="E336" s="14" t="s">
        <v>1369</v>
      </c>
      <c r="F336" s="14" t="s">
        <v>60</v>
      </c>
      <c r="G336" s="14" t="s">
        <v>60</v>
      </c>
      <c r="H336" s="14" t="s">
        <v>60</v>
      </c>
      <c r="I336" s="13" t="s">
        <v>113</v>
      </c>
      <c r="J336" s="13" t="s">
        <v>121</v>
      </c>
      <c r="K336" s="1" t="s">
        <v>114</v>
      </c>
      <c r="L336" s="1" t="s">
        <v>545</v>
      </c>
      <c r="M336" s="1" t="s">
        <v>144</v>
      </c>
      <c r="N336" s="13" t="s">
        <v>74</v>
      </c>
      <c r="O336" s="15">
        <v>47360</v>
      </c>
      <c r="P336" s="15">
        <v>126</v>
      </c>
      <c r="Q336" s="15">
        <v>8047</v>
      </c>
      <c r="R336" s="15">
        <v>33641</v>
      </c>
      <c r="S336" s="13">
        <v>9</v>
      </c>
      <c r="T336" s="16">
        <v>6502.27</v>
      </c>
      <c r="U336" s="17">
        <f t="shared" si="25"/>
        <v>722.47444444444454</v>
      </c>
      <c r="V336" s="18">
        <f t="shared" si="26"/>
        <v>51.605317460317465</v>
      </c>
      <c r="W336" s="18">
        <f t="shared" si="27"/>
        <v>0.13729455236486487</v>
      </c>
      <c r="X336" s="19">
        <f t="shared" si="28"/>
        <v>7.1428571428571425E-2</v>
      </c>
      <c r="Y336" s="16">
        <f>(Table22[[#This Row],[Gross Cost]]/Table22[[#This Row],[Viewable Impressions]])*1000</f>
        <v>808.03653535479066</v>
      </c>
      <c r="Z336" s="19">
        <f t="shared" si="29"/>
        <v>0.26604729729729731</v>
      </c>
    </row>
    <row r="337" spans="1:26" ht="17" x14ac:dyDescent="0.2">
      <c r="A337" s="13" t="s">
        <v>1370</v>
      </c>
      <c r="B337" s="14" t="s">
        <v>1371</v>
      </c>
      <c r="C337" s="14" t="s">
        <v>11</v>
      </c>
      <c r="D337" s="14" t="s">
        <v>1243</v>
      </c>
      <c r="E337" s="14" t="s">
        <v>60</v>
      </c>
      <c r="F337" s="14" t="s">
        <v>60</v>
      </c>
      <c r="G337" s="14" t="s">
        <v>60</v>
      </c>
      <c r="H337" s="14" t="s">
        <v>60</v>
      </c>
      <c r="I337" s="13" t="s">
        <v>61</v>
      </c>
      <c r="J337" s="13" t="s">
        <v>121</v>
      </c>
      <c r="K337" s="1" t="s">
        <v>100</v>
      </c>
      <c r="L337" s="1" t="s">
        <v>1372</v>
      </c>
      <c r="M337" s="1" t="s">
        <v>65</v>
      </c>
      <c r="N337" s="13" t="s">
        <v>74</v>
      </c>
      <c r="O337" s="15">
        <v>9273</v>
      </c>
      <c r="P337" s="15">
        <v>70</v>
      </c>
      <c r="Q337" s="15">
        <v>4648</v>
      </c>
      <c r="R337" s="15">
        <v>8751</v>
      </c>
      <c r="S337" s="13">
        <v>5</v>
      </c>
      <c r="T337" s="16">
        <v>4986.5200000000004</v>
      </c>
      <c r="U337" s="17">
        <f t="shared" si="25"/>
        <v>997.30400000000009</v>
      </c>
      <c r="V337" s="18">
        <f t="shared" si="26"/>
        <v>71.236000000000004</v>
      </c>
      <c r="W337" s="18">
        <f t="shared" si="27"/>
        <v>0.53774614472123372</v>
      </c>
      <c r="X337" s="19">
        <f t="shared" si="28"/>
        <v>7.1428571428571425E-2</v>
      </c>
      <c r="Y337" s="16">
        <f>(Table22[[#This Row],[Gross Cost]]/Table22[[#This Row],[Viewable Impressions]])*1000</f>
        <v>1072.831325301205</v>
      </c>
      <c r="Z337" s="19">
        <f t="shared" si="29"/>
        <v>0.75487975843847721</v>
      </c>
    </row>
    <row r="338" spans="1:26" ht="34" x14ac:dyDescent="0.2">
      <c r="A338" s="13" t="s">
        <v>1373</v>
      </c>
      <c r="B338" s="14" t="s">
        <v>1374</v>
      </c>
      <c r="C338" s="14" t="s">
        <v>695</v>
      </c>
      <c r="D338" s="14" t="s">
        <v>1375</v>
      </c>
      <c r="E338" s="14" t="s">
        <v>60</v>
      </c>
      <c r="F338" s="14" t="s">
        <v>60</v>
      </c>
      <c r="G338" s="14" t="s">
        <v>60</v>
      </c>
      <c r="H338" s="14" t="s">
        <v>60</v>
      </c>
      <c r="I338" s="13" t="s">
        <v>113</v>
      </c>
      <c r="J338" s="13" t="s">
        <v>121</v>
      </c>
      <c r="K338" s="1" t="s">
        <v>94</v>
      </c>
      <c r="L338" s="1" t="s">
        <v>143</v>
      </c>
      <c r="M338" s="1" t="s">
        <v>65</v>
      </c>
      <c r="N338" s="13" t="s">
        <v>74</v>
      </c>
      <c r="O338" s="15">
        <v>9463</v>
      </c>
      <c r="P338" s="15">
        <v>56</v>
      </c>
      <c r="Q338" s="15">
        <v>1518</v>
      </c>
      <c r="R338" s="15">
        <v>8191</v>
      </c>
      <c r="S338" s="13">
        <v>4</v>
      </c>
      <c r="T338" s="16">
        <v>6879.6</v>
      </c>
      <c r="U338" s="17">
        <f t="shared" si="25"/>
        <v>1719.9</v>
      </c>
      <c r="V338" s="18">
        <f t="shared" si="26"/>
        <v>122.85000000000001</v>
      </c>
      <c r="W338" s="18">
        <f t="shared" si="27"/>
        <v>0.7269998943252669</v>
      </c>
      <c r="X338" s="19">
        <f t="shared" si="28"/>
        <v>7.1428571428571425E-2</v>
      </c>
      <c r="Y338" s="16">
        <f>(Table22[[#This Row],[Gross Cost]]/Table22[[#This Row],[Viewable Impressions]])*1000</f>
        <v>4532.01581027668</v>
      </c>
      <c r="Z338" s="19">
        <f t="shared" si="29"/>
        <v>0.59177850575927293</v>
      </c>
    </row>
    <row r="339" spans="1:26" ht="34" x14ac:dyDescent="0.2">
      <c r="A339" s="13" t="s">
        <v>1376</v>
      </c>
      <c r="B339" s="14" t="s">
        <v>1376</v>
      </c>
      <c r="C339" s="14" t="s">
        <v>19</v>
      </c>
      <c r="D339" s="14" t="s">
        <v>129</v>
      </c>
      <c r="E339" s="14" t="s">
        <v>1377</v>
      </c>
      <c r="F339" s="14" t="s">
        <v>60</v>
      </c>
      <c r="G339" s="14" t="s">
        <v>60</v>
      </c>
      <c r="H339" s="14" t="s">
        <v>60</v>
      </c>
      <c r="I339" s="13" t="s">
        <v>113</v>
      </c>
      <c r="J339" s="13" t="s">
        <v>78</v>
      </c>
      <c r="K339" s="1" t="s">
        <v>231</v>
      </c>
      <c r="L339" s="1" t="s">
        <v>1378</v>
      </c>
      <c r="M339" s="1" t="s">
        <v>299</v>
      </c>
      <c r="N339" s="13" t="s">
        <v>74</v>
      </c>
      <c r="O339" s="15">
        <v>37617</v>
      </c>
      <c r="P339" s="15">
        <v>85</v>
      </c>
      <c r="Q339" s="15">
        <v>5092</v>
      </c>
      <c r="R339" s="15">
        <v>34373</v>
      </c>
      <c r="S339" s="13">
        <v>6</v>
      </c>
      <c r="T339" s="16">
        <v>1608.88</v>
      </c>
      <c r="U339" s="17">
        <f t="shared" si="25"/>
        <v>268.1466666666667</v>
      </c>
      <c r="V339" s="18">
        <f t="shared" si="26"/>
        <v>18.928000000000001</v>
      </c>
      <c r="W339" s="18">
        <f t="shared" si="27"/>
        <v>4.2770024191190158E-2</v>
      </c>
      <c r="X339" s="19">
        <f t="shared" si="28"/>
        <v>7.0588235294117646E-2</v>
      </c>
      <c r="Y339" s="16">
        <f>(Table22[[#This Row],[Gross Cost]]/Table22[[#This Row],[Viewable Impressions]])*1000</f>
        <v>315.96229379418702</v>
      </c>
      <c r="Z339" s="19">
        <f t="shared" si="29"/>
        <v>0.22596166626791075</v>
      </c>
    </row>
    <row r="340" spans="1:26" ht="34" x14ac:dyDescent="0.2">
      <c r="A340" s="13" t="s">
        <v>1379</v>
      </c>
      <c r="B340" s="14" t="s">
        <v>1380</v>
      </c>
      <c r="C340" s="14" t="s">
        <v>15</v>
      </c>
      <c r="D340" s="14" t="s">
        <v>266</v>
      </c>
      <c r="E340" s="14" t="s">
        <v>1381</v>
      </c>
      <c r="F340" s="14" t="s">
        <v>60</v>
      </c>
      <c r="G340" s="14" t="s">
        <v>60</v>
      </c>
      <c r="H340" s="14" t="s">
        <v>60</v>
      </c>
      <c r="I340" s="13" t="s">
        <v>113</v>
      </c>
      <c r="J340" s="13" t="s">
        <v>93</v>
      </c>
      <c r="K340" s="1" t="s">
        <v>87</v>
      </c>
      <c r="L340" s="1" t="s">
        <v>1061</v>
      </c>
      <c r="M340" s="1" t="s">
        <v>107</v>
      </c>
      <c r="N340" s="13" t="s">
        <v>74</v>
      </c>
      <c r="O340" s="15">
        <v>61848</v>
      </c>
      <c r="P340" s="15">
        <v>213</v>
      </c>
      <c r="Q340" s="15">
        <v>6581</v>
      </c>
      <c r="R340" s="15">
        <v>44917</v>
      </c>
      <c r="S340" s="13">
        <v>15</v>
      </c>
      <c r="T340" s="16">
        <v>1819.89</v>
      </c>
      <c r="U340" s="17">
        <f t="shared" si="25"/>
        <v>121.32600000000001</v>
      </c>
      <c r="V340" s="18">
        <f t="shared" si="26"/>
        <v>8.5440845070422533</v>
      </c>
      <c r="W340" s="18">
        <f t="shared" si="27"/>
        <v>2.9425203725261934E-2</v>
      </c>
      <c r="X340" s="19">
        <f t="shared" si="28"/>
        <v>7.0422535211267609E-2</v>
      </c>
      <c r="Y340" s="16">
        <f>(Table22[[#This Row],[Gross Cost]]/Table22[[#This Row],[Viewable Impressions]])*1000</f>
        <v>276.53700045585776</v>
      </c>
      <c r="Z340" s="19">
        <f t="shared" si="29"/>
        <v>0.34439270469538219</v>
      </c>
    </row>
    <row r="341" spans="1:26" ht="34" x14ac:dyDescent="0.2">
      <c r="A341" s="13" t="s">
        <v>1382</v>
      </c>
      <c r="B341" s="14" t="s">
        <v>1383</v>
      </c>
      <c r="C341" s="14" t="s">
        <v>26</v>
      </c>
      <c r="D341" s="14" t="s">
        <v>501</v>
      </c>
      <c r="E341" s="14" t="s">
        <v>1384</v>
      </c>
      <c r="F341" s="14" t="s">
        <v>60</v>
      </c>
      <c r="G341" s="14" t="s">
        <v>60</v>
      </c>
      <c r="H341" s="14" t="s">
        <v>60</v>
      </c>
      <c r="I341" s="13" t="s">
        <v>61</v>
      </c>
      <c r="J341" s="13" t="s">
        <v>121</v>
      </c>
      <c r="K341" s="1" t="s">
        <v>94</v>
      </c>
      <c r="L341" s="1" t="s">
        <v>660</v>
      </c>
      <c r="M341" s="1" t="s">
        <v>144</v>
      </c>
      <c r="N341" s="13" t="s">
        <v>66</v>
      </c>
      <c r="O341" s="15">
        <v>48707</v>
      </c>
      <c r="P341" s="15">
        <v>185</v>
      </c>
      <c r="Q341" s="15">
        <v>25182</v>
      </c>
      <c r="R341" s="15">
        <v>44696</v>
      </c>
      <c r="S341" s="13">
        <v>13</v>
      </c>
      <c r="T341" s="16">
        <v>5600.36</v>
      </c>
      <c r="U341" s="17">
        <f t="shared" si="25"/>
        <v>430.79692307692306</v>
      </c>
      <c r="V341" s="18">
        <f t="shared" si="26"/>
        <v>30.272216216216215</v>
      </c>
      <c r="W341" s="18">
        <f t="shared" si="27"/>
        <v>0.1149805982712957</v>
      </c>
      <c r="X341" s="19">
        <f t="shared" si="28"/>
        <v>7.0270270270270274E-2</v>
      </c>
      <c r="Y341" s="16">
        <f>(Table22[[#This Row],[Gross Cost]]/Table22[[#This Row],[Viewable Impressions]])*1000</f>
        <v>222.39536176634104</v>
      </c>
      <c r="Z341" s="19">
        <f t="shared" si="29"/>
        <v>0.37982220214753526</v>
      </c>
    </row>
    <row r="342" spans="1:26" ht="34" x14ac:dyDescent="0.2">
      <c r="A342" s="13" t="s">
        <v>1385</v>
      </c>
      <c r="B342" s="14" t="s">
        <v>1385</v>
      </c>
      <c r="C342" s="14" t="s">
        <v>19</v>
      </c>
      <c r="D342" s="14" t="s">
        <v>129</v>
      </c>
      <c r="E342" s="14" t="s">
        <v>1386</v>
      </c>
      <c r="F342" s="14" t="s">
        <v>1387</v>
      </c>
      <c r="G342" s="14" t="s">
        <v>60</v>
      </c>
      <c r="H342" s="14" t="s">
        <v>60</v>
      </c>
      <c r="I342" s="13" t="s">
        <v>61</v>
      </c>
      <c r="J342" s="13" t="s">
        <v>93</v>
      </c>
      <c r="K342" s="1" t="s">
        <v>231</v>
      </c>
      <c r="L342" s="1" t="s">
        <v>867</v>
      </c>
      <c r="M342" s="1" t="s">
        <v>65</v>
      </c>
      <c r="N342" s="13" t="s">
        <v>82</v>
      </c>
      <c r="O342" s="15">
        <v>16808</v>
      </c>
      <c r="P342" s="15">
        <v>43</v>
      </c>
      <c r="Q342" s="15">
        <v>9211</v>
      </c>
      <c r="R342" s="15">
        <v>13372</v>
      </c>
      <c r="S342" s="13">
        <v>3</v>
      </c>
      <c r="T342" s="16">
        <v>1574.79</v>
      </c>
      <c r="U342" s="17">
        <f t="shared" si="25"/>
        <v>524.92999999999995</v>
      </c>
      <c r="V342" s="18">
        <f t="shared" si="26"/>
        <v>36.623023255813955</v>
      </c>
      <c r="W342" s="18">
        <f t="shared" si="27"/>
        <v>9.3692884340790095E-2</v>
      </c>
      <c r="X342" s="19">
        <f t="shared" si="28"/>
        <v>6.9767441860465115E-2</v>
      </c>
      <c r="Y342" s="16">
        <f>(Table22[[#This Row],[Gross Cost]]/Table22[[#This Row],[Viewable Impressions]])*1000</f>
        <v>170.96840733905114</v>
      </c>
      <c r="Z342" s="19">
        <f t="shared" si="29"/>
        <v>0.25583055687767731</v>
      </c>
    </row>
    <row r="343" spans="1:26" ht="34" x14ac:dyDescent="0.2">
      <c r="A343" s="13" t="s">
        <v>1388</v>
      </c>
      <c r="B343" s="14" t="s">
        <v>1389</v>
      </c>
      <c r="C343" s="14" t="s">
        <v>20</v>
      </c>
      <c r="D343" s="14" t="s">
        <v>1390</v>
      </c>
      <c r="E343" s="14" t="s">
        <v>60</v>
      </c>
      <c r="F343" s="14" t="s">
        <v>60</v>
      </c>
      <c r="G343" s="14" t="s">
        <v>60</v>
      </c>
      <c r="H343" s="14" t="s">
        <v>60</v>
      </c>
      <c r="I343" s="13" t="s">
        <v>61</v>
      </c>
      <c r="J343" s="13" t="s">
        <v>93</v>
      </c>
      <c r="K343" s="1" t="s">
        <v>442</v>
      </c>
      <c r="L343" s="1" t="s">
        <v>251</v>
      </c>
      <c r="M343" s="1" t="s">
        <v>65</v>
      </c>
      <c r="N343" s="13" t="s">
        <v>74</v>
      </c>
      <c r="O343" s="15">
        <v>14730</v>
      </c>
      <c r="P343" s="15">
        <v>86</v>
      </c>
      <c r="Q343" s="15">
        <v>6410</v>
      </c>
      <c r="R343" s="15">
        <v>10860</v>
      </c>
      <c r="S343" s="13">
        <v>6</v>
      </c>
      <c r="T343" s="16">
        <v>5287.57</v>
      </c>
      <c r="U343" s="17">
        <f t="shared" si="25"/>
        <v>881.26166666666666</v>
      </c>
      <c r="V343" s="18">
        <f t="shared" si="26"/>
        <v>61.483372093023256</v>
      </c>
      <c r="W343" s="18">
        <f t="shared" si="27"/>
        <v>0.35896605566870332</v>
      </c>
      <c r="X343" s="19">
        <f t="shared" si="28"/>
        <v>6.9767441860465115E-2</v>
      </c>
      <c r="Y343" s="16">
        <f>(Table22[[#This Row],[Gross Cost]]/Table22[[#This Row],[Viewable Impressions]])*1000</f>
        <v>824.89391575663024</v>
      </c>
      <c r="Z343" s="19">
        <f t="shared" si="29"/>
        <v>0.58384249830278345</v>
      </c>
    </row>
    <row r="344" spans="1:26" ht="34" x14ac:dyDescent="0.2">
      <c r="A344" s="13" t="s">
        <v>1391</v>
      </c>
      <c r="B344" s="14" t="s">
        <v>1391</v>
      </c>
      <c r="C344" s="14" t="s">
        <v>23</v>
      </c>
      <c r="D344" s="14" t="s">
        <v>1392</v>
      </c>
      <c r="E344" s="14" t="s">
        <v>60</v>
      </c>
      <c r="F344" s="14" t="s">
        <v>60</v>
      </c>
      <c r="G344" s="14" t="s">
        <v>60</v>
      </c>
      <c r="H344" s="14" t="s">
        <v>60</v>
      </c>
      <c r="I344" s="13" t="s">
        <v>61</v>
      </c>
      <c r="J344" s="13" t="s">
        <v>62</v>
      </c>
      <c r="K344" s="1" t="s">
        <v>231</v>
      </c>
      <c r="L344" s="1" t="s">
        <v>409</v>
      </c>
      <c r="M344" s="1" t="s">
        <v>65</v>
      </c>
      <c r="N344" s="13" t="s">
        <v>74</v>
      </c>
      <c r="O344" s="15">
        <v>183208</v>
      </c>
      <c r="P344" s="15">
        <v>620</v>
      </c>
      <c r="Q344" s="15">
        <v>131164</v>
      </c>
      <c r="R344" s="15">
        <v>177952</v>
      </c>
      <c r="S344" s="13">
        <v>43</v>
      </c>
      <c r="T344" s="16">
        <v>2682.44</v>
      </c>
      <c r="U344" s="17">
        <f t="shared" si="25"/>
        <v>62.382325581395349</v>
      </c>
      <c r="V344" s="18">
        <f t="shared" si="26"/>
        <v>4.3265161290322585</v>
      </c>
      <c r="W344" s="18">
        <f t="shared" si="27"/>
        <v>1.4641500371162831E-2</v>
      </c>
      <c r="X344" s="19">
        <f t="shared" si="28"/>
        <v>6.9354838709677416E-2</v>
      </c>
      <c r="Y344" s="16">
        <f>(Table22[[#This Row],[Gross Cost]]/Table22[[#This Row],[Viewable Impressions]])*1000</f>
        <v>20.451038394681468</v>
      </c>
      <c r="Z344" s="19">
        <f t="shared" si="29"/>
        <v>0.33841316973057944</v>
      </c>
    </row>
    <row r="345" spans="1:26" ht="34" x14ac:dyDescent="0.2">
      <c r="A345" s="13" t="s">
        <v>1393</v>
      </c>
      <c r="B345" s="14" t="s">
        <v>1394</v>
      </c>
      <c r="C345" s="14" t="s">
        <v>25</v>
      </c>
      <c r="D345" s="14" t="s">
        <v>91</v>
      </c>
      <c r="E345" s="14" t="s">
        <v>1395</v>
      </c>
      <c r="F345" s="14" t="s">
        <v>60</v>
      </c>
      <c r="G345" s="14" t="s">
        <v>60</v>
      </c>
      <c r="H345" s="14" t="s">
        <v>60</v>
      </c>
      <c r="I345" s="13" t="s">
        <v>113</v>
      </c>
      <c r="J345" s="13" t="s">
        <v>93</v>
      </c>
      <c r="K345" s="1" t="s">
        <v>536</v>
      </c>
      <c r="L345" s="1" t="s">
        <v>242</v>
      </c>
      <c r="M345" s="1" t="s">
        <v>81</v>
      </c>
      <c r="N345" s="13" t="s">
        <v>74</v>
      </c>
      <c r="O345" s="15">
        <v>38408</v>
      </c>
      <c r="P345" s="15">
        <v>101</v>
      </c>
      <c r="Q345" s="15">
        <v>23557</v>
      </c>
      <c r="R345" s="15">
        <v>35247</v>
      </c>
      <c r="S345" s="13">
        <v>7</v>
      </c>
      <c r="T345" s="16">
        <v>5343.46</v>
      </c>
      <c r="U345" s="17">
        <f t="shared" si="25"/>
        <v>763.35142857142853</v>
      </c>
      <c r="V345" s="18">
        <f t="shared" si="26"/>
        <v>52.905544554455446</v>
      </c>
      <c r="W345" s="18">
        <f t="shared" si="27"/>
        <v>0.13912362007915019</v>
      </c>
      <c r="X345" s="19">
        <f t="shared" si="28"/>
        <v>6.9306930693069313E-2</v>
      </c>
      <c r="Y345" s="16">
        <f>(Table22[[#This Row],[Gross Cost]]/Table22[[#This Row],[Viewable Impressions]])*1000</f>
        <v>226.83109054633442</v>
      </c>
      <c r="Z345" s="19">
        <f t="shared" si="29"/>
        <v>0.26296604873984586</v>
      </c>
    </row>
    <row r="346" spans="1:26" ht="34" x14ac:dyDescent="0.2">
      <c r="A346" s="13" t="s">
        <v>1396</v>
      </c>
      <c r="B346" s="14" t="s">
        <v>1397</v>
      </c>
      <c r="C346" s="14" t="s">
        <v>20</v>
      </c>
      <c r="D346" s="14" t="s">
        <v>1398</v>
      </c>
      <c r="E346" s="14" t="s">
        <v>60</v>
      </c>
      <c r="F346" s="14" t="s">
        <v>60</v>
      </c>
      <c r="G346" s="14" t="s">
        <v>60</v>
      </c>
      <c r="H346" s="14" t="s">
        <v>60</v>
      </c>
      <c r="I346" s="13" t="s">
        <v>61</v>
      </c>
      <c r="J346" s="13" t="s">
        <v>78</v>
      </c>
      <c r="K346" s="1" t="s">
        <v>72</v>
      </c>
      <c r="L346" s="1" t="s">
        <v>1061</v>
      </c>
      <c r="M346" s="1" t="s">
        <v>65</v>
      </c>
      <c r="N346" s="13" t="s">
        <v>66</v>
      </c>
      <c r="O346" s="15">
        <v>45668</v>
      </c>
      <c r="P346" s="15">
        <v>130</v>
      </c>
      <c r="Q346" s="15">
        <v>16872</v>
      </c>
      <c r="R346" s="15">
        <v>32085</v>
      </c>
      <c r="S346" s="13">
        <v>9</v>
      </c>
      <c r="T346" s="16">
        <v>3444.2</v>
      </c>
      <c r="U346" s="17">
        <f t="shared" si="25"/>
        <v>382.68888888888887</v>
      </c>
      <c r="V346" s="18">
        <f t="shared" si="26"/>
        <v>26.493846153846153</v>
      </c>
      <c r="W346" s="18">
        <f t="shared" si="27"/>
        <v>7.5418235963913463E-2</v>
      </c>
      <c r="X346" s="19">
        <f t="shared" si="28"/>
        <v>6.9230769230769235E-2</v>
      </c>
      <c r="Y346" s="16">
        <f>(Table22[[#This Row],[Gross Cost]]/Table22[[#This Row],[Viewable Impressions]])*1000</f>
        <v>204.13703176861071</v>
      </c>
      <c r="Z346" s="19">
        <f t="shared" si="29"/>
        <v>0.2846632215117807</v>
      </c>
    </row>
    <row r="347" spans="1:26" ht="34" x14ac:dyDescent="0.2">
      <c r="A347" s="13" t="s">
        <v>1399</v>
      </c>
      <c r="B347" s="14" t="s">
        <v>1400</v>
      </c>
      <c r="C347" s="14" t="s">
        <v>17</v>
      </c>
      <c r="D347" s="14" t="s">
        <v>191</v>
      </c>
      <c r="E347" s="14" t="s">
        <v>1401</v>
      </c>
      <c r="F347" s="14" t="s">
        <v>60</v>
      </c>
      <c r="G347" s="14" t="s">
        <v>60</v>
      </c>
      <c r="H347" s="14" t="s">
        <v>60</v>
      </c>
      <c r="I347" s="13" t="s">
        <v>113</v>
      </c>
      <c r="J347" s="13" t="s">
        <v>62</v>
      </c>
      <c r="K347" s="1" t="s">
        <v>94</v>
      </c>
      <c r="L347" s="1" t="s">
        <v>232</v>
      </c>
      <c r="M347" s="1" t="s">
        <v>144</v>
      </c>
      <c r="N347" s="13" t="s">
        <v>74</v>
      </c>
      <c r="O347" s="15">
        <v>116926</v>
      </c>
      <c r="P347" s="15">
        <v>321</v>
      </c>
      <c r="Q347" s="15">
        <v>69132</v>
      </c>
      <c r="R347" s="15">
        <v>111957</v>
      </c>
      <c r="S347" s="13">
        <v>22</v>
      </c>
      <c r="T347" s="16">
        <v>4918.04</v>
      </c>
      <c r="U347" s="17">
        <f t="shared" si="25"/>
        <v>223.54727272727271</v>
      </c>
      <c r="V347" s="18">
        <f t="shared" si="26"/>
        <v>15.320996884735202</v>
      </c>
      <c r="W347" s="18">
        <f t="shared" si="27"/>
        <v>4.2061132682209262E-2</v>
      </c>
      <c r="X347" s="19">
        <f t="shared" si="28"/>
        <v>6.8535825545171333E-2</v>
      </c>
      <c r="Y347" s="16">
        <f>(Table22[[#This Row],[Gross Cost]]/Table22[[#This Row],[Viewable Impressions]])*1000</f>
        <v>71.139848405948044</v>
      </c>
      <c r="Z347" s="19">
        <f t="shared" si="29"/>
        <v>0.27453261036895127</v>
      </c>
    </row>
    <row r="348" spans="1:26" ht="34" x14ac:dyDescent="0.2">
      <c r="A348" s="13" t="s">
        <v>1402</v>
      </c>
      <c r="B348" s="14" t="s">
        <v>1402</v>
      </c>
      <c r="C348" s="14" t="s">
        <v>956</v>
      </c>
      <c r="D348" s="14" t="s">
        <v>1403</v>
      </c>
      <c r="E348" s="14" t="s">
        <v>1404</v>
      </c>
      <c r="F348" s="14" t="s">
        <v>60</v>
      </c>
      <c r="G348" s="14" t="s">
        <v>60</v>
      </c>
      <c r="H348" s="14" t="s">
        <v>60</v>
      </c>
      <c r="I348" s="13" t="s">
        <v>61</v>
      </c>
      <c r="J348" s="13" t="s">
        <v>62</v>
      </c>
      <c r="K348" s="1" t="s">
        <v>94</v>
      </c>
      <c r="L348" s="1" t="s">
        <v>375</v>
      </c>
      <c r="M348" s="1" t="s">
        <v>65</v>
      </c>
      <c r="N348" s="13" t="s">
        <v>82</v>
      </c>
      <c r="O348" s="15">
        <v>49250</v>
      </c>
      <c r="P348" s="15">
        <v>220</v>
      </c>
      <c r="Q348" s="15">
        <v>9205</v>
      </c>
      <c r="R348" s="15">
        <v>43535</v>
      </c>
      <c r="S348" s="13">
        <v>15</v>
      </c>
      <c r="T348" s="16">
        <v>1694.47</v>
      </c>
      <c r="U348" s="17">
        <f t="shared" si="25"/>
        <v>112.96466666666667</v>
      </c>
      <c r="V348" s="18">
        <f t="shared" si="26"/>
        <v>7.702136363636364</v>
      </c>
      <c r="W348" s="18">
        <f t="shared" si="27"/>
        <v>3.4405482233502538E-2</v>
      </c>
      <c r="X348" s="19">
        <f t="shared" si="28"/>
        <v>6.8181818181818177E-2</v>
      </c>
      <c r="Y348" s="16">
        <f>(Table22[[#This Row],[Gross Cost]]/Table22[[#This Row],[Viewable Impressions]])*1000</f>
        <v>184.08147745790333</v>
      </c>
      <c r="Z348" s="19">
        <f t="shared" si="29"/>
        <v>0.4467005076142132</v>
      </c>
    </row>
    <row r="349" spans="1:26" ht="17" x14ac:dyDescent="0.2">
      <c r="A349" s="13" t="s">
        <v>1405</v>
      </c>
      <c r="B349" s="14" t="s">
        <v>1406</v>
      </c>
      <c r="C349" s="14" t="s">
        <v>14</v>
      </c>
      <c r="D349" s="14" t="s">
        <v>245</v>
      </c>
      <c r="E349" s="14" t="s">
        <v>1407</v>
      </c>
      <c r="F349" s="14" t="s">
        <v>60</v>
      </c>
      <c r="G349" s="14" t="s">
        <v>60</v>
      </c>
      <c r="H349" s="14" t="s">
        <v>60</v>
      </c>
      <c r="I349" s="13" t="s">
        <v>113</v>
      </c>
      <c r="J349" s="13" t="s">
        <v>62</v>
      </c>
      <c r="K349" s="1" t="s">
        <v>231</v>
      </c>
      <c r="L349" s="1" t="s">
        <v>1408</v>
      </c>
      <c r="M349" s="1" t="s">
        <v>299</v>
      </c>
      <c r="N349" s="13" t="s">
        <v>74</v>
      </c>
      <c r="O349" s="15">
        <v>40447</v>
      </c>
      <c r="P349" s="15">
        <v>177</v>
      </c>
      <c r="Q349" s="15">
        <v>16663</v>
      </c>
      <c r="R349" s="15">
        <v>29774</v>
      </c>
      <c r="S349" s="13">
        <v>12</v>
      </c>
      <c r="T349" s="16">
        <v>5083.8900000000003</v>
      </c>
      <c r="U349" s="17">
        <f t="shared" si="25"/>
        <v>423.65750000000003</v>
      </c>
      <c r="V349" s="18">
        <f t="shared" si="26"/>
        <v>28.722542372881357</v>
      </c>
      <c r="W349" s="18">
        <f t="shared" si="27"/>
        <v>0.12569263480604248</v>
      </c>
      <c r="X349" s="19">
        <f t="shared" si="28"/>
        <v>6.7796610169491525E-2</v>
      </c>
      <c r="Y349" s="16">
        <f>(Table22[[#This Row],[Gross Cost]]/Table22[[#This Row],[Viewable Impressions]])*1000</f>
        <v>305.10052211486527</v>
      </c>
      <c r="Z349" s="19">
        <f t="shared" si="29"/>
        <v>0.43760971147427496</v>
      </c>
    </row>
    <row r="350" spans="1:26" ht="34" x14ac:dyDescent="0.2">
      <c r="A350" s="13" t="s">
        <v>1409</v>
      </c>
      <c r="B350" s="14" t="s">
        <v>1410</v>
      </c>
      <c r="C350" s="14" t="s">
        <v>20</v>
      </c>
      <c r="D350" s="14" t="s">
        <v>1411</v>
      </c>
      <c r="E350" s="14" t="s">
        <v>60</v>
      </c>
      <c r="F350" s="14" t="s">
        <v>60</v>
      </c>
      <c r="G350" s="14" t="s">
        <v>60</v>
      </c>
      <c r="H350" s="14" t="s">
        <v>60</v>
      </c>
      <c r="I350" s="13" t="s">
        <v>113</v>
      </c>
      <c r="J350" s="13" t="s">
        <v>78</v>
      </c>
      <c r="K350" s="1" t="s">
        <v>94</v>
      </c>
      <c r="L350" s="1" t="s">
        <v>1412</v>
      </c>
      <c r="M350" s="1" t="s">
        <v>65</v>
      </c>
      <c r="N350" s="13" t="s">
        <v>74</v>
      </c>
      <c r="O350" s="15">
        <v>42759</v>
      </c>
      <c r="P350" s="15">
        <v>177</v>
      </c>
      <c r="Q350" s="15">
        <v>17744</v>
      </c>
      <c r="R350" s="15">
        <v>34812</v>
      </c>
      <c r="S350" s="13">
        <v>12</v>
      </c>
      <c r="T350" s="16">
        <v>6316.49</v>
      </c>
      <c r="U350" s="17">
        <f t="shared" si="25"/>
        <v>526.37416666666661</v>
      </c>
      <c r="V350" s="18">
        <f t="shared" si="26"/>
        <v>35.686384180790959</v>
      </c>
      <c r="W350" s="18">
        <f t="shared" si="27"/>
        <v>0.14772305245679271</v>
      </c>
      <c r="X350" s="19">
        <f t="shared" si="28"/>
        <v>6.7796610169491525E-2</v>
      </c>
      <c r="Y350" s="16">
        <f>(Table22[[#This Row],[Gross Cost]]/Table22[[#This Row],[Viewable Impressions]])*1000</f>
        <v>355.97892245266007</v>
      </c>
      <c r="Z350" s="19">
        <f t="shared" si="29"/>
        <v>0.41394794078439623</v>
      </c>
    </row>
    <row r="351" spans="1:26" ht="51" x14ac:dyDescent="0.2">
      <c r="A351" s="13" t="s">
        <v>1413</v>
      </c>
      <c r="B351" s="14" t="s">
        <v>1414</v>
      </c>
      <c r="C351" s="14" t="s">
        <v>27</v>
      </c>
      <c r="D351" s="14" t="s">
        <v>311</v>
      </c>
      <c r="E351" s="14" t="s">
        <v>1415</v>
      </c>
      <c r="F351" s="14" t="s">
        <v>60</v>
      </c>
      <c r="G351" s="14" t="s">
        <v>60</v>
      </c>
      <c r="H351" s="14" t="s">
        <v>60</v>
      </c>
      <c r="I351" s="13" t="s">
        <v>113</v>
      </c>
      <c r="J351" s="13" t="s">
        <v>93</v>
      </c>
      <c r="K351" s="1" t="s">
        <v>79</v>
      </c>
      <c r="L351" s="1" t="s">
        <v>1416</v>
      </c>
      <c r="M351" s="1" t="s">
        <v>65</v>
      </c>
      <c r="N351" s="13" t="s">
        <v>74</v>
      </c>
      <c r="O351" s="15">
        <v>12606</v>
      </c>
      <c r="P351" s="15">
        <v>74</v>
      </c>
      <c r="Q351" s="15">
        <v>8332</v>
      </c>
      <c r="R351" s="15">
        <v>11170</v>
      </c>
      <c r="S351" s="13">
        <v>5</v>
      </c>
      <c r="T351" s="16">
        <v>2002.54</v>
      </c>
      <c r="U351" s="17">
        <f t="shared" si="25"/>
        <v>400.50799999999998</v>
      </c>
      <c r="V351" s="18">
        <f t="shared" si="26"/>
        <v>27.061351351351352</v>
      </c>
      <c r="W351" s="18">
        <f t="shared" si="27"/>
        <v>0.15885610026971284</v>
      </c>
      <c r="X351" s="19">
        <f t="shared" si="28"/>
        <v>6.7567567567567571E-2</v>
      </c>
      <c r="Y351" s="16">
        <f>(Table22[[#This Row],[Gross Cost]]/Table22[[#This Row],[Viewable Impressions]])*1000</f>
        <v>240.3432549207873</v>
      </c>
      <c r="Z351" s="19">
        <f t="shared" si="29"/>
        <v>0.58702205299063936</v>
      </c>
    </row>
    <row r="352" spans="1:26" ht="34" x14ac:dyDescent="0.2">
      <c r="A352" s="13" t="s">
        <v>1417</v>
      </c>
      <c r="B352" s="14" t="s">
        <v>1418</v>
      </c>
      <c r="C352" s="14" t="s">
        <v>18</v>
      </c>
      <c r="D352" s="14" t="s">
        <v>156</v>
      </c>
      <c r="E352" s="14" t="s">
        <v>1419</v>
      </c>
      <c r="F352" s="14" t="s">
        <v>60</v>
      </c>
      <c r="G352" s="14" t="s">
        <v>60</v>
      </c>
      <c r="H352" s="14" t="s">
        <v>60</v>
      </c>
      <c r="I352" s="13" t="s">
        <v>113</v>
      </c>
      <c r="J352" s="13" t="s">
        <v>78</v>
      </c>
      <c r="K352" s="1" t="s">
        <v>63</v>
      </c>
      <c r="L352" s="1" t="s">
        <v>790</v>
      </c>
      <c r="M352" s="1" t="s">
        <v>144</v>
      </c>
      <c r="N352" s="13" t="s">
        <v>74</v>
      </c>
      <c r="O352" s="15">
        <v>13293</v>
      </c>
      <c r="P352" s="15">
        <v>74</v>
      </c>
      <c r="Q352" s="15">
        <v>9054</v>
      </c>
      <c r="R352" s="15">
        <v>12676</v>
      </c>
      <c r="S352" s="13">
        <v>5</v>
      </c>
      <c r="T352" s="16">
        <v>2901.21</v>
      </c>
      <c r="U352" s="17">
        <f t="shared" si="25"/>
        <v>580.24199999999996</v>
      </c>
      <c r="V352" s="18">
        <f t="shared" si="26"/>
        <v>39.205540540540539</v>
      </c>
      <c r="W352" s="18">
        <f t="shared" si="27"/>
        <v>0.21825095915143308</v>
      </c>
      <c r="X352" s="19">
        <f t="shared" si="28"/>
        <v>6.7567567567567571E-2</v>
      </c>
      <c r="Y352" s="16">
        <f>(Table22[[#This Row],[Gross Cost]]/Table22[[#This Row],[Viewable Impressions]])*1000</f>
        <v>320.43406229290923</v>
      </c>
      <c r="Z352" s="19">
        <f t="shared" si="29"/>
        <v>0.55668396900624395</v>
      </c>
    </row>
    <row r="353" spans="1:26" ht="17" x14ac:dyDescent="0.2">
      <c r="A353" s="13" t="s">
        <v>1420</v>
      </c>
      <c r="B353" s="14" t="s">
        <v>1420</v>
      </c>
      <c r="C353" s="14" t="s">
        <v>19</v>
      </c>
      <c r="D353" s="14" t="s">
        <v>16</v>
      </c>
      <c r="E353" s="14" t="s">
        <v>689</v>
      </c>
      <c r="F353" s="14" t="s">
        <v>60</v>
      </c>
      <c r="G353" s="14" t="s">
        <v>60</v>
      </c>
      <c r="H353" s="14" t="s">
        <v>60</v>
      </c>
      <c r="I353" s="13" t="s">
        <v>61</v>
      </c>
      <c r="J353" s="13" t="s">
        <v>78</v>
      </c>
      <c r="K353" s="1" t="s">
        <v>94</v>
      </c>
      <c r="L353" s="1" t="s">
        <v>515</v>
      </c>
      <c r="M353" s="1" t="s">
        <v>81</v>
      </c>
      <c r="N353" s="13" t="s">
        <v>66</v>
      </c>
      <c r="O353" s="15">
        <v>96031</v>
      </c>
      <c r="P353" s="15">
        <v>311</v>
      </c>
      <c r="Q353" s="15">
        <v>57187</v>
      </c>
      <c r="R353" s="15">
        <v>78396</v>
      </c>
      <c r="S353" s="13">
        <v>21</v>
      </c>
      <c r="T353" s="16">
        <v>1508.91</v>
      </c>
      <c r="U353" s="17">
        <f t="shared" si="25"/>
        <v>71.852857142857147</v>
      </c>
      <c r="V353" s="18">
        <f t="shared" si="26"/>
        <v>4.8518006430868166</v>
      </c>
      <c r="W353" s="18">
        <f t="shared" si="27"/>
        <v>1.5712738594828753E-2</v>
      </c>
      <c r="X353" s="19">
        <f t="shared" si="28"/>
        <v>6.7524115755627015E-2</v>
      </c>
      <c r="Y353" s="16">
        <f>(Table22[[#This Row],[Gross Cost]]/Table22[[#This Row],[Viewable Impressions]])*1000</f>
        <v>26.3855421686747</v>
      </c>
      <c r="Z353" s="19">
        <f t="shared" si="29"/>
        <v>0.32385375555810103</v>
      </c>
    </row>
    <row r="354" spans="1:26" ht="34" x14ac:dyDescent="0.2">
      <c r="A354" s="13" t="s">
        <v>1421</v>
      </c>
      <c r="B354" s="14" t="s">
        <v>1422</v>
      </c>
      <c r="C354" s="14" t="s">
        <v>13</v>
      </c>
      <c r="D354" s="14" t="s">
        <v>1423</v>
      </c>
      <c r="E354" s="14" t="s">
        <v>1424</v>
      </c>
      <c r="F354" s="14" t="s">
        <v>1425</v>
      </c>
      <c r="G354" s="14" t="s">
        <v>60</v>
      </c>
      <c r="H354" s="14" t="s">
        <v>60</v>
      </c>
      <c r="I354" s="13" t="s">
        <v>61</v>
      </c>
      <c r="J354" s="13" t="s">
        <v>121</v>
      </c>
      <c r="K354" s="1" t="s">
        <v>231</v>
      </c>
      <c r="L354" s="1" t="s">
        <v>833</v>
      </c>
      <c r="M354" s="1" t="s">
        <v>65</v>
      </c>
      <c r="N354" s="13" t="s">
        <v>74</v>
      </c>
      <c r="O354" s="15">
        <v>21088</v>
      </c>
      <c r="P354" s="15">
        <v>60</v>
      </c>
      <c r="Q354" s="15">
        <v>17930</v>
      </c>
      <c r="R354" s="15">
        <v>19822</v>
      </c>
      <c r="S354" s="13">
        <v>4</v>
      </c>
      <c r="T354" s="16">
        <v>1623.68</v>
      </c>
      <c r="U354" s="17">
        <f t="shared" si="25"/>
        <v>405.92</v>
      </c>
      <c r="V354" s="18">
        <f t="shared" si="26"/>
        <v>27.061333333333334</v>
      </c>
      <c r="W354" s="18">
        <f t="shared" si="27"/>
        <v>7.6995447647951451E-2</v>
      </c>
      <c r="X354" s="19">
        <f t="shared" si="28"/>
        <v>6.6666666666666666E-2</v>
      </c>
      <c r="Y354" s="16">
        <f>(Table22[[#This Row],[Gross Cost]]/Table22[[#This Row],[Viewable Impressions]])*1000</f>
        <v>90.556609035136646</v>
      </c>
      <c r="Z354" s="19">
        <f t="shared" si="29"/>
        <v>0.28452200303490133</v>
      </c>
    </row>
    <row r="355" spans="1:26" ht="51" x14ac:dyDescent="0.2">
      <c r="A355" s="13" t="s">
        <v>1426</v>
      </c>
      <c r="B355" s="14" t="s">
        <v>1427</v>
      </c>
      <c r="C355" s="14" t="s">
        <v>13</v>
      </c>
      <c r="D355" s="14" t="s">
        <v>21</v>
      </c>
      <c r="E355" s="14" t="s">
        <v>1428</v>
      </c>
      <c r="F355" s="14" t="s">
        <v>1429</v>
      </c>
      <c r="G355" s="14" t="s">
        <v>1430</v>
      </c>
      <c r="H355" s="14" t="s">
        <v>60</v>
      </c>
      <c r="I355" s="13" t="s">
        <v>61</v>
      </c>
      <c r="J355" s="13" t="s">
        <v>93</v>
      </c>
      <c r="K355" s="1" t="s">
        <v>87</v>
      </c>
      <c r="L355" s="1" t="s">
        <v>867</v>
      </c>
      <c r="M355" s="1" t="s">
        <v>328</v>
      </c>
      <c r="N355" s="13" t="s">
        <v>66</v>
      </c>
      <c r="O355" s="15">
        <v>18313</v>
      </c>
      <c r="P355" s="15">
        <v>60</v>
      </c>
      <c r="Q355" s="15">
        <v>9481</v>
      </c>
      <c r="R355" s="15">
        <v>16300</v>
      </c>
      <c r="S355" s="13">
        <v>4</v>
      </c>
      <c r="T355" s="16">
        <v>1456.93</v>
      </c>
      <c r="U355" s="17">
        <f t="shared" si="25"/>
        <v>364.23250000000002</v>
      </c>
      <c r="V355" s="18">
        <f t="shared" si="26"/>
        <v>24.282166666666669</v>
      </c>
      <c r="W355" s="18">
        <f t="shared" si="27"/>
        <v>7.9557145197400758E-2</v>
      </c>
      <c r="X355" s="19">
        <f t="shared" si="28"/>
        <v>6.6666666666666666E-2</v>
      </c>
      <c r="Y355" s="16">
        <f>(Table22[[#This Row],[Gross Cost]]/Table22[[#This Row],[Viewable Impressions]])*1000</f>
        <v>153.66838941039975</v>
      </c>
      <c r="Z355" s="19">
        <f t="shared" si="29"/>
        <v>0.32763610549882599</v>
      </c>
    </row>
    <row r="356" spans="1:26" ht="17" x14ac:dyDescent="0.2">
      <c r="A356" s="13" t="s">
        <v>1431</v>
      </c>
      <c r="B356" s="14" t="s">
        <v>1432</v>
      </c>
      <c r="C356" s="14" t="s">
        <v>681</v>
      </c>
      <c r="D356" s="14" t="s">
        <v>1433</v>
      </c>
      <c r="E356" s="14" t="s">
        <v>60</v>
      </c>
      <c r="F356" s="14" t="s">
        <v>60</v>
      </c>
      <c r="G356" s="14" t="s">
        <v>60</v>
      </c>
      <c r="H356" s="14" t="s">
        <v>60</v>
      </c>
      <c r="I356" s="13" t="s">
        <v>61</v>
      </c>
      <c r="J356" s="13" t="s">
        <v>93</v>
      </c>
      <c r="K356" s="1" t="s">
        <v>79</v>
      </c>
      <c r="L356" s="1" t="s">
        <v>375</v>
      </c>
      <c r="M356" s="1" t="s">
        <v>81</v>
      </c>
      <c r="N356" s="13" t="s">
        <v>74</v>
      </c>
      <c r="O356" s="15">
        <v>23829</v>
      </c>
      <c r="P356" s="15">
        <v>75</v>
      </c>
      <c r="Q356" s="15">
        <v>8326</v>
      </c>
      <c r="R356" s="15">
        <v>18812</v>
      </c>
      <c r="S356" s="13">
        <v>5</v>
      </c>
      <c r="T356" s="16">
        <v>1534.7</v>
      </c>
      <c r="U356" s="17">
        <f t="shared" si="25"/>
        <v>306.94</v>
      </c>
      <c r="V356" s="18">
        <f t="shared" si="26"/>
        <v>20.462666666666667</v>
      </c>
      <c r="W356" s="18">
        <f t="shared" si="27"/>
        <v>6.4404716941541817E-2</v>
      </c>
      <c r="X356" s="19">
        <f t="shared" si="28"/>
        <v>6.6666666666666666E-2</v>
      </c>
      <c r="Y356" s="16">
        <f>(Table22[[#This Row],[Gross Cost]]/Table22[[#This Row],[Viewable Impressions]])*1000</f>
        <v>184.32620706221476</v>
      </c>
      <c r="Z356" s="19">
        <f t="shared" si="29"/>
        <v>0.31474254060178775</v>
      </c>
    </row>
    <row r="357" spans="1:26" ht="34" x14ac:dyDescent="0.2">
      <c r="A357" s="13" t="s">
        <v>1434</v>
      </c>
      <c r="B357" s="14" t="s">
        <v>1435</v>
      </c>
      <c r="C357" s="14" t="s">
        <v>15</v>
      </c>
      <c r="D357" s="14" t="s">
        <v>1436</v>
      </c>
      <c r="E357" s="14" t="s">
        <v>1437</v>
      </c>
      <c r="F357" s="14" t="s">
        <v>60</v>
      </c>
      <c r="G357" s="14" t="s">
        <v>60</v>
      </c>
      <c r="H357" s="14" t="s">
        <v>60</v>
      </c>
      <c r="I357" s="13" t="s">
        <v>61</v>
      </c>
      <c r="J357" s="13" t="s">
        <v>93</v>
      </c>
      <c r="K357" s="1" t="s">
        <v>231</v>
      </c>
      <c r="L357" s="1" t="s">
        <v>375</v>
      </c>
      <c r="M357" s="1" t="s">
        <v>217</v>
      </c>
      <c r="N357" s="13" t="s">
        <v>74</v>
      </c>
      <c r="O357" s="15">
        <v>15200</v>
      </c>
      <c r="P357" s="15">
        <v>60</v>
      </c>
      <c r="Q357" s="15">
        <v>5375</v>
      </c>
      <c r="R357" s="15">
        <v>12040</v>
      </c>
      <c r="S357" s="13">
        <v>4</v>
      </c>
      <c r="T357" s="16">
        <v>1970.36</v>
      </c>
      <c r="U357" s="17">
        <f t="shared" si="25"/>
        <v>492.59</v>
      </c>
      <c r="V357" s="18">
        <f t="shared" si="26"/>
        <v>32.839333333333329</v>
      </c>
      <c r="W357" s="18">
        <f t="shared" si="27"/>
        <v>0.12962894736842104</v>
      </c>
      <c r="X357" s="19">
        <f t="shared" si="28"/>
        <v>6.6666666666666666E-2</v>
      </c>
      <c r="Y357" s="16">
        <f>(Table22[[#This Row],[Gross Cost]]/Table22[[#This Row],[Viewable Impressions]])*1000</f>
        <v>366.57860465116278</v>
      </c>
      <c r="Z357" s="19">
        <f t="shared" si="29"/>
        <v>0.39473684210526316</v>
      </c>
    </row>
    <row r="358" spans="1:26" ht="51" x14ac:dyDescent="0.2">
      <c r="A358" s="13" t="s">
        <v>1438</v>
      </c>
      <c r="B358" s="14" t="s">
        <v>1438</v>
      </c>
      <c r="C358" s="14" t="s">
        <v>196</v>
      </c>
      <c r="D358" s="14" t="s">
        <v>197</v>
      </c>
      <c r="E358" s="14" t="s">
        <v>198</v>
      </c>
      <c r="F358" s="14" t="s">
        <v>1439</v>
      </c>
      <c r="G358" s="14" t="s">
        <v>1440</v>
      </c>
      <c r="H358" s="14" t="s">
        <v>60</v>
      </c>
      <c r="I358" s="13" t="s">
        <v>193</v>
      </c>
      <c r="J358" s="13" t="s">
        <v>78</v>
      </c>
      <c r="K358" s="1" t="s">
        <v>231</v>
      </c>
      <c r="L358" s="1" t="s">
        <v>455</v>
      </c>
      <c r="M358" s="1" t="s">
        <v>65</v>
      </c>
      <c r="N358" s="13" t="s">
        <v>74</v>
      </c>
      <c r="O358" s="15">
        <v>9730</v>
      </c>
      <c r="P358" s="15">
        <v>45</v>
      </c>
      <c r="Q358" s="15">
        <v>2971</v>
      </c>
      <c r="R358" s="15">
        <v>5102</v>
      </c>
      <c r="S358" s="13">
        <v>3</v>
      </c>
      <c r="T358" s="16">
        <v>1778.94</v>
      </c>
      <c r="U358" s="17">
        <f t="shared" si="25"/>
        <v>592.98</v>
      </c>
      <c r="V358" s="18">
        <f t="shared" si="26"/>
        <v>39.532000000000004</v>
      </c>
      <c r="W358" s="18">
        <f t="shared" si="27"/>
        <v>0.18283042137718397</v>
      </c>
      <c r="X358" s="19">
        <f t="shared" si="28"/>
        <v>6.6666666666666666E-2</v>
      </c>
      <c r="Y358" s="16">
        <f>(Table22[[#This Row],[Gross Cost]]/Table22[[#This Row],[Viewable Impressions]])*1000</f>
        <v>598.76809155166609</v>
      </c>
      <c r="Z358" s="19">
        <f t="shared" si="29"/>
        <v>0.46248715313463518</v>
      </c>
    </row>
    <row r="359" spans="1:26" ht="34" x14ac:dyDescent="0.2">
      <c r="A359" s="13" t="s">
        <v>1441</v>
      </c>
      <c r="B359" s="14" t="s">
        <v>1442</v>
      </c>
      <c r="C359" s="14" t="s">
        <v>1443</v>
      </c>
      <c r="D359" s="14" t="s">
        <v>1444</v>
      </c>
      <c r="E359" s="14" t="s">
        <v>60</v>
      </c>
      <c r="F359" s="14" t="s">
        <v>60</v>
      </c>
      <c r="G359" s="14" t="s">
        <v>60</v>
      </c>
      <c r="H359" s="14" t="s">
        <v>60</v>
      </c>
      <c r="I359" s="13" t="s">
        <v>113</v>
      </c>
      <c r="J359" s="13" t="s">
        <v>93</v>
      </c>
      <c r="K359" s="1" t="s">
        <v>94</v>
      </c>
      <c r="L359" s="1" t="s">
        <v>273</v>
      </c>
      <c r="M359" s="1" t="s">
        <v>116</v>
      </c>
      <c r="N359" s="13" t="s">
        <v>74</v>
      </c>
      <c r="O359" s="15">
        <v>9881</v>
      </c>
      <c r="P359" s="15">
        <v>15</v>
      </c>
      <c r="Q359" s="15">
        <v>2344</v>
      </c>
      <c r="R359" s="15">
        <v>7324</v>
      </c>
      <c r="S359" s="13">
        <v>1</v>
      </c>
      <c r="T359" s="16">
        <v>1505.01</v>
      </c>
      <c r="U359" s="17">
        <f t="shared" si="25"/>
        <v>1505.01</v>
      </c>
      <c r="V359" s="18">
        <f t="shared" si="26"/>
        <v>100.334</v>
      </c>
      <c r="W359" s="18">
        <f t="shared" si="27"/>
        <v>0.15231353101912762</v>
      </c>
      <c r="X359" s="19">
        <f t="shared" si="28"/>
        <v>6.6666666666666666E-2</v>
      </c>
      <c r="Y359" s="16">
        <f>(Table22[[#This Row],[Gross Cost]]/Table22[[#This Row],[Viewable Impressions]])*1000</f>
        <v>642.06911262798633</v>
      </c>
      <c r="Z359" s="19">
        <f t="shared" si="29"/>
        <v>0.15180649731808521</v>
      </c>
    </row>
    <row r="360" spans="1:26" ht="34" x14ac:dyDescent="0.2">
      <c r="A360" s="13" t="s">
        <v>1445</v>
      </c>
      <c r="B360" s="14" t="s">
        <v>1446</v>
      </c>
      <c r="C360" s="14" t="s">
        <v>26</v>
      </c>
      <c r="D360" s="14" t="s">
        <v>501</v>
      </c>
      <c r="E360" s="14" t="s">
        <v>1447</v>
      </c>
      <c r="F360" s="14" t="s">
        <v>60</v>
      </c>
      <c r="G360" s="14" t="s">
        <v>60</v>
      </c>
      <c r="H360" s="14" t="s">
        <v>60</v>
      </c>
      <c r="I360" s="13" t="s">
        <v>113</v>
      </c>
      <c r="J360" s="13" t="s">
        <v>121</v>
      </c>
      <c r="K360" s="1" t="s">
        <v>303</v>
      </c>
      <c r="L360" s="1" t="s">
        <v>251</v>
      </c>
      <c r="M360" s="1" t="s">
        <v>107</v>
      </c>
      <c r="N360" s="13" t="s">
        <v>74</v>
      </c>
      <c r="O360" s="15">
        <v>207685</v>
      </c>
      <c r="P360" s="15">
        <v>512</v>
      </c>
      <c r="Q360" s="15">
        <v>20134</v>
      </c>
      <c r="R360" s="15">
        <v>30708</v>
      </c>
      <c r="S360" s="13">
        <v>34</v>
      </c>
      <c r="T360" s="16">
        <v>5239.2</v>
      </c>
      <c r="U360" s="17">
        <f t="shared" si="25"/>
        <v>154.09411764705882</v>
      </c>
      <c r="V360" s="18">
        <f t="shared" si="26"/>
        <v>10.2328125</v>
      </c>
      <c r="W360" s="18">
        <f t="shared" si="27"/>
        <v>2.5226665382670869E-2</v>
      </c>
      <c r="X360" s="19">
        <f t="shared" si="28"/>
        <v>6.640625E-2</v>
      </c>
      <c r="Y360" s="16">
        <f>(Table22[[#This Row],[Gross Cost]]/Table22[[#This Row],[Viewable Impressions]])*1000</f>
        <v>260.21654912089002</v>
      </c>
      <c r="Z360" s="19">
        <f t="shared" si="29"/>
        <v>0.24652719262344419</v>
      </c>
    </row>
    <row r="361" spans="1:26" ht="34" x14ac:dyDescent="0.2">
      <c r="A361" s="13" t="s">
        <v>1448</v>
      </c>
      <c r="B361" s="14" t="s">
        <v>1449</v>
      </c>
      <c r="C361" s="14" t="s">
        <v>26</v>
      </c>
      <c r="D361" s="14" t="s">
        <v>416</v>
      </c>
      <c r="E361" s="14" t="s">
        <v>1450</v>
      </c>
      <c r="F361" s="14" t="s">
        <v>60</v>
      </c>
      <c r="G361" s="14" t="s">
        <v>60</v>
      </c>
      <c r="H361" s="14" t="s">
        <v>60</v>
      </c>
      <c r="I361" s="13" t="s">
        <v>61</v>
      </c>
      <c r="J361" s="13" t="s">
        <v>78</v>
      </c>
      <c r="K361" s="1" t="s">
        <v>87</v>
      </c>
      <c r="L361" s="1" t="s">
        <v>1061</v>
      </c>
      <c r="M361" s="1" t="s">
        <v>65</v>
      </c>
      <c r="N361" s="13" t="s">
        <v>74</v>
      </c>
      <c r="O361" s="15">
        <v>198163</v>
      </c>
      <c r="P361" s="15">
        <v>469</v>
      </c>
      <c r="Q361" s="15">
        <v>76695</v>
      </c>
      <c r="R361" s="15">
        <v>183585</v>
      </c>
      <c r="S361" s="13">
        <v>31</v>
      </c>
      <c r="T361" s="16">
        <v>5204.3100000000004</v>
      </c>
      <c r="U361" s="17">
        <f t="shared" si="25"/>
        <v>167.88096774193551</v>
      </c>
      <c r="V361" s="18">
        <f t="shared" si="26"/>
        <v>11.096609808102347</v>
      </c>
      <c r="W361" s="18">
        <f t="shared" si="27"/>
        <v>2.6262773575289031E-2</v>
      </c>
      <c r="X361" s="19">
        <f t="shared" si="28"/>
        <v>6.6098081023454158E-2</v>
      </c>
      <c r="Y361" s="16">
        <f>(Table22[[#This Row],[Gross Cost]]/Table22[[#This Row],[Viewable Impressions]])*1000</f>
        <v>67.8572266770976</v>
      </c>
      <c r="Z361" s="19">
        <f t="shared" si="29"/>
        <v>0.23667384930587446</v>
      </c>
    </row>
    <row r="362" spans="1:26" ht="51" x14ac:dyDescent="0.2">
      <c r="A362" s="13" t="s">
        <v>1451</v>
      </c>
      <c r="B362" s="14" t="s">
        <v>1452</v>
      </c>
      <c r="C362" s="14" t="s">
        <v>26</v>
      </c>
      <c r="D362" s="14" t="s">
        <v>501</v>
      </c>
      <c r="E362" s="14" t="s">
        <v>1453</v>
      </c>
      <c r="F362" s="14" t="s">
        <v>60</v>
      </c>
      <c r="G362" s="14" t="s">
        <v>60</v>
      </c>
      <c r="H362" s="14" t="s">
        <v>60</v>
      </c>
      <c r="I362" s="13" t="s">
        <v>113</v>
      </c>
      <c r="J362" s="13" t="s">
        <v>78</v>
      </c>
      <c r="K362" s="1" t="s">
        <v>94</v>
      </c>
      <c r="L362" s="1" t="s">
        <v>527</v>
      </c>
      <c r="M362" s="1" t="s">
        <v>299</v>
      </c>
      <c r="N362" s="13" t="s">
        <v>74</v>
      </c>
      <c r="O362" s="15">
        <v>47016</v>
      </c>
      <c r="P362" s="15">
        <v>199</v>
      </c>
      <c r="Q362" s="15">
        <v>12210</v>
      </c>
      <c r="R362" s="15">
        <v>38039</v>
      </c>
      <c r="S362" s="13">
        <v>13</v>
      </c>
      <c r="T362" s="16">
        <v>5974.88</v>
      </c>
      <c r="U362" s="17">
        <f t="shared" si="25"/>
        <v>459.60615384615386</v>
      </c>
      <c r="V362" s="18">
        <f t="shared" si="26"/>
        <v>30.024522613065326</v>
      </c>
      <c r="W362" s="18">
        <f t="shared" si="27"/>
        <v>0.12708184447847543</v>
      </c>
      <c r="X362" s="19">
        <f t="shared" si="28"/>
        <v>6.5326633165829151E-2</v>
      </c>
      <c r="Y362" s="16">
        <f>(Table22[[#This Row],[Gross Cost]]/Table22[[#This Row],[Viewable Impressions]])*1000</f>
        <v>489.34316134316134</v>
      </c>
      <c r="Z362" s="19">
        <f t="shared" si="29"/>
        <v>0.42326016675174405</v>
      </c>
    </row>
    <row r="363" spans="1:26" ht="34" x14ac:dyDescent="0.2">
      <c r="A363" s="13" t="s">
        <v>1454</v>
      </c>
      <c r="B363" s="14" t="s">
        <v>1455</v>
      </c>
      <c r="C363" s="14" t="s">
        <v>26</v>
      </c>
      <c r="D363" s="14" t="s">
        <v>1116</v>
      </c>
      <c r="E363" s="14" t="s">
        <v>1456</v>
      </c>
      <c r="F363" s="14" t="s">
        <v>60</v>
      </c>
      <c r="G363" s="14" t="s">
        <v>60</v>
      </c>
      <c r="H363" s="14" t="s">
        <v>60</v>
      </c>
      <c r="I363" s="13" t="s">
        <v>193</v>
      </c>
      <c r="J363" s="13" t="s">
        <v>78</v>
      </c>
      <c r="K363" s="1" t="s">
        <v>79</v>
      </c>
      <c r="L363" s="1" t="s">
        <v>1457</v>
      </c>
      <c r="M363" s="1" t="s">
        <v>65</v>
      </c>
      <c r="N363" s="13" t="s">
        <v>74</v>
      </c>
      <c r="O363" s="15">
        <v>10906</v>
      </c>
      <c r="P363" s="15">
        <v>46</v>
      </c>
      <c r="Q363" s="15">
        <v>4735</v>
      </c>
      <c r="R363" s="15">
        <v>6390</v>
      </c>
      <c r="S363" s="13">
        <v>3</v>
      </c>
      <c r="T363" s="16">
        <v>5694.27</v>
      </c>
      <c r="U363" s="17">
        <f t="shared" si="25"/>
        <v>1898.0900000000001</v>
      </c>
      <c r="V363" s="18">
        <f t="shared" si="26"/>
        <v>123.78847826086958</v>
      </c>
      <c r="W363" s="18">
        <f t="shared" si="27"/>
        <v>0.52212268476068224</v>
      </c>
      <c r="X363" s="19">
        <f t="shared" si="28"/>
        <v>6.5217391304347824E-2</v>
      </c>
      <c r="Y363" s="16">
        <f>(Table22[[#This Row],[Gross Cost]]/Table22[[#This Row],[Viewable Impressions]])*1000</f>
        <v>1202.5913410770856</v>
      </c>
      <c r="Z363" s="19">
        <f t="shared" si="29"/>
        <v>0.42178617274894559</v>
      </c>
    </row>
    <row r="364" spans="1:26" ht="17" x14ac:dyDescent="0.2">
      <c r="A364" s="13" t="s">
        <v>1458</v>
      </c>
      <c r="B364" s="14" t="s">
        <v>1459</v>
      </c>
      <c r="C364" s="14" t="s">
        <v>436</v>
      </c>
      <c r="D364" s="14" t="s">
        <v>1460</v>
      </c>
      <c r="E364" s="14" t="s">
        <v>60</v>
      </c>
      <c r="F364" s="14" t="s">
        <v>60</v>
      </c>
      <c r="G364" s="14" t="s">
        <v>60</v>
      </c>
      <c r="H364" s="14" t="s">
        <v>60</v>
      </c>
      <c r="I364" s="13" t="s">
        <v>61</v>
      </c>
      <c r="J364" s="13" t="s">
        <v>78</v>
      </c>
      <c r="K364" s="1" t="s">
        <v>231</v>
      </c>
      <c r="L364" s="1" t="s">
        <v>962</v>
      </c>
      <c r="M364" s="1" t="s">
        <v>144</v>
      </c>
      <c r="N364" s="13" t="s">
        <v>74</v>
      </c>
      <c r="O364" s="15">
        <v>11607</v>
      </c>
      <c r="P364" s="15">
        <v>184</v>
      </c>
      <c r="Q364" s="15">
        <v>5218</v>
      </c>
      <c r="R364" s="15">
        <v>10763</v>
      </c>
      <c r="S364" s="13">
        <v>12</v>
      </c>
      <c r="T364" s="16">
        <v>6909.73</v>
      </c>
      <c r="U364" s="17">
        <f t="shared" si="25"/>
        <v>575.81083333333333</v>
      </c>
      <c r="V364" s="18">
        <f t="shared" si="26"/>
        <v>37.552880434782608</v>
      </c>
      <c r="W364" s="18">
        <f t="shared" si="27"/>
        <v>0.59530714224175063</v>
      </c>
      <c r="X364" s="19">
        <f t="shared" si="28"/>
        <v>6.5217391304347824E-2</v>
      </c>
      <c r="Y364" s="16">
        <f>(Table22[[#This Row],[Gross Cost]]/Table22[[#This Row],[Viewable Impressions]])*1000</f>
        <v>1324.210425450364</v>
      </c>
      <c r="Z364" s="19">
        <f t="shared" si="29"/>
        <v>1.5852502800034463</v>
      </c>
    </row>
    <row r="365" spans="1:26" ht="17" x14ac:dyDescent="0.2">
      <c r="A365" s="13" t="s">
        <v>1461</v>
      </c>
      <c r="B365" s="14" t="s">
        <v>1462</v>
      </c>
      <c r="C365" s="14" t="s">
        <v>21</v>
      </c>
      <c r="D365" s="14" t="s">
        <v>1463</v>
      </c>
      <c r="E365" s="14" t="s">
        <v>60</v>
      </c>
      <c r="F365" s="14" t="s">
        <v>60</v>
      </c>
      <c r="G365" s="14" t="s">
        <v>60</v>
      </c>
      <c r="H365" s="14" t="s">
        <v>60</v>
      </c>
      <c r="I365" s="13" t="s">
        <v>61</v>
      </c>
      <c r="J365" s="13" t="s">
        <v>62</v>
      </c>
      <c r="K365" s="1" t="s">
        <v>87</v>
      </c>
      <c r="L365" s="1" t="s">
        <v>101</v>
      </c>
      <c r="M365" s="1" t="s">
        <v>65</v>
      </c>
      <c r="N365" s="13" t="s">
        <v>74</v>
      </c>
      <c r="O365" s="15">
        <v>325152</v>
      </c>
      <c r="P365" s="15">
        <v>854</v>
      </c>
      <c r="Q365" s="15">
        <v>138319</v>
      </c>
      <c r="R365" s="15">
        <v>300133</v>
      </c>
      <c r="S365" s="13">
        <v>55</v>
      </c>
      <c r="T365" s="16">
        <v>7887.61</v>
      </c>
      <c r="U365" s="17">
        <f t="shared" si="25"/>
        <v>143.41109090909092</v>
      </c>
      <c r="V365" s="18">
        <f t="shared" si="26"/>
        <v>9.2360772833723654</v>
      </c>
      <c r="W365" s="18">
        <f t="shared" si="27"/>
        <v>2.425822384607814E-2</v>
      </c>
      <c r="X365" s="19">
        <f t="shared" si="28"/>
        <v>6.4402810304449651E-2</v>
      </c>
      <c r="Y365" s="16">
        <f>(Table22[[#This Row],[Gross Cost]]/Table22[[#This Row],[Viewable Impressions]])*1000</f>
        <v>57.024776061134041</v>
      </c>
      <c r="Z365" s="19">
        <f t="shared" si="29"/>
        <v>0.26264639307154808</v>
      </c>
    </row>
    <row r="366" spans="1:26" ht="34" x14ac:dyDescent="0.2">
      <c r="A366" s="13" t="s">
        <v>1464</v>
      </c>
      <c r="B366" s="14" t="s">
        <v>1465</v>
      </c>
      <c r="C366" s="14" t="s">
        <v>16</v>
      </c>
      <c r="D366" s="14" t="s">
        <v>176</v>
      </c>
      <c r="E366" s="14" t="s">
        <v>229</v>
      </c>
      <c r="F366" s="14" t="s">
        <v>1466</v>
      </c>
      <c r="G366" s="14" t="s">
        <v>60</v>
      </c>
      <c r="H366" s="14" t="s">
        <v>60</v>
      </c>
      <c r="I366" s="13" t="s">
        <v>113</v>
      </c>
      <c r="J366" s="13" t="s">
        <v>121</v>
      </c>
      <c r="K366" s="1" t="s">
        <v>87</v>
      </c>
      <c r="L366" s="1" t="s">
        <v>708</v>
      </c>
      <c r="M366" s="1" t="s">
        <v>299</v>
      </c>
      <c r="N366" s="13" t="s">
        <v>74</v>
      </c>
      <c r="O366" s="15">
        <v>25532</v>
      </c>
      <c r="P366" s="15">
        <v>140</v>
      </c>
      <c r="Q366" s="15">
        <v>15219</v>
      </c>
      <c r="R366" s="15">
        <v>21497</v>
      </c>
      <c r="S366" s="13">
        <v>9</v>
      </c>
      <c r="T366" s="16">
        <v>6047.17</v>
      </c>
      <c r="U366" s="17">
        <f t="shared" si="25"/>
        <v>671.90777777777782</v>
      </c>
      <c r="V366" s="18">
        <f t="shared" si="26"/>
        <v>43.194071428571426</v>
      </c>
      <c r="W366" s="18">
        <f t="shared" si="27"/>
        <v>0.23684670217765941</v>
      </c>
      <c r="X366" s="19">
        <f t="shared" si="28"/>
        <v>6.4285714285714279E-2</v>
      </c>
      <c r="Y366" s="16">
        <f>(Table22[[#This Row],[Gross Cost]]/Table22[[#This Row],[Viewable Impressions]])*1000</f>
        <v>397.34345226361785</v>
      </c>
      <c r="Z366" s="19">
        <f t="shared" si="29"/>
        <v>0.54833150556164811</v>
      </c>
    </row>
    <row r="367" spans="1:26" ht="51" x14ac:dyDescent="0.2">
      <c r="A367" s="13" t="s">
        <v>1467</v>
      </c>
      <c r="B367" s="14" t="s">
        <v>1467</v>
      </c>
      <c r="C367" s="14" t="s">
        <v>23</v>
      </c>
      <c r="D367" s="14" t="s">
        <v>568</v>
      </c>
      <c r="E367" s="14" t="s">
        <v>569</v>
      </c>
      <c r="F367" s="14" t="s">
        <v>1025</v>
      </c>
      <c r="G367" s="14" t="s">
        <v>60</v>
      </c>
      <c r="H367" s="14" t="s">
        <v>60</v>
      </c>
      <c r="I367" s="13" t="s">
        <v>113</v>
      </c>
      <c r="J367" s="13" t="s">
        <v>93</v>
      </c>
      <c r="K367" s="1" t="s">
        <v>94</v>
      </c>
      <c r="L367" s="1" t="s">
        <v>1468</v>
      </c>
      <c r="M367" s="1" t="s">
        <v>65</v>
      </c>
      <c r="N367" s="13" t="s">
        <v>74</v>
      </c>
      <c r="O367" s="15">
        <v>16239</v>
      </c>
      <c r="P367" s="15">
        <v>78</v>
      </c>
      <c r="Q367" s="15">
        <v>9375</v>
      </c>
      <c r="R367" s="15">
        <v>15562</v>
      </c>
      <c r="S367" s="13">
        <v>5</v>
      </c>
      <c r="T367" s="16">
        <v>2387.69</v>
      </c>
      <c r="U367" s="17">
        <f t="shared" si="25"/>
        <v>477.53800000000001</v>
      </c>
      <c r="V367" s="18">
        <f t="shared" si="26"/>
        <v>30.611410256410256</v>
      </c>
      <c r="W367" s="18">
        <f t="shared" si="27"/>
        <v>0.14703430014163435</v>
      </c>
      <c r="X367" s="19">
        <f t="shared" si="28"/>
        <v>6.4102564102564097E-2</v>
      </c>
      <c r="Y367" s="16">
        <f>(Table22[[#This Row],[Gross Cost]]/Table22[[#This Row],[Viewable Impressions]])*1000</f>
        <v>254.68693333333337</v>
      </c>
      <c r="Z367" s="19">
        <f t="shared" si="29"/>
        <v>0.48032514317384079</v>
      </c>
    </row>
    <row r="368" spans="1:26" ht="17" x14ac:dyDescent="0.2">
      <c r="A368" s="13" t="s">
        <v>1469</v>
      </c>
      <c r="B368" s="14" t="s">
        <v>1470</v>
      </c>
      <c r="C368" s="14" t="s">
        <v>16</v>
      </c>
      <c r="D368" s="14" t="s">
        <v>85</v>
      </c>
      <c r="E368" s="14" t="s">
        <v>1471</v>
      </c>
      <c r="F368" s="14" t="s">
        <v>60</v>
      </c>
      <c r="G368" s="14" t="s">
        <v>60</v>
      </c>
      <c r="H368" s="14" t="s">
        <v>60</v>
      </c>
      <c r="I368" s="13" t="s">
        <v>193</v>
      </c>
      <c r="J368" s="13" t="s">
        <v>93</v>
      </c>
      <c r="K368" s="1" t="s">
        <v>87</v>
      </c>
      <c r="L368" s="1" t="s">
        <v>1219</v>
      </c>
      <c r="M368" s="1" t="s">
        <v>144</v>
      </c>
      <c r="N368" s="13" t="s">
        <v>74</v>
      </c>
      <c r="O368" s="15">
        <v>11734</v>
      </c>
      <c r="P368" s="15">
        <v>78</v>
      </c>
      <c r="Q368" s="15">
        <v>8741</v>
      </c>
      <c r="R368" s="15">
        <v>10606</v>
      </c>
      <c r="S368" s="13">
        <v>5</v>
      </c>
      <c r="T368" s="16">
        <v>6439.28</v>
      </c>
      <c r="U368" s="17">
        <f t="shared" si="25"/>
        <v>1287.856</v>
      </c>
      <c r="V368" s="18">
        <f t="shared" si="26"/>
        <v>82.554871794871787</v>
      </c>
      <c r="W368" s="18">
        <f t="shared" si="27"/>
        <v>0.54877109255155954</v>
      </c>
      <c r="X368" s="19">
        <f t="shared" si="28"/>
        <v>6.4102564102564097E-2</v>
      </c>
      <c r="Y368" s="16">
        <f>(Table22[[#This Row],[Gross Cost]]/Table22[[#This Row],[Viewable Impressions]])*1000</f>
        <v>736.67543759295268</v>
      </c>
      <c r="Z368" s="19">
        <f t="shared" si="29"/>
        <v>0.66473495824100903</v>
      </c>
    </row>
    <row r="369" spans="1:26" ht="34" x14ac:dyDescent="0.2">
      <c r="A369" s="13" t="s">
        <v>1472</v>
      </c>
      <c r="B369" s="14" t="s">
        <v>1473</v>
      </c>
      <c r="C369" s="14" t="s">
        <v>1474</v>
      </c>
      <c r="D369" s="14" t="s">
        <v>204</v>
      </c>
      <c r="E369" s="14" t="s">
        <v>1475</v>
      </c>
      <c r="F369" s="14" t="s">
        <v>60</v>
      </c>
      <c r="G369" s="14" t="s">
        <v>60</v>
      </c>
      <c r="H369" s="14" t="s">
        <v>60</v>
      </c>
      <c r="I369" s="13" t="s">
        <v>113</v>
      </c>
      <c r="J369" s="13" t="s">
        <v>78</v>
      </c>
      <c r="K369" s="1" t="s">
        <v>536</v>
      </c>
      <c r="L369" s="1" t="s">
        <v>276</v>
      </c>
      <c r="M369" s="1" t="s">
        <v>107</v>
      </c>
      <c r="N369" s="13" t="s">
        <v>74</v>
      </c>
      <c r="O369" s="15">
        <v>12592</v>
      </c>
      <c r="P369" s="15">
        <v>63</v>
      </c>
      <c r="Q369" s="15">
        <v>7472</v>
      </c>
      <c r="R369" s="15">
        <v>11687</v>
      </c>
      <c r="S369" s="13">
        <v>4</v>
      </c>
      <c r="T369" s="16">
        <v>1521.19</v>
      </c>
      <c r="U369" s="17">
        <f t="shared" si="25"/>
        <v>380.29750000000001</v>
      </c>
      <c r="V369" s="18">
        <f t="shared" si="26"/>
        <v>24.145873015873018</v>
      </c>
      <c r="W369" s="18">
        <f t="shared" si="27"/>
        <v>0.12080606734434562</v>
      </c>
      <c r="X369" s="19">
        <f t="shared" si="28"/>
        <v>6.3492063492063489E-2</v>
      </c>
      <c r="Y369" s="16">
        <f>(Table22[[#This Row],[Gross Cost]]/Table22[[#This Row],[Viewable Impressions]])*1000</f>
        <v>203.58538543897217</v>
      </c>
      <c r="Z369" s="19">
        <f t="shared" si="29"/>
        <v>0.50031766200762395</v>
      </c>
    </row>
    <row r="370" spans="1:26" ht="17" x14ac:dyDescent="0.2">
      <c r="A370" s="13" t="s">
        <v>1476</v>
      </c>
      <c r="B370" s="14" t="s">
        <v>1476</v>
      </c>
      <c r="C370" s="14" t="s">
        <v>19</v>
      </c>
      <c r="D370" s="14" t="s">
        <v>129</v>
      </c>
      <c r="E370" s="14" t="s">
        <v>1477</v>
      </c>
      <c r="F370" s="14" t="s">
        <v>60</v>
      </c>
      <c r="G370" s="14" t="s">
        <v>60</v>
      </c>
      <c r="H370" s="14" t="s">
        <v>60</v>
      </c>
      <c r="I370" s="13" t="s">
        <v>61</v>
      </c>
      <c r="J370" s="13" t="s">
        <v>93</v>
      </c>
      <c r="K370" s="1" t="s">
        <v>114</v>
      </c>
      <c r="L370" s="1" t="s">
        <v>222</v>
      </c>
      <c r="M370" s="1" t="s">
        <v>107</v>
      </c>
      <c r="N370" s="13" t="s">
        <v>74</v>
      </c>
      <c r="O370" s="15">
        <v>13700</v>
      </c>
      <c r="P370" s="15">
        <v>63</v>
      </c>
      <c r="Q370" s="15">
        <v>3609</v>
      </c>
      <c r="R370" s="15">
        <v>12644</v>
      </c>
      <c r="S370" s="13">
        <v>4</v>
      </c>
      <c r="T370" s="16">
        <v>2032.7</v>
      </c>
      <c r="U370" s="17">
        <f t="shared" si="25"/>
        <v>508.17500000000001</v>
      </c>
      <c r="V370" s="18">
        <f t="shared" si="26"/>
        <v>32.265079365079366</v>
      </c>
      <c r="W370" s="18">
        <f t="shared" si="27"/>
        <v>0.14837226277372262</v>
      </c>
      <c r="X370" s="19">
        <f t="shared" si="28"/>
        <v>6.3492063492063489E-2</v>
      </c>
      <c r="Y370" s="16">
        <f>(Table22[[#This Row],[Gross Cost]]/Table22[[#This Row],[Viewable Impressions]])*1000</f>
        <v>563.23081185924082</v>
      </c>
      <c r="Z370" s="19">
        <f t="shared" si="29"/>
        <v>0.45985401459854014</v>
      </c>
    </row>
    <row r="371" spans="1:26" ht="34" x14ac:dyDescent="0.2">
      <c r="A371" s="13" t="s">
        <v>1478</v>
      </c>
      <c r="B371" s="14" t="s">
        <v>1479</v>
      </c>
      <c r="C371" s="14" t="s">
        <v>16</v>
      </c>
      <c r="D371" s="14" t="s">
        <v>176</v>
      </c>
      <c r="E371" s="14" t="s">
        <v>229</v>
      </c>
      <c r="F371" s="14" t="s">
        <v>1480</v>
      </c>
      <c r="G371" s="14" t="s">
        <v>60</v>
      </c>
      <c r="H371" s="14" t="s">
        <v>60</v>
      </c>
      <c r="I371" s="13" t="s">
        <v>113</v>
      </c>
      <c r="J371" s="13" t="s">
        <v>78</v>
      </c>
      <c r="K371" s="1" t="s">
        <v>801</v>
      </c>
      <c r="L371" s="1" t="s">
        <v>1481</v>
      </c>
      <c r="M371" s="1" t="s">
        <v>65</v>
      </c>
      <c r="N371" s="13" t="s">
        <v>74</v>
      </c>
      <c r="O371" s="15">
        <v>138904</v>
      </c>
      <c r="P371" s="15">
        <v>399</v>
      </c>
      <c r="Q371" s="15">
        <v>98952</v>
      </c>
      <c r="R371" s="15">
        <v>120688</v>
      </c>
      <c r="S371" s="13">
        <v>25</v>
      </c>
      <c r="T371" s="16">
        <v>5038.6400000000003</v>
      </c>
      <c r="U371" s="17">
        <f t="shared" si="25"/>
        <v>201.54560000000001</v>
      </c>
      <c r="V371" s="18">
        <f t="shared" si="26"/>
        <v>12.628170426065164</v>
      </c>
      <c r="W371" s="18">
        <f t="shared" si="27"/>
        <v>3.6274261360363998E-2</v>
      </c>
      <c r="X371" s="19">
        <f t="shared" si="28"/>
        <v>6.2656641604010022E-2</v>
      </c>
      <c r="Y371" s="16">
        <f>(Table22[[#This Row],[Gross Cost]]/Table22[[#This Row],[Viewable Impressions]])*1000</f>
        <v>50.920042040585336</v>
      </c>
      <c r="Z371" s="19">
        <f t="shared" si="29"/>
        <v>0.28724874733628986</v>
      </c>
    </row>
    <row r="372" spans="1:26" ht="51" x14ac:dyDescent="0.2">
      <c r="A372" s="13" t="s">
        <v>1482</v>
      </c>
      <c r="B372" s="14" t="s">
        <v>1483</v>
      </c>
      <c r="C372" s="14" t="s">
        <v>28</v>
      </c>
      <c r="D372" s="14" t="s">
        <v>294</v>
      </c>
      <c r="E372" s="14" t="s">
        <v>295</v>
      </c>
      <c r="F372" s="14" t="s">
        <v>14</v>
      </c>
      <c r="G372" s="14" t="s">
        <v>1484</v>
      </c>
      <c r="H372" s="14" t="s">
        <v>60</v>
      </c>
      <c r="I372" s="13" t="s">
        <v>61</v>
      </c>
      <c r="J372" s="13" t="s">
        <v>121</v>
      </c>
      <c r="K372" s="1" t="s">
        <v>94</v>
      </c>
      <c r="L372" s="1" t="s">
        <v>1485</v>
      </c>
      <c r="M372" s="1" t="s">
        <v>65</v>
      </c>
      <c r="N372" s="13" t="s">
        <v>82</v>
      </c>
      <c r="O372" s="15">
        <v>65238</v>
      </c>
      <c r="P372" s="15">
        <v>240</v>
      </c>
      <c r="Q372" s="15">
        <v>23741</v>
      </c>
      <c r="R372" s="15">
        <v>59893</v>
      </c>
      <c r="S372" s="13">
        <v>15</v>
      </c>
      <c r="T372" s="16">
        <v>3132.52</v>
      </c>
      <c r="U372" s="17">
        <f t="shared" si="25"/>
        <v>208.83466666666666</v>
      </c>
      <c r="V372" s="18">
        <f t="shared" si="26"/>
        <v>13.052166666666666</v>
      </c>
      <c r="W372" s="18">
        <f t="shared" si="27"/>
        <v>4.8016800024525581E-2</v>
      </c>
      <c r="X372" s="19">
        <f t="shared" si="28"/>
        <v>6.25E-2</v>
      </c>
      <c r="Y372" s="16">
        <f>(Table22[[#This Row],[Gross Cost]]/Table22[[#This Row],[Viewable Impressions]])*1000</f>
        <v>131.9455793774483</v>
      </c>
      <c r="Z372" s="19">
        <f t="shared" si="29"/>
        <v>0.36788374873539958</v>
      </c>
    </row>
    <row r="373" spans="1:26" ht="51" x14ac:dyDescent="0.2">
      <c r="A373" s="13" t="s">
        <v>1486</v>
      </c>
      <c r="B373" s="14" t="s">
        <v>1487</v>
      </c>
      <c r="C373" s="14" t="s">
        <v>28</v>
      </c>
      <c r="D373" s="14" t="s">
        <v>294</v>
      </c>
      <c r="E373" s="14" t="s">
        <v>1138</v>
      </c>
      <c r="F373" s="14" t="s">
        <v>1488</v>
      </c>
      <c r="G373" s="14" t="s">
        <v>1489</v>
      </c>
      <c r="H373" s="14" t="s">
        <v>60</v>
      </c>
      <c r="I373" s="13" t="s">
        <v>61</v>
      </c>
      <c r="J373" s="13" t="s">
        <v>93</v>
      </c>
      <c r="K373" s="1" t="s">
        <v>87</v>
      </c>
      <c r="L373" s="1" t="s">
        <v>561</v>
      </c>
      <c r="M373" s="1" t="s">
        <v>107</v>
      </c>
      <c r="N373" s="13" t="s">
        <v>74</v>
      </c>
      <c r="O373" s="15">
        <v>13100</v>
      </c>
      <c r="P373" s="15">
        <v>80</v>
      </c>
      <c r="Q373" s="15">
        <v>6507</v>
      </c>
      <c r="R373" s="15">
        <v>10895</v>
      </c>
      <c r="S373" s="13">
        <v>5</v>
      </c>
      <c r="T373" s="16">
        <v>3411.59</v>
      </c>
      <c r="U373" s="17">
        <f t="shared" si="25"/>
        <v>682.31799999999998</v>
      </c>
      <c r="V373" s="18">
        <f t="shared" si="26"/>
        <v>42.644874999999999</v>
      </c>
      <c r="W373" s="18">
        <f t="shared" si="27"/>
        <v>0.26042671755725194</v>
      </c>
      <c r="X373" s="19">
        <f t="shared" si="28"/>
        <v>6.25E-2</v>
      </c>
      <c r="Y373" s="16">
        <f>(Table22[[#This Row],[Gross Cost]]/Table22[[#This Row],[Viewable Impressions]])*1000</f>
        <v>524.29537421238672</v>
      </c>
      <c r="Z373" s="19">
        <f t="shared" si="29"/>
        <v>0.61068702290076338</v>
      </c>
    </row>
    <row r="374" spans="1:26" ht="34" x14ac:dyDescent="0.2">
      <c r="A374" s="13" t="s">
        <v>1490</v>
      </c>
      <c r="B374" s="14" t="s">
        <v>1490</v>
      </c>
      <c r="C374" s="14" t="s">
        <v>19</v>
      </c>
      <c r="D374" s="14" t="s">
        <v>129</v>
      </c>
      <c r="E374" s="14" t="s">
        <v>1491</v>
      </c>
      <c r="F374" s="14" t="s">
        <v>1492</v>
      </c>
      <c r="G374" s="14" t="s">
        <v>60</v>
      </c>
      <c r="H374" s="14" t="s">
        <v>60</v>
      </c>
      <c r="I374" s="13" t="s">
        <v>61</v>
      </c>
      <c r="J374" s="13" t="s">
        <v>78</v>
      </c>
      <c r="K374" s="1" t="s">
        <v>231</v>
      </c>
      <c r="L374" s="1" t="s">
        <v>981</v>
      </c>
      <c r="M374" s="1" t="s">
        <v>116</v>
      </c>
      <c r="N374" s="13" t="s">
        <v>82</v>
      </c>
      <c r="O374" s="15">
        <v>22934</v>
      </c>
      <c r="P374" s="15">
        <v>81</v>
      </c>
      <c r="Q374" s="15">
        <v>18536</v>
      </c>
      <c r="R374" s="15">
        <v>21019</v>
      </c>
      <c r="S374" s="13">
        <v>5</v>
      </c>
      <c r="T374" s="16">
        <v>1711.11</v>
      </c>
      <c r="U374" s="17">
        <f t="shared" si="25"/>
        <v>342.22199999999998</v>
      </c>
      <c r="V374" s="18">
        <f t="shared" si="26"/>
        <v>21.124814814814812</v>
      </c>
      <c r="W374" s="18">
        <f t="shared" si="27"/>
        <v>7.4610185750414226E-2</v>
      </c>
      <c r="X374" s="19">
        <f t="shared" si="28"/>
        <v>6.1728395061728392E-2</v>
      </c>
      <c r="Y374" s="16">
        <f>(Table22[[#This Row],[Gross Cost]]/Table22[[#This Row],[Viewable Impressions]])*1000</f>
        <v>92.312796719896411</v>
      </c>
      <c r="Z374" s="19">
        <f t="shared" si="29"/>
        <v>0.35318740734280984</v>
      </c>
    </row>
    <row r="375" spans="1:26" ht="34" x14ac:dyDescent="0.2">
      <c r="A375" s="13" t="s">
        <v>1493</v>
      </c>
      <c r="B375" s="14" t="s">
        <v>1494</v>
      </c>
      <c r="C375" s="14" t="s">
        <v>26</v>
      </c>
      <c r="D375" s="14" t="s">
        <v>416</v>
      </c>
      <c r="E375" s="14" t="s">
        <v>1495</v>
      </c>
      <c r="F375" s="14" t="s">
        <v>60</v>
      </c>
      <c r="G375" s="14" t="s">
        <v>60</v>
      </c>
      <c r="H375" s="14" t="s">
        <v>60</v>
      </c>
      <c r="I375" s="13" t="s">
        <v>113</v>
      </c>
      <c r="J375" s="13" t="s">
        <v>121</v>
      </c>
      <c r="K375" s="1" t="s">
        <v>241</v>
      </c>
      <c r="L375" s="1" t="s">
        <v>1496</v>
      </c>
      <c r="M375" s="1" t="s">
        <v>299</v>
      </c>
      <c r="N375" s="13" t="s">
        <v>74</v>
      </c>
      <c r="O375" s="15">
        <v>8233</v>
      </c>
      <c r="P375" s="15">
        <v>65</v>
      </c>
      <c r="Q375" s="15">
        <v>5361</v>
      </c>
      <c r="R375" s="15">
        <v>7643</v>
      </c>
      <c r="S375" s="13">
        <v>4</v>
      </c>
      <c r="T375" s="16">
        <v>6381.01</v>
      </c>
      <c r="U375" s="17">
        <f t="shared" si="25"/>
        <v>1595.2525000000001</v>
      </c>
      <c r="V375" s="18">
        <f t="shared" si="26"/>
        <v>98.169384615384615</v>
      </c>
      <c r="W375" s="18">
        <f t="shared" si="27"/>
        <v>0.77505283614721243</v>
      </c>
      <c r="X375" s="19">
        <f t="shared" si="28"/>
        <v>6.1538461538461542E-2</v>
      </c>
      <c r="Y375" s="16">
        <f>(Table22[[#This Row],[Gross Cost]]/Table22[[#This Row],[Viewable Impressions]])*1000</f>
        <v>1190.2648759559784</v>
      </c>
      <c r="Z375" s="19">
        <f t="shared" si="29"/>
        <v>0.78950564800194334</v>
      </c>
    </row>
    <row r="376" spans="1:26" ht="51" x14ac:dyDescent="0.2">
      <c r="A376" s="13" t="s">
        <v>1497</v>
      </c>
      <c r="B376" s="14" t="s">
        <v>1498</v>
      </c>
      <c r="C376" s="14" t="s">
        <v>27</v>
      </c>
      <c r="D376" s="14" t="s">
        <v>311</v>
      </c>
      <c r="E376" s="14" t="s">
        <v>1499</v>
      </c>
      <c r="F376" s="14" t="s">
        <v>60</v>
      </c>
      <c r="G376" s="14" t="s">
        <v>60</v>
      </c>
      <c r="H376" s="14" t="s">
        <v>60</v>
      </c>
      <c r="I376" s="13" t="s">
        <v>61</v>
      </c>
      <c r="J376" s="13" t="s">
        <v>78</v>
      </c>
      <c r="K376" s="1" t="s">
        <v>432</v>
      </c>
      <c r="L376" s="1" t="s">
        <v>571</v>
      </c>
      <c r="M376" s="1" t="s">
        <v>107</v>
      </c>
      <c r="N376" s="13" t="s">
        <v>74</v>
      </c>
      <c r="O376" s="15">
        <v>276716</v>
      </c>
      <c r="P376" s="15">
        <v>799</v>
      </c>
      <c r="Q376" s="15">
        <v>114927</v>
      </c>
      <c r="R376" s="15">
        <v>255481</v>
      </c>
      <c r="S376" s="13">
        <v>49</v>
      </c>
      <c r="T376" s="16">
        <v>2276.2800000000002</v>
      </c>
      <c r="U376" s="17">
        <f t="shared" si="25"/>
        <v>46.454693877551023</v>
      </c>
      <c r="V376" s="18">
        <f t="shared" si="26"/>
        <v>2.848911138923655</v>
      </c>
      <c r="W376" s="18">
        <f t="shared" si="27"/>
        <v>8.22605125832984E-3</v>
      </c>
      <c r="X376" s="19">
        <f t="shared" si="28"/>
        <v>6.1326658322903627E-2</v>
      </c>
      <c r="Y376" s="16">
        <f>(Table22[[#This Row],[Gross Cost]]/Table22[[#This Row],[Viewable Impressions]])*1000</f>
        <v>19.806311832728603</v>
      </c>
      <c r="Z376" s="19">
        <f t="shared" si="29"/>
        <v>0.28874369389554633</v>
      </c>
    </row>
    <row r="377" spans="1:26" ht="34" x14ac:dyDescent="0.2">
      <c r="A377" s="13" t="s">
        <v>1500</v>
      </c>
      <c r="B377" s="14" t="s">
        <v>1500</v>
      </c>
      <c r="C377" s="14" t="s">
        <v>22</v>
      </c>
      <c r="D377" s="14" t="s">
        <v>1501</v>
      </c>
      <c r="E377" s="14" t="s">
        <v>1502</v>
      </c>
      <c r="F377" s="14" t="s">
        <v>60</v>
      </c>
      <c r="G377" s="14" t="s">
        <v>60</v>
      </c>
      <c r="H377" s="14" t="s">
        <v>60</v>
      </c>
      <c r="I377" s="13" t="s">
        <v>113</v>
      </c>
      <c r="J377" s="13" t="s">
        <v>78</v>
      </c>
      <c r="K377" s="1" t="s">
        <v>231</v>
      </c>
      <c r="L377" s="1" t="s">
        <v>643</v>
      </c>
      <c r="M377" s="1" t="s">
        <v>65</v>
      </c>
      <c r="N377" s="13" t="s">
        <v>74</v>
      </c>
      <c r="O377" s="15">
        <v>59782</v>
      </c>
      <c r="P377" s="15">
        <v>212</v>
      </c>
      <c r="Q377" s="15">
        <v>28235</v>
      </c>
      <c r="R377" s="15">
        <v>57543</v>
      </c>
      <c r="S377" s="13">
        <v>13</v>
      </c>
      <c r="T377" s="16">
        <v>1455.7</v>
      </c>
      <c r="U377" s="17">
        <f t="shared" si="25"/>
        <v>111.97692307692309</v>
      </c>
      <c r="V377" s="18">
        <f t="shared" si="26"/>
        <v>6.8665094339622641</v>
      </c>
      <c r="W377" s="18">
        <f t="shared" si="27"/>
        <v>2.4350138837777258E-2</v>
      </c>
      <c r="X377" s="19">
        <f t="shared" si="28"/>
        <v>6.1320754716981132E-2</v>
      </c>
      <c r="Y377" s="16">
        <f>(Table22[[#This Row],[Gross Cost]]/Table22[[#This Row],[Viewable Impressions]])*1000</f>
        <v>51.556578714361613</v>
      </c>
      <c r="Z377" s="19">
        <f t="shared" si="29"/>
        <v>0.35462179251279652</v>
      </c>
    </row>
    <row r="378" spans="1:26" ht="34" x14ac:dyDescent="0.2">
      <c r="A378" s="13" t="s">
        <v>1503</v>
      </c>
      <c r="B378" s="14" t="s">
        <v>1504</v>
      </c>
      <c r="C378" s="14" t="s">
        <v>27</v>
      </c>
      <c r="D378" s="14" t="s">
        <v>311</v>
      </c>
      <c r="E378" s="14" t="s">
        <v>1505</v>
      </c>
      <c r="F378" s="14" t="s">
        <v>60</v>
      </c>
      <c r="G378" s="14" t="s">
        <v>60</v>
      </c>
      <c r="H378" s="14" t="s">
        <v>60</v>
      </c>
      <c r="I378" s="13" t="s">
        <v>61</v>
      </c>
      <c r="J378" s="13" t="s">
        <v>93</v>
      </c>
      <c r="K378" s="1" t="s">
        <v>231</v>
      </c>
      <c r="L378" s="1" t="s">
        <v>589</v>
      </c>
      <c r="M378" s="1" t="s">
        <v>65</v>
      </c>
      <c r="N378" s="13" t="s">
        <v>82</v>
      </c>
      <c r="O378" s="15">
        <v>31625</v>
      </c>
      <c r="P378" s="15">
        <v>99</v>
      </c>
      <c r="Q378" s="15">
        <v>23764</v>
      </c>
      <c r="R378" s="15">
        <v>29364</v>
      </c>
      <c r="S378" s="13">
        <v>6</v>
      </c>
      <c r="T378" s="16">
        <v>2360.56</v>
      </c>
      <c r="U378" s="17">
        <f t="shared" si="25"/>
        <v>393.42666666666668</v>
      </c>
      <c r="V378" s="18">
        <f t="shared" si="26"/>
        <v>23.844040404040403</v>
      </c>
      <c r="W378" s="18">
        <f t="shared" si="27"/>
        <v>7.4642213438735172E-2</v>
      </c>
      <c r="X378" s="19">
        <f t="shared" si="28"/>
        <v>6.0606060606060608E-2</v>
      </c>
      <c r="Y378" s="16">
        <f>(Table22[[#This Row],[Gross Cost]]/Table22[[#This Row],[Viewable Impressions]])*1000</f>
        <v>99.333445547887564</v>
      </c>
      <c r="Z378" s="19">
        <f t="shared" si="29"/>
        <v>0.31304347826086959</v>
      </c>
    </row>
    <row r="379" spans="1:26" ht="17" x14ac:dyDescent="0.2">
      <c r="A379" s="13" t="s">
        <v>1506</v>
      </c>
      <c r="B379" s="14" t="s">
        <v>1506</v>
      </c>
      <c r="C379" s="14" t="s">
        <v>19</v>
      </c>
      <c r="D379" s="14" t="s">
        <v>16</v>
      </c>
      <c r="E379" s="14" t="s">
        <v>1507</v>
      </c>
      <c r="F379" s="14" t="s">
        <v>60</v>
      </c>
      <c r="G379" s="14" t="s">
        <v>60</v>
      </c>
      <c r="H379" s="14" t="s">
        <v>60</v>
      </c>
      <c r="I379" s="13" t="s">
        <v>113</v>
      </c>
      <c r="J379" s="13" t="s">
        <v>78</v>
      </c>
      <c r="K379" s="1" t="s">
        <v>94</v>
      </c>
      <c r="L379" s="1" t="s">
        <v>443</v>
      </c>
      <c r="M379" s="1" t="s">
        <v>65</v>
      </c>
      <c r="N379" s="13" t="s">
        <v>74</v>
      </c>
      <c r="O379" s="15">
        <v>9222</v>
      </c>
      <c r="P379" s="15">
        <v>33</v>
      </c>
      <c r="Q379" s="15">
        <v>5352</v>
      </c>
      <c r="R379" s="15">
        <v>8141</v>
      </c>
      <c r="S379" s="13">
        <v>2</v>
      </c>
      <c r="T379" s="16">
        <v>1583.16</v>
      </c>
      <c r="U379" s="17">
        <f t="shared" si="25"/>
        <v>791.58</v>
      </c>
      <c r="V379" s="18">
        <f t="shared" si="26"/>
        <v>47.974545454545456</v>
      </c>
      <c r="W379" s="18">
        <f t="shared" si="27"/>
        <v>0.17167208848405988</v>
      </c>
      <c r="X379" s="19">
        <f t="shared" si="28"/>
        <v>6.0606060606060608E-2</v>
      </c>
      <c r="Y379" s="16">
        <f>(Table22[[#This Row],[Gross Cost]]/Table22[[#This Row],[Viewable Impressions]])*1000</f>
        <v>295.80717488789236</v>
      </c>
      <c r="Z379" s="19">
        <f t="shared" si="29"/>
        <v>0.35783994795055302</v>
      </c>
    </row>
    <row r="380" spans="1:26" ht="34" x14ac:dyDescent="0.2">
      <c r="A380" s="13" t="s">
        <v>1508</v>
      </c>
      <c r="B380" s="14" t="s">
        <v>1508</v>
      </c>
      <c r="C380" s="14" t="s">
        <v>1509</v>
      </c>
      <c r="D380" s="14" t="s">
        <v>1510</v>
      </c>
      <c r="E380" s="14" t="s">
        <v>1511</v>
      </c>
      <c r="F380" s="14" t="s">
        <v>1512</v>
      </c>
      <c r="G380" s="14" t="s">
        <v>60</v>
      </c>
      <c r="H380" s="14" t="s">
        <v>60</v>
      </c>
      <c r="I380" s="13" t="s">
        <v>193</v>
      </c>
      <c r="J380" s="13" t="s">
        <v>93</v>
      </c>
      <c r="K380" s="1" t="s">
        <v>536</v>
      </c>
      <c r="L380" s="1" t="s">
        <v>596</v>
      </c>
      <c r="M380" s="1" t="s">
        <v>65</v>
      </c>
      <c r="N380" s="13" t="s">
        <v>74</v>
      </c>
      <c r="O380" s="15">
        <v>81054</v>
      </c>
      <c r="P380" s="15">
        <v>265</v>
      </c>
      <c r="Q380" s="15">
        <v>56762</v>
      </c>
      <c r="R380" s="15">
        <v>76198</v>
      </c>
      <c r="S380" s="13">
        <v>16</v>
      </c>
      <c r="T380" s="16">
        <v>1532.36</v>
      </c>
      <c r="U380" s="17">
        <f t="shared" si="25"/>
        <v>95.772499999999994</v>
      </c>
      <c r="V380" s="18">
        <f t="shared" si="26"/>
        <v>5.782490566037735</v>
      </c>
      <c r="W380" s="18">
        <f t="shared" si="27"/>
        <v>1.8905421077306486E-2</v>
      </c>
      <c r="X380" s="19">
        <f t="shared" si="28"/>
        <v>6.0377358490566038E-2</v>
      </c>
      <c r="Y380" s="16">
        <f>(Table22[[#This Row],[Gross Cost]]/Table22[[#This Row],[Viewable Impressions]])*1000</f>
        <v>26.99622987209753</v>
      </c>
      <c r="Z380" s="19">
        <f t="shared" si="29"/>
        <v>0.32694253213906777</v>
      </c>
    </row>
    <row r="381" spans="1:26" ht="51" x14ac:dyDescent="0.2">
      <c r="A381" s="13" t="s">
        <v>1513</v>
      </c>
      <c r="B381" s="14" t="s">
        <v>1514</v>
      </c>
      <c r="C381" s="14" t="s">
        <v>13</v>
      </c>
      <c r="D381" s="14" t="s">
        <v>1285</v>
      </c>
      <c r="E381" s="14" t="s">
        <v>1286</v>
      </c>
      <c r="F381" s="14" t="s">
        <v>1515</v>
      </c>
      <c r="G381" s="14" t="s">
        <v>60</v>
      </c>
      <c r="H381" s="14" t="s">
        <v>60</v>
      </c>
      <c r="I381" s="13" t="s">
        <v>113</v>
      </c>
      <c r="J381" s="13" t="s">
        <v>121</v>
      </c>
      <c r="K381" s="1" t="s">
        <v>79</v>
      </c>
      <c r="L381" s="1" t="s">
        <v>1516</v>
      </c>
      <c r="M381" s="1" t="s">
        <v>81</v>
      </c>
      <c r="N381" s="13" t="s">
        <v>74</v>
      </c>
      <c r="O381" s="15">
        <v>82916</v>
      </c>
      <c r="P381" s="15">
        <v>199</v>
      </c>
      <c r="Q381" s="15">
        <v>24951</v>
      </c>
      <c r="R381" s="15">
        <v>77333</v>
      </c>
      <c r="S381" s="13">
        <v>12</v>
      </c>
      <c r="T381" s="16">
        <v>1584.82</v>
      </c>
      <c r="U381" s="17">
        <f t="shared" si="25"/>
        <v>132.06833333333333</v>
      </c>
      <c r="V381" s="18">
        <f t="shared" si="26"/>
        <v>7.9639195979899498</v>
      </c>
      <c r="W381" s="18">
        <f t="shared" si="27"/>
        <v>1.9113560712045924E-2</v>
      </c>
      <c r="X381" s="19">
        <f t="shared" si="28"/>
        <v>6.030150753768844E-2</v>
      </c>
      <c r="Y381" s="16">
        <f>(Table22[[#This Row],[Gross Cost]]/Table22[[#This Row],[Viewable Impressions]])*1000</f>
        <v>63.517293896036236</v>
      </c>
      <c r="Z381" s="19">
        <f t="shared" si="29"/>
        <v>0.24000192966375611</v>
      </c>
    </row>
    <row r="382" spans="1:26" ht="34" x14ac:dyDescent="0.2">
      <c r="A382" s="13" t="s">
        <v>1517</v>
      </c>
      <c r="B382" s="14" t="s">
        <v>1518</v>
      </c>
      <c r="C382" s="14" t="s">
        <v>15</v>
      </c>
      <c r="D382" s="14" t="s">
        <v>91</v>
      </c>
      <c r="E382" s="14" t="s">
        <v>1519</v>
      </c>
      <c r="F382" s="14" t="s">
        <v>60</v>
      </c>
      <c r="G382" s="14" t="s">
        <v>60</v>
      </c>
      <c r="H382" s="14" t="s">
        <v>60</v>
      </c>
      <c r="I382" s="13" t="s">
        <v>113</v>
      </c>
      <c r="J382" s="13" t="s">
        <v>93</v>
      </c>
      <c r="K382" s="1" t="s">
        <v>63</v>
      </c>
      <c r="L382" s="1" t="s">
        <v>1026</v>
      </c>
      <c r="M382" s="1" t="s">
        <v>65</v>
      </c>
      <c r="N382" s="13" t="s">
        <v>74</v>
      </c>
      <c r="O382" s="15">
        <v>61474</v>
      </c>
      <c r="P382" s="15">
        <v>250</v>
      </c>
      <c r="Q382" s="15">
        <v>31245</v>
      </c>
      <c r="R382" s="15">
        <v>49089</v>
      </c>
      <c r="S382" s="13">
        <v>15</v>
      </c>
      <c r="T382" s="16">
        <v>2189.34</v>
      </c>
      <c r="U382" s="17">
        <f t="shared" si="25"/>
        <v>145.95600000000002</v>
      </c>
      <c r="V382" s="18">
        <f t="shared" si="26"/>
        <v>8.7573600000000003</v>
      </c>
      <c r="W382" s="18">
        <f t="shared" si="27"/>
        <v>3.5614080749585192E-2</v>
      </c>
      <c r="X382" s="19">
        <f t="shared" si="28"/>
        <v>0.06</v>
      </c>
      <c r="Y382" s="16">
        <f>(Table22[[#This Row],[Gross Cost]]/Table22[[#This Row],[Viewable Impressions]])*1000</f>
        <v>70.070091214594342</v>
      </c>
      <c r="Z382" s="19">
        <f t="shared" si="29"/>
        <v>0.40667599310277519</v>
      </c>
    </row>
    <row r="383" spans="1:26" ht="17" x14ac:dyDescent="0.2">
      <c r="A383" s="13" t="s">
        <v>1520</v>
      </c>
      <c r="B383" s="14" t="s">
        <v>1521</v>
      </c>
      <c r="C383" s="14" t="s">
        <v>27</v>
      </c>
      <c r="D383" s="14" t="s">
        <v>58</v>
      </c>
      <c r="E383" s="14" t="s">
        <v>1522</v>
      </c>
      <c r="F383" s="14" t="s">
        <v>60</v>
      </c>
      <c r="G383" s="14" t="s">
        <v>60</v>
      </c>
      <c r="H383" s="14" t="s">
        <v>60</v>
      </c>
      <c r="I383" s="13" t="s">
        <v>61</v>
      </c>
      <c r="J383" s="13" t="s">
        <v>93</v>
      </c>
      <c r="K383" s="1" t="s">
        <v>94</v>
      </c>
      <c r="L383" s="1" t="s">
        <v>443</v>
      </c>
      <c r="M383" s="1" t="s">
        <v>299</v>
      </c>
      <c r="N383" s="13" t="s">
        <v>74</v>
      </c>
      <c r="O383" s="15">
        <v>49014</v>
      </c>
      <c r="P383" s="15">
        <v>100</v>
      </c>
      <c r="Q383" s="15">
        <v>30349</v>
      </c>
      <c r="R383" s="15">
        <v>46446</v>
      </c>
      <c r="S383" s="13">
        <v>6</v>
      </c>
      <c r="T383" s="16">
        <v>3628.35</v>
      </c>
      <c r="U383" s="17">
        <f t="shared" si="25"/>
        <v>604.72500000000002</v>
      </c>
      <c r="V383" s="18">
        <f t="shared" si="26"/>
        <v>36.283499999999997</v>
      </c>
      <c r="W383" s="18">
        <f t="shared" si="27"/>
        <v>7.4026808666911498E-2</v>
      </c>
      <c r="X383" s="19">
        <f t="shared" si="28"/>
        <v>0.06</v>
      </c>
      <c r="Y383" s="16">
        <f>(Table22[[#This Row],[Gross Cost]]/Table22[[#This Row],[Viewable Impressions]])*1000</f>
        <v>119.55418629938383</v>
      </c>
      <c r="Z383" s="19">
        <f t="shared" si="29"/>
        <v>0.20402334027012689</v>
      </c>
    </row>
    <row r="384" spans="1:26" ht="17" x14ac:dyDescent="0.2">
      <c r="A384" s="13" t="s">
        <v>1523</v>
      </c>
      <c r="B384" s="14" t="s">
        <v>1524</v>
      </c>
      <c r="C384" s="14" t="s">
        <v>12</v>
      </c>
      <c r="D384" s="14" t="s">
        <v>1525</v>
      </c>
      <c r="E384" s="14" t="s">
        <v>60</v>
      </c>
      <c r="F384" s="14" t="s">
        <v>60</v>
      </c>
      <c r="G384" s="14" t="s">
        <v>60</v>
      </c>
      <c r="H384" s="14" t="s">
        <v>60</v>
      </c>
      <c r="I384" s="13" t="s">
        <v>113</v>
      </c>
      <c r="J384" s="13" t="s">
        <v>93</v>
      </c>
      <c r="K384" s="1" t="s">
        <v>79</v>
      </c>
      <c r="L384" s="1" t="s">
        <v>643</v>
      </c>
      <c r="M384" s="1" t="s">
        <v>65</v>
      </c>
      <c r="N384" s="13" t="s">
        <v>74</v>
      </c>
      <c r="O384" s="15">
        <v>35163</v>
      </c>
      <c r="P384" s="15">
        <v>250</v>
      </c>
      <c r="Q384" s="15">
        <v>21222</v>
      </c>
      <c r="R384" s="15">
        <v>33671</v>
      </c>
      <c r="S384" s="13">
        <v>15</v>
      </c>
      <c r="T384" s="16">
        <v>6336.72</v>
      </c>
      <c r="U384" s="17">
        <f t="shared" si="25"/>
        <v>422.44800000000004</v>
      </c>
      <c r="V384" s="18">
        <f t="shared" si="26"/>
        <v>25.346880000000002</v>
      </c>
      <c r="W384" s="18">
        <f t="shared" si="27"/>
        <v>0.18020987970309701</v>
      </c>
      <c r="X384" s="19">
        <f t="shared" si="28"/>
        <v>0.06</v>
      </c>
      <c r="Y384" s="16">
        <f>(Table22[[#This Row],[Gross Cost]]/Table22[[#This Row],[Viewable Impressions]])*1000</f>
        <v>298.59202714164547</v>
      </c>
      <c r="Z384" s="19">
        <f t="shared" si="29"/>
        <v>0.71097460398714563</v>
      </c>
    </row>
    <row r="385" spans="1:26" ht="17" x14ac:dyDescent="0.2">
      <c r="A385" s="13" t="s">
        <v>1526</v>
      </c>
      <c r="B385" s="14" t="s">
        <v>1527</v>
      </c>
      <c r="C385" s="14" t="s">
        <v>412</v>
      </c>
      <c r="D385" s="14" t="s">
        <v>1528</v>
      </c>
      <c r="E385" s="14" t="s">
        <v>60</v>
      </c>
      <c r="F385" s="14" t="s">
        <v>60</v>
      </c>
      <c r="G385" s="14" t="s">
        <v>60</v>
      </c>
      <c r="H385" s="14" t="s">
        <v>60</v>
      </c>
      <c r="I385" s="13" t="s">
        <v>113</v>
      </c>
      <c r="J385" s="13" t="s">
        <v>78</v>
      </c>
      <c r="K385" s="1" t="s">
        <v>94</v>
      </c>
      <c r="L385" s="1" t="s">
        <v>867</v>
      </c>
      <c r="M385" s="1" t="s">
        <v>65</v>
      </c>
      <c r="N385" s="13" t="s">
        <v>74</v>
      </c>
      <c r="O385" s="15">
        <v>26715</v>
      </c>
      <c r="P385" s="15">
        <v>100</v>
      </c>
      <c r="Q385" s="15">
        <v>12287</v>
      </c>
      <c r="R385" s="15">
        <v>25003</v>
      </c>
      <c r="S385" s="13">
        <v>6</v>
      </c>
      <c r="T385" s="16">
        <v>4623.09</v>
      </c>
      <c r="U385" s="17">
        <f t="shared" si="25"/>
        <v>770.51499999999999</v>
      </c>
      <c r="V385" s="18">
        <f t="shared" si="26"/>
        <v>46.230899999999998</v>
      </c>
      <c r="W385" s="18">
        <f t="shared" si="27"/>
        <v>0.17305221785513758</v>
      </c>
      <c r="X385" s="19">
        <f t="shared" si="28"/>
        <v>0.06</v>
      </c>
      <c r="Y385" s="16">
        <f>(Table22[[#This Row],[Gross Cost]]/Table22[[#This Row],[Viewable Impressions]])*1000</f>
        <v>376.25864735085861</v>
      </c>
      <c r="Z385" s="19">
        <f t="shared" si="29"/>
        <v>0.37432154220475389</v>
      </c>
    </row>
    <row r="386" spans="1:26" ht="34" x14ac:dyDescent="0.2">
      <c r="A386" s="13" t="s">
        <v>1529</v>
      </c>
      <c r="B386" s="14" t="s">
        <v>1530</v>
      </c>
      <c r="C386" s="14" t="s">
        <v>18</v>
      </c>
      <c r="D386" s="14" t="s">
        <v>1531</v>
      </c>
      <c r="E386" s="14" t="s">
        <v>1532</v>
      </c>
      <c r="F386" s="14" t="s">
        <v>60</v>
      </c>
      <c r="G386" s="14" t="s">
        <v>60</v>
      </c>
      <c r="H386" s="14" t="s">
        <v>60</v>
      </c>
      <c r="I386" s="13" t="s">
        <v>61</v>
      </c>
      <c r="J386" s="13" t="s">
        <v>121</v>
      </c>
      <c r="K386" s="1" t="s">
        <v>1129</v>
      </c>
      <c r="L386" s="1" t="s">
        <v>1533</v>
      </c>
      <c r="M386" s="1" t="s">
        <v>65</v>
      </c>
      <c r="N386" s="13" t="s">
        <v>82</v>
      </c>
      <c r="O386" s="15">
        <v>34278</v>
      </c>
      <c r="P386" s="15">
        <v>100</v>
      </c>
      <c r="Q386" s="15">
        <v>3704</v>
      </c>
      <c r="R386" s="15">
        <v>30227</v>
      </c>
      <c r="S386" s="13">
        <v>6</v>
      </c>
      <c r="T386" s="16">
        <v>1689.08</v>
      </c>
      <c r="U386" s="17">
        <f t="shared" ref="U386:U449" si="30">T386/S386</f>
        <v>281.51333333333332</v>
      </c>
      <c r="V386" s="18">
        <f t="shared" ref="V386:V449" si="31">T386/P386</f>
        <v>16.890799999999999</v>
      </c>
      <c r="W386" s="18">
        <f t="shared" ref="W386:W449" si="32">T386/O386</f>
        <v>4.9275920415426805E-2</v>
      </c>
      <c r="X386" s="19">
        <f t="shared" ref="X386:X449" si="33">S386/P386</f>
        <v>0.06</v>
      </c>
      <c r="Y386" s="16">
        <f>(Table22[[#This Row],[Gross Cost]]/Table22[[#This Row],[Viewable Impressions]])*1000</f>
        <v>456.01511879049673</v>
      </c>
      <c r="Z386" s="19">
        <f t="shared" si="29"/>
        <v>0.29173230643561465</v>
      </c>
    </row>
    <row r="387" spans="1:26" ht="51" x14ac:dyDescent="0.2">
      <c r="A387" s="13" t="s">
        <v>1534</v>
      </c>
      <c r="B387" s="14" t="s">
        <v>1535</v>
      </c>
      <c r="C387" s="14" t="s">
        <v>28</v>
      </c>
      <c r="D387" s="14" t="s">
        <v>18</v>
      </c>
      <c r="E387" s="14" t="s">
        <v>1536</v>
      </c>
      <c r="F387" s="14" t="s">
        <v>1537</v>
      </c>
      <c r="G387" s="14" t="s">
        <v>60</v>
      </c>
      <c r="H387" s="14" t="s">
        <v>60</v>
      </c>
      <c r="I387" s="13" t="s">
        <v>61</v>
      </c>
      <c r="J387" s="13" t="s">
        <v>78</v>
      </c>
      <c r="K387" s="1" t="s">
        <v>94</v>
      </c>
      <c r="L387" s="1" t="s">
        <v>201</v>
      </c>
      <c r="M387" s="1" t="s">
        <v>65</v>
      </c>
      <c r="N387" s="13" t="s">
        <v>74</v>
      </c>
      <c r="O387" s="15">
        <v>13132</v>
      </c>
      <c r="P387" s="15">
        <v>67</v>
      </c>
      <c r="Q387" s="15">
        <v>6133</v>
      </c>
      <c r="R387" s="15">
        <v>12377</v>
      </c>
      <c r="S387" s="13">
        <v>4</v>
      </c>
      <c r="T387" s="16">
        <v>1807.69</v>
      </c>
      <c r="U387" s="17">
        <f t="shared" si="30"/>
        <v>451.92250000000001</v>
      </c>
      <c r="V387" s="18">
        <f t="shared" si="31"/>
        <v>26.980447761194032</v>
      </c>
      <c r="W387" s="18">
        <f t="shared" si="32"/>
        <v>0.13765534572037771</v>
      </c>
      <c r="X387" s="19">
        <f t="shared" si="33"/>
        <v>5.9701492537313432E-2</v>
      </c>
      <c r="Y387" s="16">
        <f>(Table22[[#This Row],[Gross Cost]]/Table22[[#This Row],[Viewable Impressions]])*1000</f>
        <v>294.74808413500733</v>
      </c>
      <c r="Z387" s="19">
        <f t="shared" si="29"/>
        <v>0.51020408163265307</v>
      </c>
    </row>
    <row r="388" spans="1:26" ht="34" x14ac:dyDescent="0.2">
      <c r="A388" s="13" t="s">
        <v>1538</v>
      </c>
      <c r="B388" s="14" t="s">
        <v>1539</v>
      </c>
      <c r="C388" s="14" t="s">
        <v>15</v>
      </c>
      <c r="D388" s="14" t="s">
        <v>450</v>
      </c>
      <c r="E388" s="14" t="s">
        <v>1540</v>
      </c>
      <c r="F388" s="14" t="s">
        <v>60</v>
      </c>
      <c r="G388" s="14" t="s">
        <v>60</v>
      </c>
      <c r="H388" s="14" t="s">
        <v>60</v>
      </c>
      <c r="I388" s="13" t="s">
        <v>61</v>
      </c>
      <c r="J388" s="13" t="s">
        <v>121</v>
      </c>
      <c r="K388" s="1" t="s">
        <v>231</v>
      </c>
      <c r="L388" s="1" t="s">
        <v>1541</v>
      </c>
      <c r="M388" s="1" t="s">
        <v>65</v>
      </c>
      <c r="N388" s="13" t="s">
        <v>74</v>
      </c>
      <c r="O388" s="15">
        <v>12864</v>
      </c>
      <c r="P388" s="15">
        <v>84</v>
      </c>
      <c r="Q388" s="15">
        <v>5549</v>
      </c>
      <c r="R388" s="15">
        <v>11852</v>
      </c>
      <c r="S388" s="13">
        <v>5</v>
      </c>
      <c r="T388" s="16">
        <v>1905.89</v>
      </c>
      <c r="U388" s="17">
        <f t="shared" si="30"/>
        <v>381.178</v>
      </c>
      <c r="V388" s="18">
        <f t="shared" si="31"/>
        <v>22.689166666666669</v>
      </c>
      <c r="W388" s="18">
        <f t="shared" si="32"/>
        <v>0.14815687189054727</v>
      </c>
      <c r="X388" s="19">
        <f t="shared" si="33"/>
        <v>5.9523809523809521E-2</v>
      </c>
      <c r="Y388" s="16">
        <f>(Table22[[#This Row],[Gross Cost]]/Table22[[#This Row],[Viewable Impressions]])*1000</f>
        <v>343.46548927734727</v>
      </c>
      <c r="Z388" s="19">
        <f t="shared" ref="Z388:Z451" si="34">(P388/O388)*100</f>
        <v>0.65298507462686561</v>
      </c>
    </row>
    <row r="389" spans="1:26" ht="51" x14ac:dyDescent="0.2">
      <c r="A389" s="13" t="s">
        <v>1542</v>
      </c>
      <c r="B389" s="14" t="s">
        <v>1543</v>
      </c>
      <c r="C389" s="14" t="s">
        <v>9</v>
      </c>
      <c r="D389" s="14" t="s">
        <v>952</v>
      </c>
      <c r="E389" s="14" t="s">
        <v>1544</v>
      </c>
      <c r="F389" s="14" t="s">
        <v>60</v>
      </c>
      <c r="G389" s="14" t="s">
        <v>60</v>
      </c>
      <c r="H389" s="14" t="s">
        <v>60</v>
      </c>
      <c r="I389" s="13" t="s">
        <v>61</v>
      </c>
      <c r="J389" s="13" t="s">
        <v>62</v>
      </c>
      <c r="K389" s="1" t="s">
        <v>536</v>
      </c>
      <c r="L389" s="1" t="s">
        <v>1545</v>
      </c>
      <c r="M389" s="1" t="s">
        <v>65</v>
      </c>
      <c r="N389" s="13" t="s">
        <v>82</v>
      </c>
      <c r="O389" s="15">
        <v>20348</v>
      </c>
      <c r="P389" s="15">
        <v>101</v>
      </c>
      <c r="Q389" s="15">
        <v>14945</v>
      </c>
      <c r="R389" s="15">
        <v>19548</v>
      </c>
      <c r="S389" s="13">
        <v>6</v>
      </c>
      <c r="T389" s="16">
        <v>1596.55</v>
      </c>
      <c r="U389" s="17">
        <f t="shared" si="30"/>
        <v>266.09166666666664</v>
      </c>
      <c r="V389" s="18">
        <f t="shared" si="31"/>
        <v>15.807425742574257</v>
      </c>
      <c r="W389" s="18">
        <f t="shared" si="32"/>
        <v>7.8462256732848429E-2</v>
      </c>
      <c r="X389" s="19">
        <f t="shared" si="33"/>
        <v>5.9405940594059403E-2</v>
      </c>
      <c r="Y389" s="16">
        <f>(Table22[[#This Row],[Gross Cost]]/Table22[[#This Row],[Viewable Impressions]])*1000</f>
        <v>106.82837069253931</v>
      </c>
      <c r="Z389" s="19">
        <f t="shared" si="34"/>
        <v>0.49636327894633375</v>
      </c>
    </row>
    <row r="390" spans="1:26" ht="17" x14ac:dyDescent="0.2">
      <c r="A390" s="13" t="s">
        <v>1546</v>
      </c>
      <c r="B390" s="14" t="s">
        <v>1547</v>
      </c>
      <c r="C390" s="14" t="s">
        <v>14</v>
      </c>
      <c r="D390" s="14" t="s">
        <v>245</v>
      </c>
      <c r="E390" s="14" t="s">
        <v>1548</v>
      </c>
      <c r="F390" s="14" t="s">
        <v>60</v>
      </c>
      <c r="G390" s="14" t="s">
        <v>60</v>
      </c>
      <c r="H390" s="14" t="s">
        <v>60</v>
      </c>
      <c r="I390" s="13" t="s">
        <v>61</v>
      </c>
      <c r="J390" s="13" t="s">
        <v>62</v>
      </c>
      <c r="K390" s="1" t="s">
        <v>94</v>
      </c>
      <c r="L390" s="1" t="s">
        <v>101</v>
      </c>
      <c r="M390" s="1" t="s">
        <v>144</v>
      </c>
      <c r="N390" s="13" t="s">
        <v>74</v>
      </c>
      <c r="O390" s="15">
        <v>56945</v>
      </c>
      <c r="P390" s="15">
        <v>152</v>
      </c>
      <c r="Q390" s="15">
        <v>20750</v>
      </c>
      <c r="R390" s="15">
        <v>50714</v>
      </c>
      <c r="S390" s="13">
        <v>9</v>
      </c>
      <c r="T390" s="16">
        <v>5144.47</v>
      </c>
      <c r="U390" s="17">
        <f t="shared" si="30"/>
        <v>571.60777777777776</v>
      </c>
      <c r="V390" s="18">
        <f t="shared" si="31"/>
        <v>33.845197368421054</v>
      </c>
      <c r="W390" s="18">
        <f t="shared" si="32"/>
        <v>9.0341030819211521E-2</v>
      </c>
      <c r="X390" s="19">
        <f t="shared" si="33"/>
        <v>5.921052631578947E-2</v>
      </c>
      <c r="Y390" s="16">
        <f>(Table22[[#This Row],[Gross Cost]]/Table22[[#This Row],[Viewable Impressions]])*1000</f>
        <v>247.92626506024098</v>
      </c>
      <c r="Z390" s="19">
        <f t="shared" si="34"/>
        <v>0.26692422512951092</v>
      </c>
    </row>
    <row r="391" spans="1:26" ht="17" x14ac:dyDescent="0.2">
      <c r="A391" s="13" t="s">
        <v>1549</v>
      </c>
      <c r="B391" s="14" t="s">
        <v>1549</v>
      </c>
      <c r="C391" s="14" t="s">
        <v>1549</v>
      </c>
      <c r="D391" s="14" t="s">
        <v>60</v>
      </c>
      <c r="E391" s="14" t="s">
        <v>60</v>
      </c>
      <c r="F391" s="14" t="s">
        <v>60</v>
      </c>
      <c r="G391" s="14" t="s">
        <v>60</v>
      </c>
      <c r="H391" s="14" t="s">
        <v>60</v>
      </c>
      <c r="I391" s="13" t="s">
        <v>113</v>
      </c>
      <c r="J391" s="13" t="s">
        <v>93</v>
      </c>
      <c r="K391" s="1" t="s">
        <v>200</v>
      </c>
      <c r="L391" s="1" t="s">
        <v>1061</v>
      </c>
      <c r="M391" s="1" t="s">
        <v>107</v>
      </c>
      <c r="N391" s="13" t="s">
        <v>74</v>
      </c>
      <c r="O391" s="15">
        <v>239164</v>
      </c>
      <c r="P391" s="15">
        <v>699</v>
      </c>
      <c r="Q391" s="15">
        <v>86250</v>
      </c>
      <c r="R391" s="15">
        <v>198209</v>
      </c>
      <c r="S391" s="13">
        <v>41</v>
      </c>
      <c r="T391" s="16">
        <v>2819.94</v>
      </c>
      <c r="U391" s="17">
        <f t="shared" si="30"/>
        <v>68.779024390243904</v>
      </c>
      <c r="V391" s="18">
        <f t="shared" si="31"/>
        <v>4.034248927038627</v>
      </c>
      <c r="W391" s="18">
        <f t="shared" si="32"/>
        <v>1.179082136107441E-2</v>
      </c>
      <c r="X391" s="19">
        <f t="shared" si="33"/>
        <v>5.8655221745350504E-2</v>
      </c>
      <c r="Y391" s="16">
        <f>(Table22[[#This Row],[Gross Cost]]/Table22[[#This Row],[Viewable Impressions]])*1000</f>
        <v>32.69495652173913</v>
      </c>
      <c r="Z391" s="19">
        <f t="shared" si="34"/>
        <v>0.29226806710039971</v>
      </c>
    </row>
    <row r="392" spans="1:26" ht="51" x14ac:dyDescent="0.2">
      <c r="A392" s="13" t="s">
        <v>1550</v>
      </c>
      <c r="B392" s="14" t="s">
        <v>1551</v>
      </c>
      <c r="C392" s="14" t="s">
        <v>956</v>
      </c>
      <c r="D392" s="14" t="s">
        <v>1552</v>
      </c>
      <c r="E392" s="14" t="s">
        <v>1553</v>
      </c>
      <c r="F392" s="14" t="s">
        <v>60</v>
      </c>
      <c r="G392" s="14" t="s">
        <v>60</v>
      </c>
      <c r="H392" s="14" t="s">
        <v>60</v>
      </c>
      <c r="I392" s="13" t="s">
        <v>61</v>
      </c>
      <c r="J392" s="13" t="s">
        <v>62</v>
      </c>
      <c r="K392" s="1" t="s">
        <v>87</v>
      </c>
      <c r="L392" s="1" t="s">
        <v>1061</v>
      </c>
      <c r="M392" s="1" t="s">
        <v>116</v>
      </c>
      <c r="N392" s="13" t="s">
        <v>74</v>
      </c>
      <c r="O392" s="15">
        <v>232635</v>
      </c>
      <c r="P392" s="15">
        <v>666</v>
      </c>
      <c r="Q392" s="15">
        <v>34008</v>
      </c>
      <c r="R392" s="15">
        <v>195803</v>
      </c>
      <c r="S392" s="13">
        <v>39</v>
      </c>
      <c r="T392" s="16">
        <v>1773.99</v>
      </c>
      <c r="U392" s="17">
        <f t="shared" si="30"/>
        <v>45.486923076923077</v>
      </c>
      <c r="V392" s="18">
        <f t="shared" si="31"/>
        <v>2.6636486486486488</v>
      </c>
      <c r="W392" s="18">
        <f t="shared" si="32"/>
        <v>7.6256367270617059E-3</v>
      </c>
      <c r="X392" s="19">
        <f t="shared" si="33"/>
        <v>5.8558558558558557E-2</v>
      </c>
      <c r="Y392" s="16">
        <f>(Table22[[#This Row],[Gross Cost]]/Table22[[#This Row],[Viewable Impressions]])*1000</f>
        <v>52.163902611150313</v>
      </c>
      <c r="Z392" s="19">
        <f t="shared" si="34"/>
        <v>0.28628538268102388</v>
      </c>
    </row>
    <row r="393" spans="1:26" ht="34" x14ac:dyDescent="0.2">
      <c r="A393" s="13" t="s">
        <v>1554</v>
      </c>
      <c r="B393" s="14" t="s">
        <v>1555</v>
      </c>
      <c r="C393" s="14" t="s">
        <v>936</v>
      </c>
      <c r="D393" s="14" t="s">
        <v>1556</v>
      </c>
      <c r="E393" s="14" t="s">
        <v>60</v>
      </c>
      <c r="F393" s="14" t="s">
        <v>60</v>
      </c>
      <c r="G393" s="14" t="s">
        <v>60</v>
      </c>
      <c r="H393" s="14" t="s">
        <v>60</v>
      </c>
      <c r="I393" s="13" t="s">
        <v>193</v>
      </c>
      <c r="J393" s="13" t="s">
        <v>121</v>
      </c>
      <c r="K393" s="1" t="s">
        <v>100</v>
      </c>
      <c r="L393" s="1" t="s">
        <v>291</v>
      </c>
      <c r="M393" s="1" t="s">
        <v>116</v>
      </c>
      <c r="N393" s="13" t="s">
        <v>74</v>
      </c>
      <c r="O393" s="15">
        <v>20417</v>
      </c>
      <c r="P393" s="15">
        <v>86</v>
      </c>
      <c r="Q393" s="15">
        <v>1016</v>
      </c>
      <c r="R393" s="15">
        <v>13468</v>
      </c>
      <c r="S393" s="13">
        <v>5</v>
      </c>
      <c r="T393" s="16">
        <v>1805.6</v>
      </c>
      <c r="U393" s="17">
        <f t="shared" si="30"/>
        <v>361.12</v>
      </c>
      <c r="V393" s="18">
        <f t="shared" si="31"/>
        <v>20.995348837209303</v>
      </c>
      <c r="W393" s="18">
        <f t="shared" si="32"/>
        <v>8.8436107165597286E-2</v>
      </c>
      <c r="X393" s="19">
        <f t="shared" si="33"/>
        <v>5.8139534883720929E-2</v>
      </c>
      <c r="Y393" s="16">
        <f>(Table22[[#This Row],[Gross Cost]]/Table22[[#This Row],[Viewable Impressions]])*1000</f>
        <v>1777.1653543307086</v>
      </c>
      <c r="Z393" s="19">
        <f t="shared" si="34"/>
        <v>0.42121761277366898</v>
      </c>
    </row>
    <row r="394" spans="1:26" ht="17" x14ac:dyDescent="0.2">
      <c r="A394" s="13" t="s">
        <v>1557</v>
      </c>
      <c r="B394" s="14" t="s">
        <v>1558</v>
      </c>
      <c r="C394" s="14" t="s">
        <v>21</v>
      </c>
      <c r="D394" s="14" t="s">
        <v>1559</v>
      </c>
      <c r="E394" s="14" t="s">
        <v>60</v>
      </c>
      <c r="F394" s="14" t="s">
        <v>60</v>
      </c>
      <c r="G394" s="14" t="s">
        <v>60</v>
      </c>
      <c r="H394" s="14" t="s">
        <v>60</v>
      </c>
      <c r="I394" s="13" t="s">
        <v>61</v>
      </c>
      <c r="J394" s="13" t="s">
        <v>93</v>
      </c>
      <c r="K394" s="1" t="s">
        <v>94</v>
      </c>
      <c r="L394" s="1" t="s">
        <v>1061</v>
      </c>
      <c r="M394" s="1" t="s">
        <v>65</v>
      </c>
      <c r="N394" s="13" t="s">
        <v>74</v>
      </c>
      <c r="O394" s="15">
        <v>182114</v>
      </c>
      <c r="P394" s="15">
        <v>500</v>
      </c>
      <c r="Q394" s="15">
        <v>14477</v>
      </c>
      <c r="R394" s="15">
        <v>139167</v>
      </c>
      <c r="S394" s="13">
        <v>29</v>
      </c>
      <c r="T394" s="16">
        <v>6307.9</v>
      </c>
      <c r="U394" s="17">
        <f t="shared" si="30"/>
        <v>217.51379310344825</v>
      </c>
      <c r="V394" s="18">
        <f t="shared" si="31"/>
        <v>12.6158</v>
      </c>
      <c r="W394" s="18">
        <f t="shared" si="32"/>
        <v>3.463709544570983E-2</v>
      </c>
      <c r="X394" s="19">
        <f t="shared" si="33"/>
        <v>5.8000000000000003E-2</v>
      </c>
      <c r="Y394" s="16">
        <f>(Table22[[#This Row],[Gross Cost]]/Table22[[#This Row],[Viewable Impressions]])*1000</f>
        <v>435.71872625543961</v>
      </c>
      <c r="Z394" s="19">
        <f t="shared" si="34"/>
        <v>0.27455330177800719</v>
      </c>
    </row>
    <row r="395" spans="1:26" ht="51" x14ac:dyDescent="0.2">
      <c r="A395" s="13" t="s">
        <v>1560</v>
      </c>
      <c r="B395" s="14" t="s">
        <v>1561</v>
      </c>
      <c r="C395" s="14" t="s">
        <v>28</v>
      </c>
      <c r="D395" s="14" t="s">
        <v>294</v>
      </c>
      <c r="E395" s="14" t="s">
        <v>295</v>
      </c>
      <c r="F395" s="14" t="s">
        <v>14</v>
      </c>
      <c r="G395" s="14" t="s">
        <v>1562</v>
      </c>
      <c r="H395" s="14" t="s">
        <v>60</v>
      </c>
      <c r="I395" s="13" t="s">
        <v>61</v>
      </c>
      <c r="J395" s="13" t="s">
        <v>62</v>
      </c>
      <c r="K395" s="1" t="s">
        <v>79</v>
      </c>
      <c r="L395" s="1" t="s">
        <v>251</v>
      </c>
      <c r="M395" s="1" t="s">
        <v>65</v>
      </c>
      <c r="N395" s="13" t="s">
        <v>74</v>
      </c>
      <c r="O395" s="15">
        <v>12988</v>
      </c>
      <c r="P395" s="15">
        <v>69</v>
      </c>
      <c r="Q395" s="15">
        <v>6514</v>
      </c>
      <c r="R395" s="15">
        <v>9378</v>
      </c>
      <c r="S395" s="13">
        <v>4</v>
      </c>
      <c r="T395" s="16">
        <v>2236.4899999999998</v>
      </c>
      <c r="U395" s="17">
        <f t="shared" si="30"/>
        <v>559.12249999999995</v>
      </c>
      <c r="V395" s="18">
        <f t="shared" si="31"/>
        <v>32.412898550724634</v>
      </c>
      <c r="W395" s="18">
        <f t="shared" si="32"/>
        <v>0.1721966430551278</v>
      </c>
      <c r="X395" s="19">
        <f t="shared" si="33"/>
        <v>5.7971014492753624E-2</v>
      </c>
      <c r="Y395" s="16">
        <f>(Table22[[#This Row],[Gross Cost]]/Table22[[#This Row],[Viewable Impressions]])*1000</f>
        <v>343.33589192508441</v>
      </c>
      <c r="Z395" s="19">
        <f t="shared" si="34"/>
        <v>0.53125962426855555</v>
      </c>
    </row>
    <row r="396" spans="1:26" ht="51" x14ac:dyDescent="0.2">
      <c r="A396" s="13" t="s">
        <v>1563</v>
      </c>
      <c r="B396" s="14" t="s">
        <v>1564</v>
      </c>
      <c r="C396" s="14" t="s">
        <v>384</v>
      </c>
      <c r="D396" s="14" t="s">
        <v>1565</v>
      </c>
      <c r="E396" s="14" t="s">
        <v>1566</v>
      </c>
      <c r="F396" s="14" t="s">
        <v>60</v>
      </c>
      <c r="G396" s="14" t="s">
        <v>60</v>
      </c>
      <c r="H396" s="14" t="s">
        <v>60</v>
      </c>
      <c r="I396" s="13" t="s">
        <v>61</v>
      </c>
      <c r="J396" s="13" t="s">
        <v>62</v>
      </c>
      <c r="K396" s="1" t="s">
        <v>162</v>
      </c>
      <c r="L396" s="1" t="s">
        <v>1533</v>
      </c>
      <c r="M396" s="1" t="s">
        <v>81</v>
      </c>
      <c r="N396" s="13" t="s">
        <v>74</v>
      </c>
      <c r="O396" s="15">
        <v>15277</v>
      </c>
      <c r="P396" s="15">
        <v>69</v>
      </c>
      <c r="Q396" s="15">
        <v>3089</v>
      </c>
      <c r="R396" s="15">
        <v>13644</v>
      </c>
      <c r="S396" s="13">
        <v>4</v>
      </c>
      <c r="T396" s="16">
        <v>1904.56</v>
      </c>
      <c r="U396" s="17">
        <f t="shared" si="30"/>
        <v>476.14</v>
      </c>
      <c r="V396" s="18">
        <f t="shared" si="31"/>
        <v>27.602318840579709</v>
      </c>
      <c r="W396" s="18">
        <f t="shared" si="32"/>
        <v>0.12466845584866139</v>
      </c>
      <c r="X396" s="19">
        <f t="shared" si="33"/>
        <v>5.7971014492753624E-2</v>
      </c>
      <c r="Y396" s="16">
        <f>(Table22[[#This Row],[Gross Cost]]/Table22[[#This Row],[Viewable Impressions]])*1000</f>
        <v>616.56199417287155</v>
      </c>
      <c r="Z396" s="19">
        <f t="shared" si="34"/>
        <v>0.45165935720363948</v>
      </c>
    </row>
    <row r="397" spans="1:26" ht="17" x14ac:dyDescent="0.2">
      <c r="A397" s="13" t="s">
        <v>1567</v>
      </c>
      <c r="B397" s="14" t="s">
        <v>1568</v>
      </c>
      <c r="C397" s="14" t="s">
        <v>14</v>
      </c>
      <c r="D397" s="14" t="s">
        <v>1569</v>
      </c>
      <c r="E397" s="14" t="s">
        <v>60</v>
      </c>
      <c r="F397" s="14" t="s">
        <v>60</v>
      </c>
      <c r="G397" s="14" t="s">
        <v>60</v>
      </c>
      <c r="H397" s="14" t="s">
        <v>60</v>
      </c>
      <c r="I397" s="13" t="s">
        <v>113</v>
      </c>
      <c r="J397" s="13" t="s">
        <v>62</v>
      </c>
      <c r="K397" s="1" t="s">
        <v>332</v>
      </c>
      <c r="L397" s="1" t="s">
        <v>132</v>
      </c>
      <c r="M397" s="1" t="s">
        <v>144</v>
      </c>
      <c r="N397" s="13" t="s">
        <v>74</v>
      </c>
      <c r="O397" s="15">
        <v>45285</v>
      </c>
      <c r="P397" s="15">
        <v>190</v>
      </c>
      <c r="Q397" s="15">
        <v>30225</v>
      </c>
      <c r="R397" s="15">
        <v>43298</v>
      </c>
      <c r="S397" s="13">
        <v>11</v>
      </c>
      <c r="T397" s="16">
        <v>4728.01</v>
      </c>
      <c r="U397" s="17">
        <f t="shared" si="30"/>
        <v>429.8190909090909</v>
      </c>
      <c r="V397" s="18">
        <f t="shared" si="31"/>
        <v>24.88426315789474</v>
      </c>
      <c r="W397" s="18">
        <f t="shared" si="32"/>
        <v>0.10440565308601082</v>
      </c>
      <c r="X397" s="19">
        <f t="shared" si="33"/>
        <v>5.7894736842105263E-2</v>
      </c>
      <c r="Y397" s="16">
        <f>(Table22[[#This Row],[Gross Cost]]/Table22[[#This Row],[Viewable Impressions]])*1000</f>
        <v>156.42712985938792</v>
      </c>
      <c r="Z397" s="19">
        <f t="shared" si="34"/>
        <v>0.41956497736557358</v>
      </c>
    </row>
    <row r="398" spans="1:26" ht="34" x14ac:dyDescent="0.2">
      <c r="A398" s="13" t="s">
        <v>1570</v>
      </c>
      <c r="B398" s="14" t="s">
        <v>1571</v>
      </c>
      <c r="C398" s="14" t="s">
        <v>397</v>
      </c>
      <c r="D398" s="14" t="s">
        <v>1572</v>
      </c>
      <c r="E398" s="14" t="s">
        <v>60</v>
      </c>
      <c r="F398" s="14" t="s">
        <v>60</v>
      </c>
      <c r="G398" s="14" t="s">
        <v>60</v>
      </c>
      <c r="H398" s="14" t="s">
        <v>60</v>
      </c>
      <c r="I398" s="13" t="s">
        <v>61</v>
      </c>
      <c r="J398" s="13" t="s">
        <v>93</v>
      </c>
      <c r="K398" s="1" t="s">
        <v>87</v>
      </c>
      <c r="L398" s="1" t="s">
        <v>173</v>
      </c>
      <c r="M398" s="1" t="s">
        <v>81</v>
      </c>
      <c r="N398" s="13" t="s">
        <v>82</v>
      </c>
      <c r="O398" s="15">
        <v>109372</v>
      </c>
      <c r="P398" s="15">
        <v>364</v>
      </c>
      <c r="Q398" s="15">
        <v>58336</v>
      </c>
      <c r="R398" s="15">
        <v>103569</v>
      </c>
      <c r="S398" s="13">
        <v>21</v>
      </c>
      <c r="T398" s="16">
        <v>6928.01</v>
      </c>
      <c r="U398" s="17">
        <f t="shared" si="30"/>
        <v>329.90523809523813</v>
      </c>
      <c r="V398" s="18">
        <f t="shared" si="31"/>
        <v>19.032994505494507</v>
      </c>
      <c r="W398" s="18">
        <f t="shared" si="32"/>
        <v>6.3343543137183198E-2</v>
      </c>
      <c r="X398" s="19">
        <f t="shared" si="33"/>
        <v>5.7692307692307696E-2</v>
      </c>
      <c r="Y398" s="16">
        <f>(Table22[[#This Row],[Gross Cost]]/Table22[[#This Row],[Viewable Impressions]])*1000</f>
        <v>118.76045666483819</v>
      </c>
      <c r="Z398" s="19">
        <f t="shared" si="34"/>
        <v>0.33280912847895255</v>
      </c>
    </row>
    <row r="399" spans="1:26" ht="17" x14ac:dyDescent="0.2">
      <c r="A399" s="13" t="s">
        <v>1573</v>
      </c>
      <c r="B399" s="14" t="s">
        <v>1574</v>
      </c>
      <c r="C399" s="14" t="s">
        <v>12</v>
      </c>
      <c r="D399" s="14" t="s">
        <v>1575</v>
      </c>
      <c r="E399" s="14" t="s">
        <v>60</v>
      </c>
      <c r="F399" s="14" t="s">
        <v>60</v>
      </c>
      <c r="G399" s="14" t="s">
        <v>60</v>
      </c>
      <c r="H399" s="14" t="s">
        <v>60</v>
      </c>
      <c r="I399" s="13" t="s">
        <v>61</v>
      </c>
      <c r="J399" s="13" t="s">
        <v>121</v>
      </c>
      <c r="K399" s="1" t="s">
        <v>100</v>
      </c>
      <c r="L399" s="1" t="s">
        <v>101</v>
      </c>
      <c r="M399" s="1" t="s">
        <v>207</v>
      </c>
      <c r="N399" s="13" t="s">
        <v>74</v>
      </c>
      <c r="O399" s="15">
        <v>569171</v>
      </c>
      <c r="P399" s="15">
        <v>1354</v>
      </c>
      <c r="Q399" s="15">
        <v>343050</v>
      </c>
      <c r="R399" s="15">
        <v>541133</v>
      </c>
      <c r="S399" s="13">
        <v>78</v>
      </c>
      <c r="T399" s="16">
        <v>7129.63</v>
      </c>
      <c r="U399" s="17">
        <f t="shared" si="30"/>
        <v>91.405512820512826</v>
      </c>
      <c r="V399" s="18">
        <f t="shared" si="31"/>
        <v>5.2656056129985229</v>
      </c>
      <c r="W399" s="18">
        <f t="shared" si="32"/>
        <v>1.2526340941474531E-2</v>
      </c>
      <c r="X399" s="19">
        <f t="shared" si="33"/>
        <v>5.7607090103397339E-2</v>
      </c>
      <c r="Y399" s="16">
        <f>(Table22[[#This Row],[Gross Cost]]/Table22[[#This Row],[Viewable Impressions]])*1000</f>
        <v>20.783063693339166</v>
      </c>
      <c r="Z399" s="19">
        <f t="shared" si="34"/>
        <v>0.2378898432984112</v>
      </c>
    </row>
    <row r="400" spans="1:26" ht="17" x14ac:dyDescent="0.2">
      <c r="A400" s="13" t="s">
        <v>1576</v>
      </c>
      <c r="B400" s="14" t="s">
        <v>1577</v>
      </c>
      <c r="C400" s="14" t="s">
        <v>559</v>
      </c>
      <c r="D400" s="14" t="s">
        <v>1578</v>
      </c>
      <c r="E400" s="14" t="s">
        <v>60</v>
      </c>
      <c r="F400" s="14" t="s">
        <v>60</v>
      </c>
      <c r="G400" s="14" t="s">
        <v>60</v>
      </c>
      <c r="H400" s="14" t="s">
        <v>60</v>
      </c>
      <c r="I400" s="13" t="s">
        <v>193</v>
      </c>
      <c r="J400" s="13" t="s">
        <v>93</v>
      </c>
      <c r="K400" s="1" t="s">
        <v>79</v>
      </c>
      <c r="L400" s="1" t="s">
        <v>158</v>
      </c>
      <c r="M400" s="1" t="s">
        <v>65</v>
      </c>
      <c r="N400" s="13" t="s">
        <v>74</v>
      </c>
      <c r="O400" s="15">
        <v>119280</v>
      </c>
      <c r="P400" s="15">
        <v>400</v>
      </c>
      <c r="Q400" s="15">
        <v>55665</v>
      </c>
      <c r="R400" s="15">
        <v>112913</v>
      </c>
      <c r="S400" s="13">
        <v>23</v>
      </c>
      <c r="T400" s="16">
        <v>6492.68</v>
      </c>
      <c r="U400" s="17">
        <f t="shared" si="30"/>
        <v>282.29043478260871</v>
      </c>
      <c r="V400" s="18">
        <f t="shared" si="31"/>
        <v>16.2317</v>
      </c>
      <c r="W400" s="18">
        <f t="shared" si="32"/>
        <v>5.4432260228034879E-2</v>
      </c>
      <c r="X400" s="19">
        <f t="shared" si="33"/>
        <v>5.7500000000000002E-2</v>
      </c>
      <c r="Y400" s="16">
        <f>(Table22[[#This Row],[Gross Cost]]/Table22[[#This Row],[Viewable Impressions]])*1000</f>
        <v>116.63846222940808</v>
      </c>
      <c r="Z400" s="19">
        <f t="shared" si="34"/>
        <v>0.33534540576794097</v>
      </c>
    </row>
    <row r="401" spans="1:26" ht="34" x14ac:dyDescent="0.2">
      <c r="A401" s="13" t="s">
        <v>1579</v>
      </c>
      <c r="B401" s="14" t="s">
        <v>1580</v>
      </c>
      <c r="C401" s="14" t="s">
        <v>279</v>
      </c>
      <c r="D401" s="14" t="s">
        <v>1581</v>
      </c>
      <c r="E401" s="14" t="s">
        <v>1582</v>
      </c>
      <c r="F401" s="14" t="s">
        <v>60</v>
      </c>
      <c r="G401" s="14" t="s">
        <v>60</v>
      </c>
      <c r="H401" s="14" t="s">
        <v>60</v>
      </c>
      <c r="I401" s="13" t="s">
        <v>113</v>
      </c>
      <c r="J401" s="13" t="s">
        <v>78</v>
      </c>
      <c r="K401" s="1" t="s">
        <v>231</v>
      </c>
      <c r="L401" s="1" t="s">
        <v>1583</v>
      </c>
      <c r="M401" s="1" t="s">
        <v>323</v>
      </c>
      <c r="N401" s="13" t="s">
        <v>74</v>
      </c>
      <c r="O401" s="15">
        <v>11561</v>
      </c>
      <c r="P401" s="15">
        <v>87</v>
      </c>
      <c r="Q401" s="15">
        <v>4063</v>
      </c>
      <c r="R401" s="15">
        <v>9941</v>
      </c>
      <c r="S401" s="13">
        <v>5</v>
      </c>
      <c r="T401" s="16">
        <v>1911.93</v>
      </c>
      <c r="U401" s="17">
        <f t="shared" si="30"/>
        <v>382.38600000000002</v>
      </c>
      <c r="V401" s="18">
        <f t="shared" si="31"/>
        <v>21.976206896551727</v>
      </c>
      <c r="W401" s="18">
        <f t="shared" si="32"/>
        <v>0.1653775624945939</v>
      </c>
      <c r="X401" s="19">
        <f t="shared" si="33"/>
        <v>5.7471264367816091E-2</v>
      </c>
      <c r="Y401" s="16">
        <f>(Table22[[#This Row],[Gross Cost]]/Table22[[#This Row],[Viewable Impressions]])*1000</f>
        <v>470.57100664533596</v>
      </c>
      <c r="Z401" s="19">
        <f t="shared" si="34"/>
        <v>0.75253005795346417</v>
      </c>
    </row>
    <row r="402" spans="1:26" ht="51" x14ac:dyDescent="0.2">
      <c r="A402" s="13" t="s">
        <v>1584</v>
      </c>
      <c r="B402" s="14" t="s">
        <v>1584</v>
      </c>
      <c r="C402" s="14" t="s">
        <v>23</v>
      </c>
      <c r="D402" s="14" t="s">
        <v>568</v>
      </c>
      <c r="E402" s="14" t="s">
        <v>1585</v>
      </c>
      <c r="F402" s="14" t="s">
        <v>60</v>
      </c>
      <c r="G402" s="14" t="s">
        <v>60</v>
      </c>
      <c r="H402" s="14" t="s">
        <v>60</v>
      </c>
      <c r="I402" s="13" t="s">
        <v>61</v>
      </c>
      <c r="J402" s="13" t="s">
        <v>62</v>
      </c>
      <c r="K402" s="1" t="s">
        <v>94</v>
      </c>
      <c r="L402" s="1" t="s">
        <v>1586</v>
      </c>
      <c r="M402" s="1" t="s">
        <v>65</v>
      </c>
      <c r="N402" s="13" t="s">
        <v>74</v>
      </c>
      <c r="O402" s="15">
        <v>42451</v>
      </c>
      <c r="P402" s="15">
        <v>122</v>
      </c>
      <c r="Q402" s="15">
        <v>29142</v>
      </c>
      <c r="R402" s="15">
        <v>41093</v>
      </c>
      <c r="S402" s="13">
        <v>7</v>
      </c>
      <c r="T402" s="16">
        <v>1530.55</v>
      </c>
      <c r="U402" s="17">
        <f t="shared" si="30"/>
        <v>218.65</v>
      </c>
      <c r="V402" s="18">
        <f t="shared" si="31"/>
        <v>12.545491803278688</v>
      </c>
      <c r="W402" s="18">
        <f t="shared" si="32"/>
        <v>3.605450990553815E-2</v>
      </c>
      <c r="X402" s="19">
        <f t="shared" si="33"/>
        <v>5.737704918032787E-2</v>
      </c>
      <c r="Y402" s="16">
        <f>(Table22[[#This Row],[Gross Cost]]/Table22[[#This Row],[Viewable Impressions]])*1000</f>
        <v>52.520417267174523</v>
      </c>
      <c r="Z402" s="19">
        <f t="shared" si="34"/>
        <v>0.28739016748722057</v>
      </c>
    </row>
    <row r="403" spans="1:26" ht="34" x14ac:dyDescent="0.2">
      <c r="A403" s="13" t="s">
        <v>1587</v>
      </c>
      <c r="B403" s="14" t="s">
        <v>1588</v>
      </c>
      <c r="C403" s="14" t="s">
        <v>25</v>
      </c>
      <c r="D403" s="14" t="s">
        <v>91</v>
      </c>
      <c r="E403" s="14" t="s">
        <v>1480</v>
      </c>
      <c r="F403" s="14" t="s">
        <v>60</v>
      </c>
      <c r="G403" s="14" t="s">
        <v>60</v>
      </c>
      <c r="H403" s="14" t="s">
        <v>60</v>
      </c>
      <c r="I403" s="13" t="s">
        <v>61</v>
      </c>
      <c r="J403" s="13" t="s">
        <v>121</v>
      </c>
      <c r="K403" s="1" t="s">
        <v>355</v>
      </c>
      <c r="L403" s="1" t="s">
        <v>498</v>
      </c>
      <c r="M403" s="1" t="s">
        <v>81</v>
      </c>
      <c r="N403" s="13" t="s">
        <v>74</v>
      </c>
      <c r="O403" s="15">
        <v>43057</v>
      </c>
      <c r="P403" s="15">
        <v>122</v>
      </c>
      <c r="Q403" s="15">
        <v>23767</v>
      </c>
      <c r="R403" s="15">
        <v>41484</v>
      </c>
      <c r="S403" s="13">
        <v>7</v>
      </c>
      <c r="T403" s="16">
        <v>5884.93</v>
      </c>
      <c r="U403" s="17">
        <f t="shared" si="30"/>
        <v>840.70428571428579</v>
      </c>
      <c r="V403" s="18">
        <f t="shared" si="31"/>
        <v>48.237131147540985</v>
      </c>
      <c r="W403" s="18">
        <f t="shared" si="32"/>
        <v>0.13667765984625033</v>
      </c>
      <c r="X403" s="19">
        <f t="shared" si="33"/>
        <v>5.737704918032787E-2</v>
      </c>
      <c r="Y403" s="16">
        <f>(Table22[[#This Row],[Gross Cost]]/Table22[[#This Row],[Viewable Impressions]])*1000</f>
        <v>247.60929019228342</v>
      </c>
      <c r="Z403" s="19">
        <f t="shared" si="34"/>
        <v>0.28334533293076619</v>
      </c>
    </row>
    <row r="404" spans="1:26" ht="34" x14ac:dyDescent="0.2">
      <c r="A404" s="13" t="s">
        <v>1589</v>
      </c>
      <c r="B404" s="14" t="s">
        <v>1589</v>
      </c>
      <c r="C404" s="14" t="s">
        <v>23</v>
      </c>
      <c r="D404" s="14" t="s">
        <v>347</v>
      </c>
      <c r="E404" s="14" t="s">
        <v>1590</v>
      </c>
      <c r="F404" s="14" t="s">
        <v>60</v>
      </c>
      <c r="G404" s="14" t="s">
        <v>60</v>
      </c>
      <c r="H404" s="14" t="s">
        <v>60</v>
      </c>
      <c r="I404" s="13" t="s">
        <v>61</v>
      </c>
      <c r="J404" s="13" t="s">
        <v>93</v>
      </c>
      <c r="K404" s="1" t="s">
        <v>87</v>
      </c>
      <c r="L404" s="1" t="s">
        <v>1591</v>
      </c>
      <c r="M404" s="1" t="s">
        <v>81</v>
      </c>
      <c r="N404" s="13" t="s">
        <v>74</v>
      </c>
      <c r="O404" s="15">
        <v>14693</v>
      </c>
      <c r="P404" s="15">
        <v>70</v>
      </c>
      <c r="Q404" s="15">
        <v>6597</v>
      </c>
      <c r="R404" s="15">
        <v>13508</v>
      </c>
      <c r="S404" s="13">
        <v>4</v>
      </c>
      <c r="T404" s="16">
        <v>2047.35</v>
      </c>
      <c r="U404" s="17">
        <f t="shared" si="30"/>
        <v>511.83749999999998</v>
      </c>
      <c r="V404" s="18">
        <f t="shared" si="31"/>
        <v>29.247857142857143</v>
      </c>
      <c r="W404" s="18">
        <f t="shared" si="32"/>
        <v>0.13934186347240182</v>
      </c>
      <c r="X404" s="19">
        <f t="shared" si="33"/>
        <v>5.7142857142857141E-2</v>
      </c>
      <c r="Y404" s="16">
        <f>(Table22[[#This Row],[Gross Cost]]/Table22[[#This Row],[Viewable Impressions]])*1000</f>
        <v>310.3456116416553</v>
      </c>
      <c r="Z404" s="19">
        <f t="shared" si="34"/>
        <v>0.47641734159123394</v>
      </c>
    </row>
    <row r="405" spans="1:26" ht="34" x14ac:dyDescent="0.2">
      <c r="A405" s="13" t="s">
        <v>1592</v>
      </c>
      <c r="B405" s="14" t="s">
        <v>1592</v>
      </c>
      <c r="C405" s="14" t="s">
        <v>22</v>
      </c>
      <c r="D405" s="14" t="s">
        <v>650</v>
      </c>
      <c r="E405" s="14" t="s">
        <v>1593</v>
      </c>
      <c r="F405" s="14" t="s">
        <v>60</v>
      </c>
      <c r="G405" s="14" t="s">
        <v>60</v>
      </c>
      <c r="H405" s="14" t="s">
        <v>60</v>
      </c>
      <c r="I405" s="13" t="s">
        <v>113</v>
      </c>
      <c r="J405" s="13" t="s">
        <v>93</v>
      </c>
      <c r="K405" s="1" t="s">
        <v>94</v>
      </c>
      <c r="L405" s="1" t="s">
        <v>1594</v>
      </c>
      <c r="M405" s="1" t="s">
        <v>107</v>
      </c>
      <c r="N405" s="13" t="s">
        <v>74</v>
      </c>
      <c r="O405" s="15">
        <v>10903</v>
      </c>
      <c r="P405" s="15">
        <v>35</v>
      </c>
      <c r="Q405" s="15">
        <v>3776</v>
      </c>
      <c r="R405" s="15">
        <v>9581</v>
      </c>
      <c r="S405" s="13">
        <v>2</v>
      </c>
      <c r="T405" s="16">
        <v>1460.01</v>
      </c>
      <c r="U405" s="17">
        <f t="shared" si="30"/>
        <v>730.005</v>
      </c>
      <c r="V405" s="18">
        <f t="shared" si="31"/>
        <v>41.714571428571425</v>
      </c>
      <c r="W405" s="18">
        <f t="shared" si="32"/>
        <v>0.1339090158671925</v>
      </c>
      <c r="X405" s="19">
        <f t="shared" si="33"/>
        <v>5.7142857142857141E-2</v>
      </c>
      <c r="Y405" s="16">
        <f>(Table22[[#This Row],[Gross Cost]]/Table22[[#This Row],[Viewable Impressions]])*1000</f>
        <v>386.65519067796612</v>
      </c>
      <c r="Z405" s="19">
        <f t="shared" si="34"/>
        <v>0.32101256534898653</v>
      </c>
    </row>
    <row r="406" spans="1:26" ht="119" x14ac:dyDescent="0.2">
      <c r="A406" s="13" t="s">
        <v>1595</v>
      </c>
      <c r="B406" s="14" t="s">
        <v>1596</v>
      </c>
      <c r="C406" s="14" t="s">
        <v>10</v>
      </c>
      <c r="D406" s="14" t="s">
        <v>1597</v>
      </c>
      <c r="E406" s="14" t="s">
        <v>1598</v>
      </c>
      <c r="F406" s="14" t="s">
        <v>1599</v>
      </c>
      <c r="G406" s="14" t="s">
        <v>60</v>
      </c>
      <c r="H406" s="14" t="s">
        <v>60</v>
      </c>
      <c r="I406" s="13" t="s">
        <v>61</v>
      </c>
      <c r="J406" s="13" t="s">
        <v>78</v>
      </c>
      <c r="K406" s="1" t="s">
        <v>87</v>
      </c>
      <c r="L406" s="1" t="s">
        <v>856</v>
      </c>
      <c r="M406" s="1" t="s">
        <v>65</v>
      </c>
      <c r="N406" s="13" t="s">
        <v>82</v>
      </c>
      <c r="O406" s="15">
        <v>16175</v>
      </c>
      <c r="P406" s="15">
        <v>35</v>
      </c>
      <c r="Q406" s="15">
        <v>1923</v>
      </c>
      <c r="R406" s="15">
        <v>15085</v>
      </c>
      <c r="S406" s="13">
        <v>2</v>
      </c>
      <c r="T406" s="16">
        <v>1649.07</v>
      </c>
      <c r="U406" s="17">
        <f t="shared" si="30"/>
        <v>824.53499999999997</v>
      </c>
      <c r="V406" s="18">
        <f t="shared" si="31"/>
        <v>47.116285714285709</v>
      </c>
      <c r="W406" s="18">
        <f t="shared" si="32"/>
        <v>0.1019517774343122</v>
      </c>
      <c r="X406" s="19">
        <f t="shared" si="33"/>
        <v>5.7142857142857141E-2</v>
      </c>
      <c r="Y406" s="16">
        <f>(Table22[[#This Row],[Gross Cost]]/Table22[[#This Row],[Viewable Impressions]])*1000</f>
        <v>857.55070202808099</v>
      </c>
      <c r="Z406" s="19">
        <f t="shared" si="34"/>
        <v>0.21638330757341576</v>
      </c>
    </row>
    <row r="407" spans="1:26" ht="34" x14ac:dyDescent="0.2">
      <c r="A407" s="13" t="s">
        <v>1600</v>
      </c>
      <c r="B407" s="14" t="s">
        <v>1600</v>
      </c>
      <c r="C407" s="14" t="s">
        <v>19</v>
      </c>
      <c r="D407" s="14" t="s">
        <v>16</v>
      </c>
      <c r="E407" s="14" t="s">
        <v>1601</v>
      </c>
      <c r="F407" s="14" t="s">
        <v>1602</v>
      </c>
      <c r="G407" s="14" t="s">
        <v>60</v>
      </c>
      <c r="H407" s="14" t="s">
        <v>60</v>
      </c>
      <c r="I407" s="13" t="s">
        <v>113</v>
      </c>
      <c r="J407" s="13" t="s">
        <v>78</v>
      </c>
      <c r="K407" s="1" t="s">
        <v>282</v>
      </c>
      <c r="L407" s="1" t="s">
        <v>101</v>
      </c>
      <c r="M407" s="1" t="s">
        <v>81</v>
      </c>
      <c r="N407" s="13" t="s">
        <v>74</v>
      </c>
      <c r="O407" s="15">
        <v>37269</v>
      </c>
      <c r="P407" s="15">
        <v>106</v>
      </c>
      <c r="Q407" s="15">
        <v>11667</v>
      </c>
      <c r="R407" s="15">
        <v>33260</v>
      </c>
      <c r="S407" s="13">
        <v>6</v>
      </c>
      <c r="T407" s="16">
        <v>1453.08</v>
      </c>
      <c r="U407" s="17">
        <f t="shared" si="30"/>
        <v>242.17999999999998</v>
      </c>
      <c r="V407" s="18">
        <f t="shared" si="31"/>
        <v>13.708301886792452</v>
      </c>
      <c r="W407" s="18">
        <f t="shared" si="32"/>
        <v>3.8988972067938499E-2</v>
      </c>
      <c r="X407" s="19">
        <f t="shared" si="33"/>
        <v>5.6603773584905662E-2</v>
      </c>
      <c r="Y407" s="16">
        <f>(Table22[[#This Row],[Gross Cost]]/Table22[[#This Row],[Viewable Impressions]])*1000</f>
        <v>124.54615582411931</v>
      </c>
      <c r="Z407" s="19">
        <f t="shared" si="34"/>
        <v>0.28441868577101614</v>
      </c>
    </row>
    <row r="408" spans="1:26" ht="34" x14ac:dyDescent="0.2">
      <c r="A408" s="13" t="s">
        <v>1603</v>
      </c>
      <c r="B408" s="14" t="s">
        <v>1604</v>
      </c>
      <c r="C408" s="14" t="s">
        <v>17</v>
      </c>
      <c r="D408" s="14" t="s">
        <v>1605</v>
      </c>
      <c r="E408" s="14" t="s">
        <v>60</v>
      </c>
      <c r="F408" s="14" t="s">
        <v>60</v>
      </c>
      <c r="G408" s="14" t="s">
        <v>60</v>
      </c>
      <c r="H408" s="14" t="s">
        <v>60</v>
      </c>
      <c r="I408" s="13" t="s">
        <v>193</v>
      </c>
      <c r="J408" s="13" t="s">
        <v>93</v>
      </c>
      <c r="K408" s="1" t="s">
        <v>94</v>
      </c>
      <c r="L408" s="1" t="s">
        <v>1061</v>
      </c>
      <c r="M408" s="1" t="s">
        <v>81</v>
      </c>
      <c r="N408" s="13" t="s">
        <v>74</v>
      </c>
      <c r="O408" s="15">
        <v>40929</v>
      </c>
      <c r="P408" s="15">
        <v>142</v>
      </c>
      <c r="Q408" s="15">
        <v>9249</v>
      </c>
      <c r="R408" s="15">
        <v>31564</v>
      </c>
      <c r="S408" s="13">
        <v>8</v>
      </c>
      <c r="T408" s="16">
        <v>6764.52</v>
      </c>
      <c r="U408" s="17">
        <f t="shared" si="30"/>
        <v>845.56500000000005</v>
      </c>
      <c r="V408" s="18">
        <f t="shared" si="31"/>
        <v>47.637464788732395</v>
      </c>
      <c r="W408" s="18">
        <f t="shared" si="32"/>
        <v>0.1652744997434582</v>
      </c>
      <c r="X408" s="19">
        <f t="shared" si="33"/>
        <v>5.6338028169014086E-2</v>
      </c>
      <c r="Y408" s="16">
        <f>(Table22[[#This Row],[Gross Cost]]/Table22[[#This Row],[Viewable Impressions]])*1000</f>
        <v>731.37852740836854</v>
      </c>
      <c r="Z408" s="19">
        <f t="shared" si="34"/>
        <v>0.34694226587505195</v>
      </c>
    </row>
    <row r="409" spans="1:26" ht="34" x14ac:dyDescent="0.2">
      <c r="A409" s="13" t="s">
        <v>1606</v>
      </c>
      <c r="B409" s="14" t="s">
        <v>1606</v>
      </c>
      <c r="C409" s="14" t="s">
        <v>1607</v>
      </c>
      <c r="D409" s="14" t="s">
        <v>1608</v>
      </c>
      <c r="E409" s="14" t="s">
        <v>1609</v>
      </c>
      <c r="F409" s="14" t="s">
        <v>60</v>
      </c>
      <c r="G409" s="14" t="s">
        <v>60</v>
      </c>
      <c r="H409" s="14" t="s">
        <v>60</v>
      </c>
      <c r="I409" s="13" t="s">
        <v>61</v>
      </c>
      <c r="J409" s="13" t="s">
        <v>78</v>
      </c>
      <c r="K409" s="1" t="s">
        <v>94</v>
      </c>
      <c r="L409" s="1" t="s">
        <v>1061</v>
      </c>
      <c r="M409" s="1" t="s">
        <v>133</v>
      </c>
      <c r="N409" s="13" t="s">
        <v>74</v>
      </c>
      <c r="O409" s="15">
        <v>12280</v>
      </c>
      <c r="P409" s="15">
        <v>90</v>
      </c>
      <c r="Q409" s="15">
        <v>7633</v>
      </c>
      <c r="R409" s="15">
        <v>11053</v>
      </c>
      <c r="S409" s="13">
        <v>5</v>
      </c>
      <c r="T409" s="16">
        <v>1452.21</v>
      </c>
      <c r="U409" s="17">
        <f t="shared" si="30"/>
        <v>290.44200000000001</v>
      </c>
      <c r="V409" s="18">
        <f t="shared" si="31"/>
        <v>16.135666666666665</v>
      </c>
      <c r="W409" s="18">
        <f t="shared" si="32"/>
        <v>0.11825814332247557</v>
      </c>
      <c r="X409" s="19">
        <f t="shared" si="33"/>
        <v>5.5555555555555552E-2</v>
      </c>
      <c r="Y409" s="16">
        <f>(Table22[[#This Row],[Gross Cost]]/Table22[[#This Row],[Viewable Impressions]])*1000</f>
        <v>190.2541595702869</v>
      </c>
      <c r="Z409" s="19">
        <f t="shared" si="34"/>
        <v>0.73289902280130292</v>
      </c>
    </row>
    <row r="410" spans="1:26" ht="34" x14ac:dyDescent="0.2">
      <c r="A410" s="13" t="s">
        <v>1610</v>
      </c>
      <c r="B410" s="14" t="s">
        <v>1611</v>
      </c>
      <c r="C410" s="14" t="s">
        <v>1612</v>
      </c>
      <c r="D410" s="14" t="s">
        <v>1613</v>
      </c>
      <c r="E410" s="14" t="s">
        <v>60</v>
      </c>
      <c r="F410" s="14" t="s">
        <v>60</v>
      </c>
      <c r="G410" s="14" t="s">
        <v>60</v>
      </c>
      <c r="H410" s="14" t="s">
        <v>60</v>
      </c>
      <c r="I410" s="13" t="s">
        <v>113</v>
      </c>
      <c r="J410" s="13" t="s">
        <v>78</v>
      </c>
      <c r="K410" s="1" t="s">
        <v>114</v>
      </c>
      <c r="L410" s="1" t="s">
        <v>268</v>
      </c>
      <c r="M410" s="1" t="s">
        <v>116</v>
      </c>
      <c r="N410" s="13" t="s">
        <v>74</v>
      </c>
      <c r="O410" s="15">
        <v>12220</v>
      </c>
      <c r="P410" s="15">
        <v>54</v>
      </c>
      <c r="Q410" s="15">
        <v>7133</v>
      </c>
      <c r="R410" s="15">
        <v>11331</v>
      </c>
      <c r="S410" s="13">
        <v>3</v>
      </c>
      <c r="T410" s="16">
        <v>1478.39</v>
      </c>
      <c r="U410" s="17">
        <f t="shared" si="30"/>
        <v>492.79666666666668</v>
      </c>
      <c r="V410" s="18">
        <f t="shared" si="31"/>
        <v>27.377592592592595</v>
      </c>
      <c r="W410" s="18">
        <f t="shared" si="32"/>
        <v>0.12098117839607202</v>
      </c>
      <c r="X410" s="19">
        <f t="shared" si="33"/>
        <v>5.5555555555555552E-2</v>
      </c>
      <c r="Y410" s="16">
        <f>(Table22[[#This Row],[Gross Cost]]/Table22[[#This Row],[Viewable Impressions]])*1000</f>
        <v>207.26061965512406</v>
      </c>
      <c r="Z410" s="19">
        <f t="shared" si="34"/>
        <v>0.44189852700490995</v>
      </c>
    </row>
    <row r="411" spans="1:26" ht="34" x14ac:dyDescent="0.2">
      <c r="A411" s="13" t="s">
        <v>1614</v>
      </c>
      <c r="B411" s="14" t="s">
        <v>1615</v>
      </c>
      <c r="C411" s="14" t="s">
        <v>15</v>
      </c>
      <c r="D411" s="14" t="s">
        <v>450</v>
      </c>
      <c r="E411" s="14" t="s">
        <v>485</v>
      </c>
      <c r="F411" s="14" t="s">
        <v>60</v>
      </c>
      <c r="G411" s="14" t="s">
        <v>60</v>
      </c>
      <c r="H411" s="14" t="s">
        <v>60</v>
      </c>
      <c r="I411" s="13" t="s">
        <v>113</v>
      </c>
      <c r="J411" s="13" t="s">
        <v>93</v>
      </c>
      <c r="K411" s="1" t="s">
        <v>282</v>
      </c>
      <c r="L411" s="1" t="s">
        <v>929</v>
      </c>
      <c r="M411" s="1" t="s">
        <v>116</v>
      </c>
      <c r="N411" s="13" t="s">
        <v>74</v>
      </c>
      <c r="O411" s="15">
        <v>16151</v>
      </c>
      <c r="P411" s="15">
        <v>54</v>
      </c>
      <c r="Q411" s="15">
        <v>4360</v>
      </c>
      <c r="R411" s="15">
        <v>11358</v>
      </c>
      <c r="S411" s="13">
        <v>3</v>
      </c>
      <c r="T411" s="16">
        <v>1706.22</v>
      </c>
      <c r="U411" s="17">
        <f t="shared" si="30"/>
        <v>568.74</v>
      </c>
      <c r="V411" s="18">
        <f t="shared" si="31"/>
        <v>31.596666666666668</v>
      </c>
      <c r="W411" s="18">
        <f t="shared" si="32"/>
        <v>0.10564175592842548</v>
      </c>
      <c r="X411" s="19">
        <f t="shared" si="33"/>
        <v>5.5555555555555552E-2</v>
      </c>
      <c r="Y411" s="16">
        <f>(Table22[[#This Row],[Gross Cost]]/Table22[[#This Row],[Viewable Impressions]])*1000</f>
        <v>391.33486238532112</v>
      </c>
      <c r="Z411" s="19">
        <f t="shared" si="34"/>
        <v>0.33434462262398612</v>
      </c>
    </row>
    <row r="412" spans="1:26" ht="34" x14ac:dyDescent="0.2">
      <c r="A412" s="13" t="s">
        <v>1616</v>
      </c>
      <c r="B412" s="14" t="s">
        <v>1616</v>
      </c>
      <c r="C412" s="14" t="s">
        <v>19</v>
      </c>
      <c r="D412" s="14" t="s">
        <v>129</v>
      </c>
      <c r="E412" s="14" t="s">
        <v>1617</v>
      </c>
      <c r="F412" s="14" t="s">
        <v>60</v>
      </c>
      <c r="G412" s="14" t="s">
        <v>60</v>
      </c>
      <c r="H412" s="14" t="s">
        <v>60</v>
      </c>
      <c r="I412" s="13" t="s">
        <v>61</v>
      </c>
      <c r="J412" s="13" t="s">
        <v>121</v>
      </c>
      <c r="K412" s="1" t="s">
        <v>1618</v>
      </c>
      <c r="L412" s="1" t="s">
        <v>962</v>
      </c>
      <c r="M412" s="1" t="s">
        <v>65</v>
      </c>
      <c r="N412" s="13" t="s">
        <v>82</v>
      </c>
      <c r="O412" s="15">
        <v>38070</v>
      </c>
      <c r="P412" s="15">
        <v>146</v>
      </c>
      <c r="Q412" s="15">
        <v>15253</v>
      </c>
      <c r="R412" s="15">
        <v>35453</v>
      </c>
      <c r="S412" s="13">
        <v>8</v>
      </c>
      <c r="T412" s="16">
        <v>1653.51</v>
      </c>
      <c r="U412" s="17">
        <f t="shared" si="30"/>
        <v>206.68875</v>
      </c>
      <c r="V412" s="18">
        <f t="shared" si="31"/>
        <v>11.32541095890411</v>
      </c>
      <c r="W412" s="18">
        <f t="shared" si="32"/>
        <v>4.3433412135539792E-2</v>
      </c>
      <c r="X412" s="19">
        <f t="shared" si="33"/>
        <v>5.4794520547945202E-2</v>
      </c>
      <c r="Y412" s="16">
        <f>(Table22[[#This Row],[Gross Cost]]/Table22[[#This Row],[Viewable Impressions]])*1000</f>
        <v>108.40555956205336</v>
      </c>
      <c r="Z412" s="19">
        <f t="shared" si="34"/>
        <v>0.38350407144733384</v>
      </c>
    </row>
    <row r="413" spans="1:26" ht="51" x14ac:dyDescent="0.2">
      <c r="A413" s="13" t="s">
        <v>1619</v>
      </c>
      <c r="B413" s="14" t="s">
        <v>1620</v>
      </c>
      <c r="C413" s="14" t="s">
        <v>13</v>
      </c>
      <c r="D413" s="14" t="s">
        <v>69</v>
      </c>
      <c r="E413" s="14" t="s">
        <v>70</v>
      </c>
      <c r="F413" s="14" t="s">
        <v>1002</v>
      </c>
      <c r="G413" s="14" t="s">
        <v>1621</v>
      </c>
      <c r="H413" s="14" t="s">
        <v>60</v>
      </c>
      <c r="I413" s="13" t="s">
        <v>113</v>
      </c>
      <c r="J413" s="13" t="s">
        <v>121</v>
      </c>
      <c r="K413" s="1" t="s">
        <v>87</v>
      </c>
      <c r="L413" s="1" t="s">
        <v>148</v>
      </c>
      <c r="M413" s="1" t="s">
        <v>65</v>
      </c>
      <c r="N413" s="13" t="s">
        <v>74</v>
      </c>
      <c r="O413" s="15">
        <v>22163</v>
      </c>
      <c r="P413" s="15">
        <v>55</v>
      </c>
      <c r="Q413" s="15">
        <v>2368</v>
      </c>
      <c r="R413" s="15">
        <v>8130</v>
      </c>
      <c r="S413" s="13">
        <v>3</v>
      </c>
      <c r="T413" s="16">
        <v>1493.78</v>
      </c>
      <c r="U413" s="17">
        <f t="shared" si="30"/>
        <v>497.92666666666668</v>
      </c>
      <c r="V413" s="18">
        <f t="shared" si="31"/>
        <v>27.159636363636363</v>
      </c>
      <c r="W413" s="18">
        <f t="shared" si="32"/>
        <v>6.7399720254478185E-2</v>
      </c>
      <c r="X413" s="19">
        <f t="shared" si="33"/>
        <v>5.4545454545454543E-2</v>
      </c>
      <c r="Y413" s="16">
        <f>(Table22[[#This Row],[Gross Cost]]/Table22[[#This Row],[Viewable Impressions]])*1000</f>
        <v>630.81925675675677</v>
      </c>
      <c r="Z413" s="19">
        <f t="shared" si="34"/>
        <v>0.24816134999774397</v>
      </c>
    </row>
    <row r="414" spans="1:26" ht="34" x14ac:dyDescent="0.2">
      <c r="A414" s="13" t="s">
        <v>1622</v>
      </c>
      <c r="B414" s="14" t="s">
        <v>1623</v>
      </c>
      <c r="C414" s="14" t="s">
        <v>24</v>
      </c>
      <c r="D414" s="14" t="s">
        <v>124</v>
      </c>
      <c r="E414" s="14" t="s">
        <v>1624</v>
      </c>
      <c r="F414" s="14" t="s">
        <v>60</v>
      </c>
      <c r="G414" s="14" t="s">
        <v>60</v>
      </c>
      <c r="H414" s="14" t="s">
        <v>60</v>
      </c>
      <c r="I414" s="13" t="s">
        <v>193</v>
      </c>
      <c r="J414" s="13" t="s">
        <v>121</v>
      </c>
      <c r="K414" s="1" t="s">
        <v>231</v>
      </c>
      <c r="L414" s="1" t="s">
        <v>1541</v>
      </c>
      <c r="M414" s="1" t="s">
        <v>81</v>
      </c>
      <c r="N414" s="13" t="s">
        <v>74</v>
      </c>
      <c r="O414" s="15">
        <v>100800</v>
      </c>
      <c r="P414" s="15">
        <v>185</v>
      </c>
      <c r="Q414" s="15">
        <v>14473</v>
      </c>
      <c r="R414" s="15">
        <v>85424</v>
      </c>
      <c r="S414" s="13">
        <v>10</v>
      </c>
      <c r="T414" s="16">
        <v>7004.73</v>
      </c>
      <c r="U414" s="17">
        <f t="shared" si="30"/>
        <v>700.47299999999996</v>
      </c>
      <c r="V414" s="18">
        <f t="shared" si="31"/>
        <v>37.863405405405402</v>
      </c>
      <c r="W414" s="18">
        <f t="shared" si="32"/>
        <v>6.9491369047619045E-2</v>
      </c>
      <c r="X414" s="19">
        <f t="shared" si="33"/>
        <v>5.4054054054054057E-2</v>
      </c>
      <c r="Y414" s="16">
        <f>(Table22[[#This Row],[Gross Cost]]/Table22[[#This Row],[Viewable Impressions]])*1000</f>
        <v>483.98604297657704</v>
      </c>
      <c r="Z414" s="19">
        <f t="shared" si="34"/>
        <v>0.18353174603174602</v>
      </c>
    </row>
    <row r="415" spans="1:26" ht="68" x14ac:dyDescent="0.2">
      <c r="A415" s="13" t="s">
        <v>1625</v>
      </c>
      <c r="B415" s="14" t="s">
        <v>1626</v>
      </c>
      <c r="C415" s="14" t="s">
        <v>28</v>
      </c>
      <c r="D415" s="14" t="s">
        <v>294</v>
      </c>
      <c r="E415" s="14" t="s">
        <v>295</v>
      </c>
      <c r="F415" s="14" t="s">
        <v>296</v>
      </c>
      <c r="G415" s="14" t="s">
        <v>1627</v>
      </c>
      <c r="H415" s="14" t="s">
        <v>60</v>
      </c>
      <c r="I415" s="13" t="s">
        <v>61</v>
      </c>
      <c r="J415" s="13" t="s">
        <v>78</v>
      </c>
      <c r="K415" s="1" t="s">
        <v>87</v>
      </c>
      <c r="L415" s="1" t="s">
        <v>1628</v>
      </c>
      <c r="M415" s="1" t="s">
        <v>81</v>
      </c>
      <c r="N415" s="13" t="s">
        <v>74</v>
      </c>
      <c r="O415" s="15">
        <v>18458</v>
      </c>
      <c r="P415" s="15">
        <v>111</v>
      </c>
      <c r="Q415" s="15">
        <v>3623</v>
      </c>
      <c r="R415" s="15">
        <v>16934</v>
      </c>
      <c r="S415" s="13">
        <v>6</v>
      </c>
      <c r="T415" s="16">
        <v>2866.5</v>
      </c>
      <c r="U415" s="17">
        <f t="shared" si="30"/>
        <v>477.75</v>
      </c>
      <c r="V415" s="18">
        <f t="shared" si="31"/>
        <v>25.824324324324323</v>
      </c>
      <c r="W415" s="18">
        <f t="shared" si="32"/>
        <v>0.15529851554881352</v>
      </c>
      <c r="X415" s="19">
        <f t="shared" si="33"/>
        <v>5.4054054054054057E-2</v>
      </c>
      <c r="Y415" s="16">
        <f>(Table22[[#This Row],[Gross Cost]]/Table22[[#This Row],[Viewable Impressions]])*1000</f>
        <v>791.19514214739161</v>
      </c>
      <c r="Z415" s="19">
        <f t="shared" si="34"/>
        <v>0.60136526167515447</v>
      </c>
    </row>
    <row r="416" spans="1:26" ht="51" x14ac:dyDescent="0.2">
      <c r="A416" s="13" t="s">
        <v>1629</v>
      </c>
      <c r="B416" s="14" t="s">
        <v>1630</v>
      </c>
      <c r="C416" s="14" t="s">
        <v>8</v>
      </c>
      <c r="D416" s="14" t="s">
        <v>780</v>
      </c>
      <c r="E416" s="14" t="s">
        <v>1631</v>
      </c>
      <c r="F416" s="14" t="s">
        <v>60</v>
      </c>
      <c r="G416" s="14" t="s">
        <v>60</v>
      </c>
      <c r="H416" s="14" t="s">
        <v>60</v>
      </c>
      <c r="I416" s="13" t="s">
        <v>113</v>
      </c>
      <c r="J416" s="13" t="s">
        <v>93</v>
      </c>
      <c r="K416" s="1" t="s">
        <v>94</v>
      </c>
      <c r="L416" s="1" t="s">
        <v>1412</v>
      </c>
      <c r="M416" s="1" t="s">
        <v>144</v>
      </c>
      <c r="N416" s="13" t="s">
        <v>74</v>
      </c>
      <c r="O416" s="15">
        <v>115673</v>
      </c>
      <c r="P416" s="15">
        <v>410</v>
      </c>
      <c r="Q416" s="15">
        <v>52475</v>
      </c>
      <c r="R416" s="15">
        <v>97166</v>
      </c>
      <c r="S416" s="13">
        <v>22</v>
      </c>
      <c r="T416" s="16">
        <v>5045.9399999999996</v>
      </c>
      <c r="U416" s="17">
        <f t="shared" si="30"/>
        <v>229.36090909090908</v>
      </c>
      <c r="V416" s="18">
        <f t="shared" si="31"/>
        <v>12.307170731707316</v>
      </c>
      <c r="W416" s="18">
        <f t="shared" si="32"/>
        <v>4.362245294926214E-2</v>
      </c>
      <c r="X416" s="19">
        <f t="shared" si="33"/>
        <v>5.3658536585365853E-2</v>
      </c>
      <c r="Y416" s="16">
        <f>(Table22[[#This Row],[Gross Cost]]/Table22[[#This Row],[Viewable Impressions]])*1000</f>
        <v>96.158932825154821</v>
      </c>
      <c r="Z416" s="19">
        <f t="shared" si="34"/>
        <v>0.35444745100412367</v>
      </c>
    </row>
    <row r="417" spans="1:26" ht="51" x14ac:dyDescent="0.2">
      <c r="A417" s="13" t="s">
        <v>1632</v>
      </c>
      <c r="B417" s="14" t="s">
        <v>1632</v>
      </c>
      <c r="C417" s="14" t="s">
        <v>23</v>
      </c>
      <c r="D417" s="14" t="s">
        <v>1633</v>
      </c>
      <c r="E417" s="14" t="s">
        <v>1634</v>
      </c>
      <c r="F417" s="14" t="s">
        <v>60</v>
      </c>
      <c r="G417" s="14" t="s">
        <v>60</v>
      </c>
      <c r="H417" s="14" t="s">
        <v>60</v>
      </c>
      <c r="I417" s="13" t="s">
        <v>113</v>
      </c>
      <c r="J417" s="13" t="s">
        <v>62</v>
      </c>
      <c r="K417" s="1" t="s">
        <v>282</v>
      </c>
      <c r="L417" s="1" t="s">
        <v>1635</v>
      </c>
      <c r="M417" s="1" t="s">
        <v>323</v>
      </c>
      <c r="N417" s="13" t="s">
        <v>74</v>
      </c>
      <c r="O417" s="15">
        <v>16288</v>
      </c>
      <c r="P417" s="15">
        <v>56</v>
      </c>
      <c r="Q417" s="15">
        <v>5304</v>
      </c>
      <c r="R417" s="15">
        <v>10731</v>
      </c>
      <c r="S417" s="13">
        <v>3</v>
      </c>
      <c r="T417" s="16">
        <v>2030.14</v>
      </c>
      <c r="U417" s="17">
        <f t="shared" si="30"/>
        <v>676.71333333333337</v>
      </c>
      <c r="V417" s="18">
        <f t="shared" si="31"/>
        <v>36.252500000000005</v>
      </c>
      <c r="W417" s="18">
        <f t="shared" si="32"/>
        <v>0.12464022593320237</v>
      </c>
      <c r="X417" s="19">
        <f t="shared" si="33"/>
        <v>5.3571428571428568E-2</v>
      </c>
      <c r="Y417" s="16">
        <f>(Table22[[#This Row],[Gross Cost]]/Table22[[#This Row],[Viewable Impressions]])*1000</f>
        <v>382.75641025641028</v>
      </c>
      <c r="Z417" s="19">
        <f t="shared" si="34"/>
        <v>0.34381139489194501</v>
      </c>
    </row>
    <row r="418" spans="1:26" ht="34" x14ac:dyDescent="0.2">
      <c r="A418" s="13" t="s">
        <v>1636</v>
      </c>
      <c r="B418" s="14" t="s">
        <v>1637</v>
      </c>
      <c r="C418" s="14" t="s">
        <v>10</v>
      </c>
      <c r="D418" s="14" t="s">
        <v>1638</v>
      </c>
      <c r="E418" s="14" t="s">
        <v>1639</v>
      </c>
      <c r="F418" s="14" t="s">
        <v>60</v>
      </c>
      <c r="G418" s="14" t="s">
        <v>60</v>
      </c>
      <c r="H418" s="14" t="s">
        <v>60</v>
      </c>
      <c r="I418" s="13" t="s">
        <v>61</v>
      </c>
      <c r="J418" s="13" t="s">
        <v>78</v>
      </c>
      <c r="K418" s="1" t="s">
        <v>588</v>
      </c>
      <c r="L418" s="1" t="s">
        <v>816</v>
      </c>
      <c r="M418" s="1" t="s">
        <v>299</v>
      </c>
      <c r="N418" s="13" t="s">
        <v>82</v>
      </c>
      <c r="O418" s="15">
        <v>21143</v>
      </c>
      <c r="P418" s="15">
        <v>56</v>
      </c>
      <c r="Q418" s="15">
        <v>3798</v>
      </c>
      <c r="R418" s="15">
        <v>19588</v>
      </c>
      <c r="S418" s="13">
        <v>3</v>
      </c>
      <c r="T418" s="16">
        <v>1500.42</v>
      </c>
      <c r="U418" s="17">
        <f t="shared" si="30"/>
        <v>500.14000000000004</v>
      </c>
      <c r="V418" s="18">
        <f t="shared" si="31"/>
        <v>26.793214285714289</v>
      </c>
      <c r="W418" s="18">
        <f t="shared" si="32"/>
        <v>7.096533131532895E-2</v>
      </c>
      <c r="X418" s="19">
        <f t="shared" si="33"/>
        <v>5.3571428571428568E-2</v>
      </c>
      <c r="Y418" s="16">
        <f>(Table22[[#This Row],[Gross Cost]]/Table22[[#This Row],[Viewable Impressions]])*1000</f>
        <v>395.05529225908379</v>
      </c>
      <c r="Z418" s="19">
        <f t="shared" si="34"/>
        <v>0.26486307524949154</v>
      </c>
    </row>
    <row r="419" spans="1:26" ht="17" x14ac:dyDescent="0.2">
      <c r="A419" s="13" t="s">
        <v>1640</v>
      </c>
      <c r="B419" s="14" t="s">
        <v>1641</v>
      </c>
      <c r="C419" s="14" t="s">
        <v>8</v>
      </c>
      <c r="D419" s="14" t="s">
        <v>266</v>
      </c>
      <c r="E419" s="14" t="s">
        <v>1642</v>
      </c>
      <c r="F419" s="14" t="s">
        <v>60</v>
      </c>
      <c r="G419" s="14" t="s">
        <v>60</v>
      </c>
      <c r="H419" s="14" t="s">
        <v>60</v>
      </c>
      <c r="I419" s="13" t="s">
        <v>113</v>
      </c>
      <c r="J419" s="13" t="s">
        <v>62</v>
      </c>
      <c r="K419" s="1" t="s">
        <v>94</v>
      </c>
      <c r="L419" s="1" t="s">
        <v>242</v>
      </c>
      <c r="M419" s="1" t="s">
        <v>116</v>
      </c>
      <c r="N419" s="13" t="s">
        <v>74</v>
      </c>
      <c r="O419" s="15">
        <v>122086</v>
      </c>
      <c r="P419" s="15">
        <v>299</v>
      </c>
      <c r="Q419" s="15">
        <v>82898</v>
      </c>
      <c r="R419" s="15">
        <v>116235</v>
      </c>
      <c r="S419" s="13">
        <v>16</v>
      </c>
      <c r="T419" s="16">
        <v>7663.7</v>
      </c>
      <c r="U419" s="17">
        <f t="shared" si="30"/>
        <v>478.98124999999999</v>
      </c>
      <c r="V419" s="18">
        <f t="shared" si="31"/>
        <v>25.631103678929765</v>
      </c>
      <c r="W419" s="18">
        <f t="shared" si="32"/>
        <v>6.2772963320937694E-2</v>
      </c>
      <c r="X419" s="19">
        <f t="shared" si="33"/>
        <v>5.3511705685618728E-2</v>
      </c>
      <c r="Y419" s="16">
        <f>(Table22[[#This Row],[Gross Cost]]/Table22[[#This Row],[Viewable Impressions]])*1000</f>
        <v>92.447344929913868</v>
      </c>
      <c r="Z419" s="19">
        <f t="shared" si="34"/>
        <v>0.24490932621266973</v>
      </c>
    </row>
    <row r="420" spans="1:26" ht="34" x14ac:dyDescent="0.2">
      <c r="A420" s="13" t="s">
        <v>1643</v>
      </c>
      <c r="B420" s="14" t="s">
        <v>1643</v>
      </c>
      <c r="C420" s="14" t="s">
        <v>1644</v>
      </c>
      <c r="D420" s="14" t="s">
        <v>1645</v>
      </c>
      <c r="E420" s="14" t="s">
        <v>60</v>
      </c>
      <c r="F420" s="14" t="s">
        <v>60</v>
      </c>
      <c r="G420" s="14" t="s">
        <v>60</v>
      </c>
      <c r="H420" s="14" t="s">
        <v>60</v>
      </c>
      <c r="I420" s="13" t="s">
        <v>113</v>
      </c>
      <c r="J420" s="13" t="s">
        <v>62</v>
      </c>
      <c r="K420" s="1" t="s">
        <v>282</v>
      </c>
      <c r="L420" s="1" t="s">
        <v>883</v>
      </c>
      <c r="M420" s="1" t="s">
        <v>81</v>
      </c>
      <c r="N420" s="13" t="s">
        <v>74</v>
      </c>
      <c r="O420" s="15">
        <v>10707</v>
      </c>
      <c r="P420" s="15">
        <v>57</v>
      </c>
      <c r="Q420" s="15">
        <v>6300</v>
      </c>
      <c r="R420" s="15">
        <v>10089</v>
      </c>
      <c r="S420" s="13">
        <v>3</v>
      </c>
      <c r="T420" s="16">
        <v>1603.86</v>
      </c>
      <c r="U420" s="17">
        <f t="shared" si="30"/>
        <v>534.62</v>
      </c>
      <c r="V420" s="18">
        <f t="shared" si="31"/>
        <v>28.137894736842103</v>
      </c>
      <c r="W420" s="18">
        <f t="shared" si="32"/>
        <v>0.14979546091342111</v>
      </c>
      <c r="X420" s="19">
        <f t="shared" si="33"/>
        <v>5.2631578947368418E-2</v>
      </c>
      <c r="Y420" s="16">
        <f>(Table22[[#This Row],[Gross Cost]]/Table22[[#This Row],[Viewable Impressions]])*1000</f>
        <v>254.58095238095234</v>
      </c>
      <c r="Z420" s="19">
        <f t="shared" si="34"/>
        <v>0.53236200616419171</v>
      </c>
    </row>
    <row r="421" spans="1:26" ht="34" x14ac:dyDescent="0.2">
      <c r="A421" s="13" t="s">
        <v>1646</v>
      </c>
      <c r="B421" s="14" t="s">
        <v>1646</v>
      </c>
      <c r="C421" s="14" t="s">
        <v>19</v>
      </c>
      <c r="D421" s="14" t="s">
        <v>16</v>
      </c>
      <c r="E421" s="14" t="s">
        <v>1647</v>
      </c>
      <c r="F421" s="14" t="s">
        <v>1648</v>
      </c>
      <c r="G421" s="14" t="s">
        <v>60</v>
      </c>
      <c r="H421" s="14" t="s">
        <v>60</v>
      </c>
      <c r="I421" s="13" t="s">
        <v>61</v>
      </c>
      <c r="J421" s="13" t="s">
        <v>121</v>
      </c>
      <c r="K421" s="1" t="s">
        <v>669</v>
      </c>
      <c r="L421" s="1" t="s">
        <v>298</v>
      </c>
      <c r="M421" s="1" t="s">
        <v>116</v>
      </c>
      <c r="N421" s="13" t="s">
        <v>66</v>
      </c>
      <c r="O421" s="15">
        <v>94340</v>
      </c>
      <c r="P421" s="15">
        <v>250</v>
      </c>
      <c r="Q421" s="15">
        <v>16955</v>
      </c>
      <c r="R421" s="15">
        <v>76971</v>
      </c>
      <c r="S421" s="13">
        <v>13</v>
      </c>
      <c r="T421" s="16">
        <v>1517.24</v>
      </c>
      <c r="U421" s="17">
        <f t="shared" si="30"/>
        <v>116.71076923076923</v>
      </c>
      <c r="V421" s="18">
        <f t="shared" si="31"/>
        <v>6.0689599999999997</v>
      </c>
      <c r="W421" s="18">
        <f t="shared" si="32"/>
        <v>1.6082679669281324E-2</v>
      </c>
      <c r="X421" s="19">
        <f t="shared" si="33"/>
        <v>5.1999999999999998E-2</v>
      </c>
      <c r="Y421" s="16">
        <f>(Table22[[#This Row],[Gross Cost]]/Table22[[#This Row],[Viewable Impressions]])*1000</f>
        <v>89.486287230905333</v>
      </c>
      <c r="Z421" s="19">
        <f t="shared" si="34"/>
        <v>0.26499894000424001</v>
      </c>
    </row>
    <row r="422" spans="1:26" ht="34" x14ac:dyDescent="0.2">
      <c r="A422" s="13" t="s">
        <v>1649</v>
      </c>
      <c r="B422" s="14" t="s">
        <v>1649</v>
      </c>
      <c r="C422" s="14" t="s">
        <v>22</v>
      </c>
      <c r="D422" s="14" t="s">
        <v>1650</v>
      </c>
      <c r="E422" s="14" t="s">
        <v>1651</v>
      </c>
      <c r="F422" s="14" t="s">
        <v>60</v>
      </c>
      <c r="G422" s="14" t="s">
        <v>60</v>
      </c>
      <c r="H422" s="14" t="s">
        <v>60</v>
      </c>
      <c r="I422" s="13" t="s">
        <v>61</v>
      </c>
      <c r="J422" s="13" t="s">
        <v>78</v>
      </c>
      <c r="K422" s="1" t="s">
        <v>87</v>
      </c>
      <c r="L422" s="1" t="s">
        <v>361</v>
      </c>
      <c r="M422" s="1" t="s">
        <v>65</v>
      </c>
      <c r="N422" s="13" t="s">
        <v>74</v>
      </c>
      <c r="O422" s="15">
        <v>92806</v>
      </c>
      <c r="P422" s="15">
        <v>212</v>
      </c>
      <c r="Q422" s="15">
        <v>67534</v>
      </c>
      <c r="R422" s="15">
        <v>85013</v>
      </c>
      <c r="S422" s="13">
        <v>11</v>
      </c>
      <c r="T422" s="16">
        <v>1579.38</v>
      </c>
      <c r="U422" s="17">
        <f t="shared" si="30"/>
        <v>143.58000000000001</v>
      </c>
      <c r="V422" s="18">
        <f t="shared" si="31"/>
        <v>7.4499056603773592</v>
      </c>
      <c r="W422" s="18">
        <f t="shared" si="32"/>
        <v>1.7018080727539169E-2</v>
      </c>
      <c r="X422" s="19">
        <f t="shared" si="33"/>
        <v>5.1886792452830191E-2</v>
      </c>
      <c r="Y422" s="16">
        <f>(Table22[[#This Row],[Gross Cost]]/Table22[[#This Row],[Viewable Impressions]])*1000</f>
        <v>23.386442384576657</v>
      </c>
      <c r="Z422" s="19">
        <f t="shared" si="34"/>
        <v>0.22843350645432409</v>
      </c>
    </row>
    <row r="423" spans="1:26" ht="34" x14ac:dyDescent="0.2">
      <c r="A423" s="13" t="s">
        <v>1652</v>
      </c>
      <c r="B423" s="14" t="s">
        <v>1653</v>
      </c>
      <c r="C423" s="14" t="s">
        <v>8</v>
      </c>
      <c r="D423" s="14" t="s">
        <v>458</v>
      </c>
      <c r="E423" s="14" t="s">
        <v>1654</v>
      </c>
      <c r="F423" s="14" t="s">
        <v>60</v>
      </c>
      <c r="G423" s="14" t="s">
        <v>60</v>
      </c>
      <c r="H423" s="14" t="s">
        <v>60</v>
      </c>
      <c r="I423" s="13" t="s">
        <v>113</v>
      </c>
      <c r="J423" s="13" t="s">
        <v>121</v>
      </c>
      <c r="K423" s="1" t="s">
        <v>1353</v>
      </c>
      <c r="L423" s="1" t="s">
        <v>443</v>
      </c>
      <c r="M423" s="1" t="s">
        <v>81</v>
      </c>
      <c r="N423" s="13" t="s">
        <v>74</v>
      </c>
      <c r="O423" s="15">
        <v>69523</v>
      </c>
      <c r="P423" s="15">
        <v>174</v>
      </c>
      <c r="Q423" s="15">
        <v>48273</v>
      </c>
      <c r="R423" s="15">
        <v>65800</v>
      </c>
      <c r="S423" s="13">
        <v>9</v>
      </c>
      <c r="T423" s="16">
        <v>2650</v>
      </c>
      <c r="U423" s="17">
        <f t="shared" si="30"/>
        <v>294.44444444444446</v>
      </c>
      <c r="V423" s="18">
        <f t="shared" si="31"/>
        <v>15.229885057471265</v>
      </c>
      <c r="W423" s="18">
        <f t="shared" si="32"/>
        <v>3.8116882182874734E-2</v>
      </c>
      <c r="X423" s="19">
        <f t="shared" si="33"/>
        <v>5.1724137931034482E-2</v>
      </c>
      <c r="Y423" s="16">
        <f>(Table22[[#This Row],[Gross Cost]]/Table22[[#This Row],[Viewable Impressions]])*1000</f>
        <v>54.896111698050667</v>
      </c>
      <c r="Z423" s="19">
        <f t="shared" si="34"/>
        <v>0.25027688678566806</v>
      </c>
    </row>
    <row r="424" spans="1:26" ht="34" x14ac:dyDescent="0.2">
      <c r="A424" s="13" t="s">
        <v>1655</v>
      </c>
      <c r="B424" s="14" t="s">
        <v>1655</v>
      </c>
      <c r="C424" s="14" t="s">
        <v>19</v>
      </c>
      <c r="D424" s="14" t="s">
        <v>129</v>
      </c>
      <c r="E424" s="14" t="s">
        <v>1386</v>
      </c>
      <c r="F424" s="14" t="s">
        <v>765</v>
      </c>
      <c r="G424" s="14" t="s">
        <v>60</v>
      </c>
      <c r="H424" s="14" t="s">
        <v>60</v>
      </c>
      <c r="I424" s="13" t="s">
        <v>61</v>
      </c>
      <c r="J424" s="13" t="s">
        <v>93</v>
      </c>
      <c r="K424" s="1" t="s">
        <v>162</v>
      </c>
      <c r="L424" s="1" t="s">
        <v>1656</v>
      </c>
      <c r="M424" s="1" t="s">
        <v>116</v>
      </c>
      <c r="N424" s="13" t="s">
        <v>74</v>
      </c>
      <c r="O424" s="15">
        <v>13823</v>
      </c>
      <c r="P424" s="15">
        <v>58</v>
      </c>
      <c r="Q424" s="15">
        <v>10671</v>
      </c>
      <c r="R424" s="15">
        <v>12937</v>
      </c>
      <c r="S424" s="13">
        <v>3</v>
      </c>
      <c r="T424" s="16">
        <v>1574.71</v>
      </c>
      <c r="U424" s="17">
        <f t="shared" si="30"/>
        <v>524.90333333333331</v>
      </c>
      <c r="V424" s="18">
        <f t="shared" si="31"/>
        <v>27.150172413793104</v>
      </c>
      <c r="W424" s="18">
        <f t="shared" si="32"/>
        <v>0.11391955436591189</v>
      </c>
      <c r="X424" s="19">
        <f t="shared" si="33"/>
        <v>5.1724137931034482E-2</v>
      </c>
      <c r="Y424" s="16">
        <f>(Table22[[#This Row],[Gross Cost]]/Table22[[#This Row],[Viewable Impressions]])*1000</f>
        <v>147.56911254802736</v>
      </c>
      <c r="Z424" s="19">
        <f t="shared" si="34"/>
        <v>0.41959053750994724</v>
      </c>
    </row>
    <row r="425" spans="1:26" ht="34" x14ac:dyDescent="0.2">
      <c r="A425" s="13" t="s">
        <v>1657</v>
      </c>
      <c r="B425" s="14" t="s">
        <v>1658</v>
      </c>
      <c r="C425" s="14" t="s">
        <v>20</v>
      </c>
      <c r="D425" s="14" t="s">
        <v>570</v>
      </c>
      <c r="E425" s="14" t="s">
        <v>60</v>
      </c>
      <c r="F425" s="14" t="s">
        <v>60</v>
      </c>
      <c r="G425" s="14" t="s">
        <v>60</v>
      </c>
      <c r="H425" s="14" t="s">
        <v>60</v>
      </c>
      <c r="I425" s="13" t="s">
        <v>113</v>
      </c>
      <c r="J425" s="13" t="s">
        <v>93</v>
      </c>
      <c r="K425" s="1" t="s">
        <v>63</v>
      </c>
      <c r="L425" s="1" t="s">
        <v>1083</v>
      </c>
      <c r="M425" s="1" t="s">
        <v>65</v>
      </c>
      <c r="N425" s="13" t="s">
        <v>74</v>
      </c>
      <c r="O425" s="15">
        <v>9709</v>
      </c>
      <c r="P425" s="15">
        <v>58</v>
      </c>
      <c r="Q425" s="15">
        <v>3339</v>
      </c>
      <c r="R425" s="15">
        <v>7891</v>
      </c>
      <c r="S425" s="13">
        <v>3</v>
      </c>
      <c r="T425" s="16">
        <v>6994.09</v>
      </c>
      <c r="U425" s="17">
        <f t="shared" si="30"/>
        <v>2331.3633333333332</v>
      </c>
      <c r="V425" s="18">
        <f t="shared" si="31"/>
        <v>120.58775862068966</v>
      </c>
      <c r="W425" s="18">
        <f t="shared" si="32"/>
        <v>0.72037181996086108</v>
      </c>
      <c r="X425" s="19">
        <f t="shared" si="33"/>
        <v>5.1724137931034482E-2</v>
      </c>
      <c r="Y425" s="16">
        <f>(Table22[[#This Row],[Gross Cost]]/Table22[[#This Row],[Viewable Impressions]])*1000</f>
        <v>2094.6660676849356</v>
      </c>
      <c r="Z425" s="19">
        <f t="shared" si="34"/>
        <v>0.59738387063549281</v>
      </c>
    </row>
    <row r="426" spans="1:26" ht="34" x14ac:dyDescent="0.2">
      <c r="A426" s="13" t="s">
        <v>1659</v>
      </c>
      <c r="B426" s="14" t="s">
        <v>1660</v>
      </c>
      <c r="C426" s="14" t="s">
        <v>21</v>
      </c>
      <c r="D426" s="14" t="s">
        <v>141</v>
      </c>
      <c r="E426" s="14" t="s">
        <v>1661</v>
      </c>
      <c r="F426" s="14" t="s">
        <v>60</v>
      </c>
      <c r="G426" s="14" t="s">
        <v>60</v>
      </c>
      <c r="H426" s="14" t="s">
        <v>60</v>
      </c>
      <c r="I426" s="13" t="s">
        <v>113</v>
      </c>
      <c r="J426" s="13" t="s">
        <v>78</v>
      </c>
      <c r="K426" s="1" t="s">
        <v>355</v>
      </c>
      <c r="L426" s="1" t="s">
        <v>222</v>
      </c>
      <c r="M426" s="1" t="s">
        <v>81</v>
      </c>
      <c r="N426" s="13" t="s">
        <v>74</v>
      </c>
      <c r="O426" s="15">
        <v>35178</v>
      </c>
      <c r="P426" s="15">
        <v>155</v>
      </c>
      <c r="Q426" s="15">
        <v>23374</v>
      </c>
      <c r="R426" s="15">
        <v>33779</v>
      </c>
      <c r="S426" s="13">
        <v>8</v>
      </c>
      <c r="T426" s="16">
        <v>5738.81</v>
      </c>
      <c r="U426" s="17">
        <f t="shared" si="30"/>
        <v>717.35125000000005</v>
      </c>
      <c r="V426" s="18">
        <f t="shared" si="31"/>
        <v>37.024580645161294</v>
      </c>
      <c r="W426" s="18">
        <f t="shared" si="32"/>
        <v>0.16313633520950596</v>
      </c>
      <c r="X426" s="19">
        <f t="shared" si="33"/>
        <v>5.1612903225806452E-2</v>
      </c>
      <c r="Y426" s="16">
        <f>(Table22[[#This Row],[Gross Cost]]/Table22[[#This Row],[Viewable Impressions]])*1000</f>
        <v>245.52109181141441</v>
      </c>
      <c r="Z426" s="19">
        <f t="shared" si="34"/>
        <v>0.4406162942748309</v>
      </c>
    </row>
    <row r="427" spans="1:26" ht="34" x14ac:dyDescent="0.2">
      <c r="A427" s="13" t="s">
        <v>1662</v>
      </c>
      <c r="B427" s="14" t="s">
        <v>1662</v>
      </c>
      <c r="C427" s="14" t="s">
        <v>19</v>
      </c>
      <c r="D427" s="14" t="s">
        <v>129</v>
      </c>
      <c r="E427" s="14" t="s">
        <v>412</v>
      </c>
      <c r="F427" s="14" t="s">
        <v>485</v>
      </c>
      <c r="G427" s="14" t="s">
        <v>60</v>
      </c>
      <c r="H427" s="14" t="s">
        <v>60</v>
      </c>
      <c r="I427" s="13" t="s">
        <v>193</v>
      </c>
      <c r="J427" s="13" t="s">
        <v>62</v>
      </c>
      <c r="K427" s="1" t="s">
        <v>355</v>
      </c>
      <c r="L427" s="1" t="s">
        <v>242</v>
      </c>
      <c r="M427" s="1" t="s">
        <v>81</v>
      </c>
      <c r="N427" s="13" t="s">
        <v>74</v>
      </c>
      <c r="O427" s="15">
        <v>69722</v>
      </c>
      <c r="P427" s="15">
        <v>194</v>
      </c>
      <c r="Q427" s="15">
        <v>40640</v>
      </c>
      <c r="R427" s="15">
        <v>64819</v>
      </c>
      <c r="S427" s="13">
        <v>10</v>
      </c>
      <c r="T427" s="16">
        <v>1667.66</v>
      </c>
      <c r="U427" s="17">
        <f t="shared" si="30"/>
        <v>166.76600000000002</v>
      </c>
      <c r="V427" s="18">
        <f t="shared" si="31"/>
        <v>8.5961855670103091</v>
      </c>
      <c r="W427" s="18">
        <f t="shared" si="32"/>
        <v>2.3918705716990334E-2</v>
      </c>
      <c r="X427" s="19">
        <f t="shared" si="33"/>
        <v>5.1546391752577317E-2</v>
      </c>
      <c r="Y427" s="16">
        <f>(Table22[[#This Row],[Gross Cost]]/Table22[[#This Row],[Viewable Impressions]])*1000</f>
        <v>41.034940944881896</v>
      </c>
      <c r="Z427" s="19">
        <f t="shared" si="34"/>
        <v>0.27824789879808381</v>
      </c>
    </row>
    <row r="428" spans="1:26" ht="34" x14ac:dyDescent="0.2">
      <c r="A428" s="13" t="s">
        <v>1663</v>
      </c>
      <c r="B428" s="14" t="s">
        <v>1664</v>
      </c>
      <c r="C428" s="14" t="s">
        <v>20</v>
      </c>
      <c r="D428" s="14" t="s">
        <v>1665</v>
      </c>
      <c r="E428" s="14" t="s">
        <v>60</v>
      </c>
      <c r="F428" s="14" t="s">
        <v>60</v>
      </c>
      <c r="G428" s="14" t="s">
        <v>60</v>
      </c>
      <c r="H428" s="14" t="s">
        <v>60</v>
      </c>
      <c r="I428" s="13" t="s">
        <v>193</v>
      </c>
      <c r="J428" s="13" t="s">
        <v>121</v>
      </c>
      <c r="K428" s="1" t="s">
        <v>87</v>
      </c>
      <c r="L428" s="1" t="s">
        <v>443</v>
      </c>
      <c r="M428" s="1" t="s">
        <v>65</v>
      </c>
      <c r="N428" s="13" t="s">
        <v>74</v>
      </c>
      <c r="O428" s="15">
        <v>58938</v>
      </c>
      <c r="P428" s="15">
        <v>175</v>
      </c>
      <c r="Q428" s="15">
        <v>41861</v>
      </c>
      <c r="R428" s="15">
        <v>55929</v>
      </c>
      <c r="S428" s="13">
        <v>9</v>
      </c>
      <c r="T428" s="16">
        <v>4881.2</v>
      </c>
      <c r="U428" s="17">
        <f t="shared" si="30"/>
        <v>542.3555555555555</v>
      </c>
      <c r="V428" s="18">
        <f t="shared" si="31"/>
        <v>27.892571428571429</v>
      </c>
      <c r="W428" s="18">
        <f t="shared" si="32"/>
        <v>8.2819233771081469E-2</v>
      </c>
      <c r="X428" s="19">
        <f t="shared" si="33"/>
        <v>5.1428571428571428E-2</v>
      </c>
      <c r="Y428" s="16">
        <f>(Table22[[#This Row],[Gross Cost]]/Table22[[#This Row],[Viewable Impressions]])*1000</f>
        <v>116.60495449224815</v>
      </c>
      <c r="Z428" s="19">
        <f t="shared" si="34"/>
        <v>0.29692218941938986</v>
      </c>
    </row>
    <row r="429" spans="1:26" ht="34" x14ac:dyDescent="0.2">
      <c r="A429" s="13" t="s">
        <v>1666</v>
      </c>
      <c r="B429" s="14" t="s">
        <v>1667</v>
      </c>
      <c r="C429" s="14" t="s">
        <v>8</v>
      </c>
      <c r="D429" s="14" t="s">
        <v>847</v>
      </c>
      <c r="E429" s="14" t="s">
        <v>1668</v>
      </c>
      <c r="F429" s="14" t="s">
        <v>60</v>
      </c>
      <c r="G429" s="14" t="s">
        <v>60</v>
      </c>
      <c r="H429" s="14" t="s">
        <v>60</v>
      </c>
      <c r="I429" s="13" t="s">
        <v>113</v>
      </c>
      <c r="J429" s="13" t="s">
        <v>93</v>
      </c>
      <c r="K429" s="1" t="s">
        <v>100</v>
      </c>
      <c r="L429" s="1" t="s">
        <v>833</v>
      </c>
      <c r="M429" s="1" t="s">
        <v>207</v>
      </c>
      <c r="N429" s="13" t="s">
        <v>74</v>
      </c>
      <c r="O429" s="15">
        <v>183230</v>
      </c>
      <c r="P429" s="15">
        <v>666</v>
      </c>
      <c r="Q429" s="15">
        <v>155260</v>
      </c>
      <c r="R429" s="15">
        <v>169583</v>
      </c>
      <c r="S429" s="13">
        <v>34</v>
      </c>
      <c r="T429" s="16">
        <v>7863.47</v>
      </c>
      <c r="U429" s="17">
        <f t="shared" si="30"/>
        <v>231.27852941176471</v>
      </c>
      <c r="V429" s="18">
        <f t="shared" si="31"/>
        <v>11.807012012012013</v>
      </c>
      <c r="W429" s="18">
        <f t="shared" si="32"/>
        <v>4.2915843475413419E-2</v>
      </c>
      <c r="X429" s="19">
        <f t="shared" si="33"/>
        <v>5.1051051051051052E-2</v>
      </c>
      <c r="Y429" s="16">
        <f>(Table22[[#This Row],[Gross Cost]]/Table22[[#This Row],[Viewable Impressions]])*1000</f>
        <v>50.647108076774444</v>
      </c>
      <c r="Z429" s="19">
        <f t="shared" si="34"/>
        <v>0.36347759646346123</v>
      </c>
    </row>
    <row r="430" spans="1:26" ht="34" x14ac:dyDescent="0.2">
      <c r="A430" s="13" t="s">
        <v>1669</v>
      </c>
      <c r="B430" s="14" t="s">
        <v>1670</v>
      </c>
      <c r="C430" s="14" t="s">
        <v>27</v>
      </c>
      <c r="D430" s="14" t="s">
        <v>58</v>
      </c>
      <c r="E430" s="14" t="s">
        <v>1671</v>
      </c>
      <c r="F430" s="14" t="s">
        <v>60</v>
      </c>
      <c r="G430" s="14" t="s">
        <v>60</v>
      </c>
      <c r="H430" s="14" t="s">
        <v>60</v>
      </c>
      <c r="I430" s="13" t="s">
        <v>113</v>
      </c>
      <c r="J430" s="13" t="s">
        <v>93</v>
      </c>
      <c r="K430" s="1" t="s">
        <v>162</v>
      </c>
      <c r="L430" s="1" t="s">
        <v>612</v>
      </c>
      <c r="M430" s="1" t="s">
        <v>65</v>
      </c>
      <c r="N430" s="13" t="s">
        <v>74</v>
      </c>
      <c r="O430" s="15">
        <v>17752</v>
      </c>
      <c r="P430" s="15">
        <v>98</v>
      </c>
      <c r="Q430" s="15">
        <v>5855</v>
      </c>
      <c r="R430" s="15">
        <v>15753</v>
      </c>
      <c r="S430" s="13">
        <v>5</v>
      </c>
      <c r="T430" s="16">
        <v>2200.3000000000002</v>
      </c>
      <c r="U430" s="17">
        <f t="shared" si="30"/>
        <v>440.06000000000006</v>
      </c>
      <c r="V430" s="18">
        <f t="shared" si="31"/>
        <v>22.452040816326534</v>
      </c>
      <c r="W430" s="18">
        <f t="shared" si="32"/>
        <v>0.12394659756647139</v>
      </c>
      <c r="X430" s="19">
        <f t="shared" si="33"/>
        <v>5.1020408163265307E-2</v>
      </c>
      <c r="Y430" s="16">
        <f>(Table22[[#This Row],[Gross Cost]]/Table22[[#This Row],[Viewable Impressions]])*1000</f>
        <v>375.79846285226301</v>
      </c>
      <c r="Z430" s="19">
        <f t="shared" si="34"/>
        <v>0.55205047318611988</v>
      </c>
    </row>
    <row r="431" spans="1:26" ht="51" x14ac:dyDescent="0.2">
      <c r="A431" s="13" t="s">
        <v>1672</v>
      </c>
      <c r="B431" s="14" t="s">
        <v>1673</v>
      </c>
      <c r="C431" s="14" t="s">
        <v>9</v>
      </c>
      <c r="D431" s="14" t="s">
        <v>1674</v>
      </c>
      <c r="E431" s="14" t="s">
        <v>1675</v>
      </c>
      <c r="F431" s="14" t="s">
        <v>1676</v>
      </c>
      <c r="G431" s="14" t="s">
        <v>60</v>
      </c>
      <c r="H431" s="14" t="s">
        <v>60</v>
      </c>
      <c r="I431" s="13" t="s">
        <v>61</v>
      </c>
      <c r="J431" s="13" t="s">
        <v>121</v>
      </c>
      <c r="K431" s="1" t="s">
        <v>432</v>
      </c>
      <c r="L431" s="1" t="s">
        <v>73</v>
      </c>
      <c r="M431" s="1" t="s">
        <v>107</v>
      </c>
      <c r="N431" s="13" t="s">
        <v>74</v>
      </c>
      <c r="O431" s="15">
        <v>14922</v>
      </c>
      <c r="P431" s="15">
        <v>99</v>
      </c>
      <c r="Q431" s="15">
        <v>10713</v>
      </c>
      <c r="R431" s="15">
        <v>13992</v>
      </c>
      <c r="S431" s="13">
        <v>5</v>
      </c>
      <c r="T431" s="16">
        <v>1578.88</v>
      </c>
      <c r="U431" s="17">
        <f t="shared" si="30"/>
        <v>315.77600000000001</v>
      </c>
      <c r="V431" s="18">
        <f t="shared" si="31"/>
        <v>15.94828282828283</v>
      </c>
      <c r="W431" s="18">
        <f t="shared" si="32"/>
        <v>0.105808872805254</v>
      </c>
      <c r="X431" s="19">
        <f t="shared" si="33"/>
        <v>5.0505050505050504E-2</v>
      </c>
      <c r="Y431" s="16">
        <f>(Table22[[#This Row],[Gross Cost]]/Table22[[#This Row],[Viewable Impressions]])*1000</f>
        <v>147.37981891160274</v>
      </c>
      <c r="Z431" s="19">
        <f t="shared" si="34"/>
        <v>0.66344993968636912</v>
      </c>
    </row>
    <row r="432" spans="1:26" ht="34" x14ac:dyDescent="0.2">
      <c r="A432" s="13" t="s">
        <v>1677</v>
      </c>
      <c r="B432" s="14" t="s">
        <v>1678</v>
      </c>
      <c r="C432" s="14" t="s">
        <v>25</v>
      </c>
      <c r="D432" s="14" t="s">
        <v>91</v>
      </c>
      <c r="E432" s="14" t="s">
        <v>1679</v>
      </c>
      <c r="F432" s="14" t="s">
        <v>60</v>
      </c>
      <c r="G432" s="14" t="s">
        <v>60</v>
      </c>
      <c r="H432" s="14" t="s">
        <v>60</v>
      </c>
      <c r="I432" s="13" t="s">
        <v>113</v>
      </c>
      <c r="J432" s="13" t="s">
        <v>93</v>
      </c>
      <c r="K432" s="1" t="s">
        <v>63</v>
      </c>
      <c r="L432" s="1" t="s">
        <v>1680</v>
      </c>
      <c r="M432" s="1" t="s">
        <v>65</v>
      </c>
      <c r="N432" s="13" t="s">
        <v>74</v>
      </c>
      <c r="O432" s="15">
        <v>98509</v>
      </c>
      <c r="P432" s="15">
        <v>299</v>
      </c>
      <c r="Q432" s="15">
        <v>30688</v>
      </c>
      <c r="R432" s="15">
        <v>109518</v>
      </c>
      <c r="S432" s="13">
        <v>15</v>
      </c>
      <c r="T432" s="16">
        <v>2059.27</v>
      </c>
      <c r="U432" s="17">
        <f t="shared" si="30"/>
        <v>137.28466666666665</v>
      </c>
      <c r="V432" s="18">
        <f t="shared" si="31"/>
        <v>6.8871906354515051</v>
      </c>
      <c r="W432" s="18">
        <f t="shared" si="32"/>
        <v>2.0904384370971179E-2</v>
      </c>
      <c r="X432" s="19">
        <f t="shared" si="33"/>
        <v>5.016722408026756E-2</v>
      </c>
      <c r="Y432" s="16">
        <f>(Table22[[#This Row],[Gross Cost]]/Table22[[#This Row],[Viewable Impressions]])*1000</f>
        <v>67.103428050052131</v>
      </c>
      <c r="Z432" s="19">
        <f t="shared" si="34"/>
        <v>0.30352556619192156</v>
      </c>
    </row>
    <row r="433" spans="1:26" ht="34" x14ac:dyDescent="0.2">
      <c r="A433" s="13" t="s">
        <v>1681</v>
      </c>
      <c r="B433" s="14" t="s">
        <v>1681</v>
      </c>
      <c r="C433" s="14" t="s">
        <v>19</v>
      </c>
      <c r="D433" s="14" t="s">
        <v>16</v>
      </c>
      <c r="E433" s="14" t="s">
        <v>389</v>
      </c>
      <c r="F433" s="14" t="s">
        <v>60</v>
      </c>
      <c r="G433" s="14" t="s">
        <v>60</v>
      </c>
      <c r="H433" s="14" t="s">
        <v>60</v>
      </c>
      <c r="I433" s="13" t="s">
        <v>61</v>
      </c>
      <c r="J433" s="13" t="s">
        <v>62</v>
      </c>
      <c r="K433" s="1" t="s">
        <v>94</v>
      </c>
      <c r="L433" s="1" t="s">
        <v>390</v>
      </c>
      <c r="M433" s="1" t="s">
        <v>107</v>
      </c>
      <c r="N433" s="13" t="s">
        <v>74</v>
      </c>
      <c r="O433" s="15">
        <v>22004</v>
      </c>
      <c r="P433" s="15">
        <v>80</v>
      </c>
      <c r="Q433" s="15">
        <v>18735</v>
      </c>
      <c r="R433" s="15">
        <v>21127</v>
      </c>
      <c r="S433" s="13">
        <v>4</v>
      </c>
      <c r="T433" s="16">
        <v>1632.47</v>
      </c>
      <c r="U433" s="17">
        <f t="shared" si="30"/>
        <v>408.11750000000001</v>
      </c>
      <c r="V433" s="18">
        <f t="shared" si="31"/>
        <v>20.405875000000002</v>
      </c>
      <c r="W433" s="18">
        <f t="shared" si="32"/>
        <v>7.418969278313034E-2</v>
      </c>
      <c r="X433" s="19">
        <f t="shared" si="33"/>
        <v>0.05</v>
      </c>
      <c r="Y433" s="16">
        <f>(Table22[[#This Row],[Gross Cost]]/Table22[[#This Row],[Viewable Impressions]])*1000</f>
        <v>87.134774486255679</v>
      </c>
      <c r="Z433" s="19">
        <f t="shared" si="34"/>
        <v>0.36357025995273584</v>
      </c>
    </row>
    <row r="434" spans="1:26" ht="34" x14ac:dyDescent="0.2">
      <c r="A434" s="13" t="s">
        <v>1682</v>
      </c>
      <c r="B434" s="14" t="s">
        <v>1682</v>
      </c>
      <c r="C434" s="14" t="s">
        <v>1683</v>
      </c>
      <c r="D434" s="14" t="s">
        <v>1684</v>
      </c>
      <c r="E434" s="14" t="s">
        <v>1685</v>
      </c>
      <c r="F434" s="14" t="s">
        <v>60</v>
      </c>
      <c r="G434" s="14" t="s">
        <v>60</v>
      </c>
      <c r="H434" s="14" t="s">
        <v>60</v>
      </c>
      <c r="I434" s="13" t="s">
        <v>113</v>
      </c>
      <c r="J434" s="13" t="s">
        <v>62</v>
      </c>
      <c r="K434" s="1" t="s">
        <v>231</v>
      </c>
      <c r="L434" s="1" t="s">
        <v>958</v>
      </c>
      <c r="M434" s="1" t="s">
        <v>299</v>
      </c>
      <c r="N434" s="13" t="s">
        <v>74</v>
      </c>
      <c r="O434" s="15">
        <v>21737</v>
      </c>
      <c r="P434" s="15">
        <v>80</v>
      </c>
      <c r="Q434" s="15">
        <v>11206</v>
      </c>
      <c r="R434" s="15">
        <v>19459</v>
      </c>
      <c r="S434" s="13">
        <v>4</v>
      </c>
      <c r="T434" s="16">
        <v>1521.58</v>
      </c>
      <c r="U434" s="17">
        <f t="shared" si="30"/>
        <v>380.39499999999998</v>
      </c>
      <c r="V434" s="18">
        <f t="shared" si="31"/>
        <v>19.019749999999998</v>
      </c>
      <c r="W434" s="18">
        <f t="shared" si="32"/>
        <v>6.9999539954915577E-2</v>
      </c>
      <c r="X434" s="19">
        <f t="shared" si="33"/>
        <v>0.05</v>
      </c>
      <c r="Y434" s="16">
        <f>(Table22[[#This Row],[Gross Cost]]/Table22[[#This Row],[Viewable Impressions]])*1000</f>
        <v>135.78261645547028</v>
      </c>
      <c r="Z434" s="19">
        <f t="shared" si="34"/>
        <v>0.36803606753461843</v>
      </c>
    </row>
    <row r="435" spans="1:26" ht="34" x14ac:dyDescent="0.2">
      <c r="A435" s="13" t="s">
        <v>1686</v>
      </c>
      <c r="B435" s="14" t="s">
        <v>1686</v>
      </c>
      <c r="C435" s="14" t="s">
        <v>1207</v>
      </c>
      <c r="D435" s="14" t="s">
        <v>1687</v>
      </c>
      <c r="E435" s="14" t="s">
        <v>60</v>
      </c>
      <c r="F435" s="14" t="s">
        <v>60</v>
      </c>
      <c r="G435" s="14" t="s">
        <v>60</v>
      </c>
      <c r="H435" s="14" t="s">
        <v>60</v>
      </c>
      <c r="I435" s="13" t="s">
        <v>61</v>
      </c>
      <c r="J435" s="13" t="s">
        <v>121</v>
      </c>
      <c r="K435" s="1" t="s">
        <v>114</v>
      </c>
      <c r="L435" s="1" t="s">
        <v>511</v>
      </c>
      <c r="M435" s="1" t="s">
        <v>65</v>
      </c>
      <c r="N435" s="13" t="s">
        <v>74</v>
      </c>
      <c r="O435" s="15">
        <v>14763</v>
      </c>
      <c r="P435" s="15">
        <v>40</v>
      </c>
      <c r="Q435" s="15">
        <v>8955</v>
      </c>
      <c r="R435" s="15">
        <v>13829</v>
      </c>
      <c r="S435" s="13">
        <v>2</v>
      </c>
      <c r="T435" s="16">
        <v>1531.93</v>
      </c>
      <c r="U435" s="17">
        <f t="shared" si="30"/>
        <v>765.96500000000003</v>
      </c>
      <c r="V435" s="18">
        <f t="shared" si="31"/>
        <v>38.298250000000003</v>
      </c>
      <c r="W435" s="18">
        <f t="shared" si="32"/>
        <v>0.10376820429452009</v>
      </c>
      <c r="X435" s="19">
        <f t="shared" si="33"/>
        <v>0.05</v>
      </c>
      <c r="Y435" s="16">
        <f>(Table22[[#This Row],[Gross Cost]]/Table22[[#This Row],[Viewable Impressions]])*1000</f>
        <v>171.06979341150196</v>
      </c>
      <c r="Z435" s="19">
        <f t="shared" si="34"/>
        <v>0.27094763936869198</v>
      </c>
    </row>
    <row r="436" spans="1:26" ht="34" x14ac:dyDescent="0.2">
      <c r="A436" s="13" t="s">
        <v>1688</v>
      </c>
      <c r="B436" s="14" t="s">
        <v>1689</v>
      </c>
      <c r="C436" s="14" t="s">
        <v>9</v>
      </c>
      <c r="D436" s="14" t="s">
        <v>754</v>
      </c>
      <c r="E436" s="14" t="s">
        <v>1690</v>
      </c>
      <c r="F436" s="14" t="s">
        <v>60</v>
      </c>
      <c r="G436" s="14" t="s">
        <v>60</v>
      </c>
      <c r="H436" s="14" t="s">
        <v>60</v>
      </c>
      <c r="I436" s="13" t="s">
        <v>61</v>
      </c>
      <c r="J436" s="13" t="s">
        <v>121</v>
      </c>
      <c r="K436" s="1" t="s">
        <v>231</v>
      </c>
      <c r="L436" s="1" t="s">
        <v>1691</v>
      </c>
      <c r="M436" s="1" t="s">
        <v>81</v>
      </c>
      <c r="N436" s="13" t="s">
        <v>66</v>
      </c>
      <c r="O436" s="15">
        <v>12001</v>
      </c>
      <c r="P436" s="15">
        <v>40</v>
      </c>
      <c r="Q436" s="15">
        <v>7173</v>
      </c>
      <c r="R436" s="15">
        <v>11432</v>
      </c>
      <c r="S436" s="13">
        <v>2</v>
      </c>
      <c r="T436" s="16">
        <v>1659.93</v>
      </c>
      <c r="U436" s="17">
        <f t="shared" si="30"/>
        <v>829.96500000000003</v>
      </c>
      <c r="V436" s="18">
        <f t="shared" si="31"/>
        <v>41.498249999999999</v>
      </c>
      <c r="W436" s="18">
        <f t="shared" si="32"/>
        <v>0.13831597366886092</v>
      </c>
      <c r="X436" s="19">
        <f t="shared" si="33"/>
        <v>0.05</v>
      </c>
      <c r="Y436" s="16">
        <f>(Table22[[#This Row],[Gross Cost]]/Table22[[#This Row],[Viewable Impressions]])*1000</f>
        <v>231.41363446256796</v>
      </c>
      <c r="Z436" s="19">
        <f t="shared" si="34"/>
        <v>0.33330555787017752</v>
      </c>
    </row>
    <row r="437" spans="1:26" ht="34" x14ac:dyDescent="0.2">
      <c r="A437" s="13" t="s">
        <v>1692</v>
      </c>
      <c r="B437" s="14" t="s">
        <v>1693</v>
      </c>
      <c r="C437" s="14" t="s">
        <v>15</v>
      </c>
      <c r="D437" s="14" t="s">
        <v>1171</v>
      </c>
      <c r="E437" s="14" t="s">
        <v>1694</v>
      </c>
      <c r="F437" s="14" t="s">
        <v>60</v>
      </c>
      <c r="G437" s="14" t="s">
        <v>60</v>
      </c>
      <c r="H437" s="14" t="s">
        <v>60</v>
      </c>
      <c r="I437" s="13" t="s">
        <v>61</v>
      </c>
      <c r="J437" s="13" t="s">
        <v>121</v>
      </c>
      <c r="K437" s="1" t="s">
        <v>63</v>
      </c>
      <c r="L437" s="1" t="s">
        <v>106</v>
      </c>
      <c r="M437" s="1" t="s">
        <v>65</v>
      </c>
      <c r="N437" s="13" t="s">
        <v>74</v>
      </c>
      <c r="O437" s="15">
        <v>8716</v>
      </c>
      <c r="P437" s="15">
        <v>40</v>
      </c>
      <c r="Q437" s="15">
        <v>6490</v>
      </c>
      <c r="R437" s="15">
        <v>7862</v>
      </c>
      <c r="S437" s="13">
        <v>2</v>
      </c>
      <c r="T437" s="16">
        <v>2100.8200000000002</v>
      </c>
      <c r="U437" s="17">
        <f t="shared" si="30"/>
        <v>1050.4100000000001</v>
      </c>
      <c r="V437" s="18">
        <f t="shared" si="31"/>
        <v>52.520500000000006</v>
      </c>
      <c r="W437" s="18">
        <f t="shared" si="32"/>
        <v>0.24103028912345115</v>
      </c>
      <c r="X437" s="19">
        <f t="shared" si="33"/>
        <v>0.05</v>
      </c>
      <c r="Y437" s="16">
        <f>(Table22[[#This Row],[Gross Cost]]/Table22[[#This Row],[Viewable Impressions]])*1000</f>
        <v>323.70107858243455</v>
      </c>
      <c r="Z437" s="19">
        <f t="shared" si="34"/>
        <v>0.4589261128958238</v>
      </c>
    </row>
    <row r="438" spans="1:26" ht="34" x14ac:dyDescent="0.2">
      <c r="A438" s="13" t="s">
        <v>1695</v>
      </c>
      <c r="B438" s="14" t="s">
        <v>1696</v>
      </c>
      <c r="C438" s="14" t="s">
        <v>10</v>
      </c>
      <c r="D438" s="14" t="s">
        <v>1697</v>
      </c>
      <c r="E438" s="14" t="s">
        <v>1698</v>
      </c>
      <c r="F438" s="14" t="s">
        <v>60</v>
      </c>
      <c r="G438" s="14" t="s">
        <v>60</v>
      </c>
      <c r="H438" s="14" t="s">
        <v>60</v>
      </c>
      <c r="I438" s="13" t="s">
        <v>193</v>
      </c>
      <c r="J438" s="13" t="s">
        <v>121</v>
      </c>
      <c r="K438" s="1" t="s">
        <v>739</v>
      </c>
      <c r="L438" s="1" t="s">
        <v>816</v>
      </c>
      <c r="M438" s="1" t="s">
        <v>65</v>
      </c>
      <c r="N438" s="13" t="s">
        <v>74</v>
      </c>
      <c r="O438" s="15">
        <v>7394</v>
      </c>
      <c r="P438" s="15">
        <v>20</v>
      </c>
      <c r="Q438" s="15">
        <v>3441</v>
      </c>
      <c r="R438" s="15">
        <v>6663</v>
      </c>
      <c r="S438" s="13">
        <v>1</v>
      </c>
      <c r="T438" s="16">
        <v>1624.84</v>
      </c>
      <c r="U438" s="17">
        <f t="shared" si="30"/>
        <v>1624.84</v>
      </c>
      <c r="V438" s="18">
        <f t="shared" si="31"/>
        <v>81.24199999999999</v>
      </c>
      <c r="W438" s="18">
        <f t="shared" si="32"/>
        <v>0.21975114958074113</v>
      </c>
      <c r="X438" s="19">
        <f t="shared" si="33"/>
        <v>0.05</v>
      </c>
      <c r="Y438" s="16">
        <f>(Table22[[#This Row],[Gross Cost]]/Table22[[#This Row],[Viewable Impressions]])*1000</f>
        <v>472.1999418773612</v>
      </c>
      <c r="Z438" s="19">
        <f t="shared" si="34"/>
        <v>0.27048958615093321</v>
      </c>
    </row>
    <row r="439" spans="1:26" ht="34" x14ac:dyDescent="0.2">
      <c r="A439" s="13" t="s">
        <v>1699</v>
      </c>
      <c r="B439" s="14" t="s">
        <v>1700</v>
      </c>
      <c r="C439" s="14" t="s">
        <v>16</v>
      </c>
      <c r="D439" s="14" t="s">
        <v>176</v>
      </c>
      <c r="E439" s="14" t="s">
        <v>177</v>
      </c>
      <c r="F439" s="14" t="s">
        <v>1701</v>
      </c>
      <c r="G439" s="14" t="s">
        <v>60</v>
      </c>
      <c r="H439" s="14" t="s">
        <v>60</v>
      </c>
      <c r="I439" s="13" t="s">
        <v>61</v>
      </c>
      <c r="J439" s="13" t="s">
        <v>121</v>
      </c>
      <c r="K439" s="1" t="s">
        <v>79</v>
      </c>
      <c r="L439" s="1" t="s">
        <v>1702</v>
      </c>
      <c r="M439" s="1" t="s">
        <v>65</v>
      </c>
      <c r="N439" s="13" t="s">
        <v>74</v>
      </c>
      <c r="O439" s="15">
        <v>8097</v>
      </c>
      <c r="P439" s="15">
        <v>20</v>
      </c>
      <c r="Q439" s="15">
        <v>4942</v>
      </c>
      <c r="R439" s="15">
        <v>6868</v>
      </c>
      <c r="S439" s="13">
        <v>1</v>
      </c>
      <c r="T439" s="16">
        <v>6177.46</v>
      </c>
      <c r="U439" s="17">
        <f t="shared" si="30"/>
        <v>6177.46</v>
      </c>
      <c r="V439" s="18">
        <f t="shared" si="31"/>
        <v>308.87299999999999</v>
      </c>
      <c r="W439" s="18">
        <f t="shared" si="32"/>
        <v>0.76293195010497716</v>
      </c>
      <c r="X439" s="19">
        <f t="shared" si="33"/>
        <v>0.05</v>
      </c>
      <c r="Y439" s="16">
        <f>(Table22[[#This Row],[Gross Cost]]/Table22[[#This Row],[Viewable Impressions]])*1000</f>
        <v>1249.9919061108865</v>
      </c>
      <c r="Z439" s="19">
        <f t="shared" si="34"/>
        <v>0.24700506360380386</v>
      </c>
    </row>
    <row r="440" spans="1:26" ht="34" x14ac:dyDescent="0.2">
      <c r="A440" s="13" t="s">
        <v>1703</v>
      </c>
      <c r="B440" s="14" t="s">
        <v>1704</v>
      </c>
      <c r="C440" s="14" t="s">
        <v>24</v>
      </c>
      <c r="D440" s="14" t="s">
        <v>1705</v>
      </c>
      <c r="E440" s="14" t="s">
        <v>60</v>
      </c>
      <c r="F440" s="14" t="s">
        <v>60</v>
      </c>
      <c r="G440" s="14" t="s">
        <v>60</v>
      </c>
      <c r="H440" s="14" t="s">
        <v>60</v>
      </c>
      <c r="I440" s="13" t="s">
        <v>61</v>
      </c>
      <c r="J440" s="13" t="s">
        <v>93</v>
      </c>
      <c r="K440" s="1" t="s">
        <v>94</v>
      </c>
      <c r="L440" s="1" t="s">
        <v>571</v>
      </c>
      <c r="M440" s="1" t="s">
        <v>81</v>
      </c>
      <c r="N440" s="13" t="s">
        <v>66</v>
      </c>
      <c r="O440" s="15">
        <v>7584</v>
      </c>
      <c r="P440" s="15">
        <v>40</v>
      </c>
      <c r="Q440" s="15">
        <v>3093</v>
      </c>
      <c r="R440" s="15">
        <v>6897</v>
      </c>
      <c r="S440" s="13">
        <v>2</v>
      </c>
      <c r="T440" s="16">
        <v>4467.08</v>
      </c>
      <c r="U440" s="17">
        <f t="shared" si="30"/>
        <v>2233.54</v>
      </c>
      <c r="V440" s="18">
        <f t="shared" si="31"/>
        <v>111.67699999999999</v>
      </c>
      <c r="W440" s="18">
        <f t="shared" si="32"/>
        <v>0.58901371308016881</v>
      </c>
      <c r="X440" s="19">
        <f t="shared" si="33"/>
        <v>0.05</v>
      </c>
      <c r="Y440" s="16">
        <f>(Table22[[#This Row],[Gross Cost]]/Table22[[#This Row],[Viewable Impressions]])*1000</f>
        <v>1444.2547688328484</v>
      </c>
      <c r="Z440" s="19">
        <f t="shared" si="34"/>
        <v>0.52742616033755274</v>
      </c>
    </row>
    <row r="441" spans="1:26" ht="17" x14ac:dyDescent="0.2">
      <c r="A441" s="13" t="s">
        <v>1706</v>
      </c>
      <c r="B441" s="14" t="s">
        <v>1707</v>
      </c>
      <c r="C441" s="14" t="s">
        <v>25</v>
      </c>
      <c r="D441" s="14" t="s">
        <v>91</v>
      </c>
      <c r="E441" s="14" t="s">
        <v>1708</v>
      </c>
      <c r="F441" s="14" t="s">
        <v>60</v>
      </c>
      <c r="G441" s="14" t="s">
        <v>60</v>
      </c>
      <c r="H441" s="14" t="s">
        <v>60</v>
      </c>
      <c r="I441" s="13" t="s">
        <v>113</v>
      </c>
      <c r="J441" s="13" t="s">
        <v>78</v>
      </c>
      <c r="K441" s="1" t="s">
        <v>87</v>
      </c>
      <c r="L441" s="1" t="s">
        <v>1709</v>
      </c>
      <c r="M441" s="1" t="s">
        <v>65</v>
      </c>
      <c r="N441" s="13" t="s">
        <v>74</v>
      </c>
      <c r="O441" s="15">
        <v>7806</v>
      </c>
      <c r="P441" s="15">
        <v>20</v>
      </c>
      <c r="Q441" s="15">
        <v>3150</v>
      </c>
      <c r="R441" s="15">
        <v>7247</v>
      </c>
      <c r="S441" s="13">
        <v>1</v>
      </c>
      <c r="T441" s="16">
        <v>6162.32</v>
      </c>
      <c r="U441" s="17">
        <f t="shared" si="30"/>
        <v>6162.32</v>
      </c>
      <c r="V441" s="18">
        <f t="shared" si="31"/>
        <v>308.11599999999999</v>
      </c>
      <c r="W441" s="18">
        <f t="shared" si="32"/>
        <v>0.78943376889572126</v>
      </c>
      <c r="X441" s="19">
        <f t="shared" si="33"/>
        <v>0.05</v>
      </c>
      <c r="Y441" s="16">
        <f>(Table22[[#This Row],[Gross Cost]]/Table22[[#This Row],[Viewable Impressions]])*1000</f>
        <v>1956.2920634920633</v>
      </c>
      <c r="Z441" s="19">
        <f t="shared" si="34"/>
        <v>0.25621316935690497</v>
      </c>
    </row>
    <row r="442" spans="1:26" ht="17" x14ac:dyDescent="0.2">
      <c r="A442" s="13" t="s">
        <v>1710</v>
      </c>
      <c r="B442" s="14" t="s">
        <v>1711</v>
      </c>
      <c r="C442" s="14" t="s">
        <v>14</v>
      </c>
      <c r="D442" s="14" t="s">
        <v>1712</v>
      </c>
      <c r="E442" s="14" t="s">
        <v>60</v>
      </c>
      <c r="F442" s="14" t="s">
        <v>60</v>
      </c>
      <c r="G442" s="14" t="s">
        <v>60</v>
      </c>
      <c r="H442" s="14" t="s">
        <v>60</v>
      </c>
      <c r="I442" s="13" t="s">
        <v>113</v>
      </c>
      <c r="J442" s="13" t="s">
        <v>62</v>
      </c>
      <c r="K442" s="1" t="s">
        <v>200</v>
      </c>
      <c r="L442" s="1" t="s">
        <v>158</v>
      </c>
      <c r="M442" s="1" t="s">
        <v>81</v>
      </c>
      <c r="N442" s="13" t="s">
        <v>74</v>
      </c>
      <c r="O442" s="15">
        <v>8204</v>
      </c>
      <c r="P442" s="15">
        <v>20</v>
      </c>
      <c r="Q442" s="15">
        <v>1348</v>
      </c>
      <c r="R442" s="15">
        <v>7832</v>
      </c>
      <c r="S442" s="13">
        <v>1</v>
      </c>
      <c r="T442" s="16">
        <v>5973.38</v>
      </c>
      <c r="U442" s="17">
        <f t="shared" si="30"/>
        <v>5973.38</v>
      </c>
      <c r="V442" s="18">
        <f t="shared" si="31"/>
        <v>298.66899999999998</v>
      </c>
      <c r="W442" s="18">
        <f t="shared" si="32"/>
        <v>0.72810580204778164</v>
      </c>
      <c r="X442" s="19">
        <f t="shared" si="33"/>
        <v>0.05</v>
      </c>
      <c r="Y442" s="16">
        <f>(Table22[[#This Row],[Gross Cost]]/Table22[[#This Row],[Viewable Impressions]])*1000</f>
        <v>4431.290801186944</v>
      </c>
      <c r="Z442" s="19">
        <f t="shared" si="34"/>
        <v>0.24378352023403219</v>
      </c>
    </row>
    <row r="443" spans="1:26" ht="34" x14ac:dyDescent="0.2">
      <c r="A443" s="13" t="s">
        <v>1713</v>
      </c>
      <c r="B443" s="14" t="s">
        <v>1713</v>
      </c>
      <c r="C443" s="14" t="s">
        <v>196</v>
      </c>
      <c r="D443" s="14" t="s">
        <v>197</v>
      </c>
      <c r="E443" s="14" t="s">
        <v>198</v>
      </c>
      <c r="F443" s="14" t="s">
        <v>1714</v>
      </c>
      <c r="G443" s="14" t="s">
        <v>60</v>
      </c>
      <c r="H443" s="14" t="s">
        <v>60</v>
      </c>
      <c r="I443" s="13" t="s">
        <v>61</v>
      </c>
      <c r="J443" s="13" t="s">
        <v>78</v>
      </c>
      <c r="K443" s="1" t="s">
        <v>79</v>
      </c>
      <c r="L443" s="1" t="s">
        <v>1061</v>
      </c>
      <c r="M443" s="1" t="s">
        <v>328</v>
      </c>
      <c r="N443" s="13" t="s">
        <v>74</v>
      </c>
      <c r="O443" s="15">
        <v>253577</v>
      </c>
      <c r="P443" s="15">
        <v>890</v>
      </c>
      <c r="Q443" s="15">
        <v>66972</v>
      </c>
      <c r="R443" s="15">
        <v>191183</v>
      </c>
      <c r="S443" s="13">
        <v>44</v>
      </c>
      <c r="T443" s="16">
        <v>1493.07</v>
      </c>
      <c r="U443" s="17">
        <f t="shared" si="30"/>
        <v>33.933409090909088</v>
      </c>
      <c r="V443" s="18">
        <f t="shared" si="31"/>
        <v>1.6776067415730336</v>
      </c>
      <c r="W443" s="18">
        <f t="shared" si="32"/>
        <v>5.8880340093935965E-3</v>
      </c>
      <c r="X443" s="19">
        <f t="shared" si="33"/>
        <v>4.9438202247191011E-2</v>
      </c>
      <c r="Y443" s="16">
        <f>(Table22[[#This Row],[Gross Cost]]/Table22[[#This Row],[Viewable Impressions]])*1000</f>
        <v>22.29394373768142</v>
      </c>
      <c r="Z443" s="19">
        <f t="shared" si="34"/>
        <v>0.35097820385918282</v>
      </c>
    </row>
    <row r="444" spans="1:26" ht="34" x14ac:dyDescent="0.2">
      <c r="A444" s="13" t="s">
        <v>1715</v>
      </c>
      <c r="B444" s="14" t="s">
        <v>1716</v>
      </c>
      <c r="C444" s="14" t="s">
        <v>8</v>
      </c>
      <c r="D444" s="14" t="s">
        <v>847</v>
      </c>
      <c r="E444" s="14" t="s">
        <v>1717</v>
      </c>
      <c r="F444" s="14" t="s">
        <v>60</v>
      </c>
      <c r="G444" s="14" t="s">
        <v>60</v>
      </c>
      <c r="H444" s="14" t="s">
        <v>60</v>
      </c>
      <c r="I444" s="13" t="s">
        <v>61</v>
      </c>
      <c r="J444" s="13" t="s">
        <v>78</v>
      </c>
      <c r="K444" s="1" t="s">
        <v>94</v>
      </c>
      <c r="L444" s="1" t="s">
        <v>101</v>
      </c>
      <c r="M444" s="1" t="s">
        <v>65</v>
      </c>
      <c r="N444" s="13" t="s">
        <v>74</v>
      </c>
      <c r="O444" s="15">
        <v>1100942</v>
      </c>
      <c r="P444" s="15">
        <v>2984</v>
      </c>
      <c r="Q444" s="15">
        <v>629973</v>
      </c>
      <c r="R444" s="15">
        <v>1041225</v>
      </c>
      <c r="S444" s="13">
        <v>147</v>
      </c>
      <c r="T444" s="16">
        <v>7979.35</v>
      </c>
      <c r="U444" s="17">
        <f t="shared" si="30"/>
        <v>54.281292517006804</v>
      </c>
      <c r="V444" s="18">
        <f t="shared" si="31"/>
        <v>2.6740449061662201</v>
      </c>
      <c r="W444" s="18">
        <f t="shared" si="32"/>
        <v>7.2477478377607546E-3</v>
      </c>
      <c r="X444" s="19">
        <f t="shared" si="33"/>
        <v>4.92627345844504E-2</v>
      </c>
      <c r="Y444" s="16">
        <f>(Table22[[#This Row],[Gross Cost]]/Table22[[#This Row],[Viewable Impressions]])*1000</f>
        <v>12.666177756824499</v>
      </c>
      <c r="Z444" s="19">
        <f t="shared" si="34"/>
        <v>0.27104061794354289</v>
      </c>
    </row>
    <row r="445" spans="1:26" ht="51" x14ac:dyDescent="0.2">
      <c r="A445" s="13" t="s">
        <v>1718</v>
      </c>
      <c r="B445" s="14" t="s">
        <v>1719</v>
      </c>
      <c r="C445" s="14" t="s">
        <v>27</v>
      </c>
      <c r="D445" s="14" t="s">
        <v>311</v>
      </c>
      <c r="E445" s="14" t="s">
        <v>1720</v>
      </c>
      <c r="F445" s="14" t="s">
        <v>60</v>
      </c>
      <c r="G445" s="14" t="s">
        <v>60</v>
      </c>
      <c r="H445" s="14" t="s">
        <v>60</v>
      </c>
      <c r="I445" s="13" t="s">
        <v>61</v>
      </c>
      <c r="J445" s="13" t="s">
        <v>93</v>
      </c>
      <c r="K445" s="1" t="s">
        <v>231</v>
      </c>
      <c r="L445" s="1" t="s">
        <v>101</v>
      </c>
      <c r="M445" s="1" t="s">
        <v>65</v>
      </c>
      <c r="N445" s="13" t="s">
        <v>82</v>
      </c>
      <c r="O445" s="15">
        <v>55692</v>
      </c>
      <c r="P445" s="15">
        <v>184</v>
      </c>
      <c r="Q445" s="15">
        <v>3596</v>
      </c>
      <c r="R445" s="15">
        <v>51209</v>
      </c>
      <c r="S445" s="13">
        <v>9</v>
      </c>
      <c r="T445" s="16">
        <v>1981.05</v>
      </c>
      <c r="U445" s="17">
        <f t="shared" si="30"/>
        <v>220.11666666666667</v>
      </c>
      <c r="V445" s="18">
        <f t="shared" si="31"/>
        <v>10.766576086956521</v>
      </c>
      <c r="W445" s="18">
        <f t="shared" si="32"/>
        <v>3.5571536306830423E-2</v>
      </c>
      <c r="X445" s="19">
        <f t="shared" si="33"/>
        <v>4.8913043478260872E-2</v>
      </c>
      <c r="Y445" s="16">
        <f>(Table22[[#This Row],[Gross Cost]]/Table22[[#This Row],[Viewable Impressions]])*1000</f>
        <v>550.90378197997768</v>
      </c>
      <c r="Z445" s="19">
        <f t="shared" si="34"/>
        <v>0.33038856568268332</v>
      </c>
    </row>
    <row r="446" spans="1:26" ht="17" x14ac:dyDescent="0.2">
      <c r="A446" s="13" t="s">
        <v>1721</v>
      </c>
      <c r="B446" s="14" t="s">
        <v>1721</v>
      </c>
      <c r="C446" s="14" t="s">
        <v>19</v>
      </c>
      <c r="D446" s="14" t="s">
        <v>129</v>
      </c>
      <c r="E446" s="14" t="s">
        <v>1722</v>
      </c>
      <c r="F446" s="14" t="s">
        <v>60</v>
      </c>
      <c r="G446" s="14" t="s">
        <v>60</v>
      </c>
      <c r="H446" s="14" t="s">
        <v>60</v>
      </c>
      <c r="I446" s="13" t="s">
        <v>193</v>
      </c>
      <c r="J446" s="13" t="s">
        <v>78</v>
      </c>
      <c r="K446" s="1" t="s">
        <v>536</v>
      </c>
      <c r="L446" s="1" t="s">
        <v>993</v>
      </c>
      <c r="M446" s="1" t="s">
        <v>65</v>
      </c>
      <c r="N446" s="13" t="s">
        <v>74</v>
      </c>
      <c r="O446" s="15">
        <v>63415</v>
      </c>
      <c r="P446" s="15">
        <v>185</v>
      </c>
      <c r="Q446" s="15">
        <v>28161</v>
      </c>
      <c r="R446" s="15">
        <v>59169</v>
      </c>
      <c r="S446" s="13">
        <v>9</v>
      </c>
      <c r="T446" s="16">
        <v>1924.16</v>
      </c>
      <c r="U446" s="17">
        <f t="shared" si="30"/>
        <v>213.79555555555555</v>
      </c>
      <c r="V446" s="18">
        <f t="shared" si="31"/>
        <v>10.400864864864865</v>
      </c>
      <c r="W446" s="18">
        <f t="shared" si="32"/>
        <v>3.0342348024915242E-2</v>
      </c>
      <c r="X446" s="19">
        <f t="shared" si="33"/>
        <v>4.8648648648648651E-2</v>
      </c>
      <c r="Y446" s="16">
        <f>(Table22[[#This Row],[Gross Cost]]/Table22[[#This Row],[Viewable Impressions]])*1000</f>
        <v>68.327119065374106</v>
      </c>
      <c r="Z446" s="19">
        <f t="shared" si="34"/>
        <v>0.29172908617834897</v>
      </c>
    </row>
    <row r="447" spans="1:26" ht="34" x14ac:dyDescent="0.2">
      <c r="A447" s="13" t="s">
        <v>1723</v>
      </c>
      <c r="B447" s="14" t="s">
        <v>1724</v>
      </c>
      <c r="C447" s="14" t="s">
        <v>21</v>
      </c>
      <c r="D447" s="14" t="s">
        <v>141</v>
      </c>
      <c r="E447" s="14" t="s">
        <v>1725</v>
      </c>
      <c r="F447" s="14" t="s">
        <v>60</v>
      </c>
      <c r="G447" s="14" t="s">
        <v>60</v>
      </c>
      <c r="H447" s="14" t="s">
        <v>60</v>
      </c>
      <c r="I447" s="13" t="s">
        <v>113</v>
      </c>
      <c r="J447" s="13" t="s">
        <v>62</v>
      </c>
      <c r="K447" s="1" t="s">
        <v>231</v>
      </c>
      <c r="L447" s="1" t="s">
        <v>370</v>
      </c>
      <c r="M447" s="1" t="s">
        <v>65</v>
      </c>
      <c r="N447" s="13" t="s">
        <v>74</v>
      </c>
      <c r="O447" s="15">
        <v>318269</v>
      </c>
      <c r="P447" s="15">
        <v>914</v>
      </c>
      <c r="Q447" s="15">
        <v>33355</v>
      </c>
      <c r="R447" s="15">
        <v>295405</v>
      </c>
      <c r="S447" s="13">
        <v>44</v>
      </c>
      <c r="T447" s="16">
        <v>7854.73</v>
      </c>
      <c r="U447" s="17">
        <f t="shared" si="30"/>
        <v>178.51659090909089</v>
      </c>
      <c r="V447" s="18">
        <f t="shared" si="31"/>
        <v>8.5937964989059079</v>
      </c>
      <c r="W447" s="18">
        <f t="shared" si="32"/>
        <v>2.4679532093920549E-2</v>
      </c>
      <c r="X447" s="19">
        <f t="shared" si="33"/>
        <v>4.8140043763676151E-2</v>
      </c>
      <c r="Y447" s="16">
        <f>(Table22[[#This Row],[Gross Cost]]/Table22[[#This Row],[Viewable Impressions]])*1000</f>
        <v>235.4888322590316</v>
      </c>
      <c r="Z447" s="19">
        <f t="shared" si="34"/>
        <v>0.2871784559602098</v>
      </c>
    </row>
    <row r="448" spans="1:26" ht="34" x14ac:dyDescent="0.2">
      <c r="A448" s="13" t="s">
        <v>1726</v>
      </c>
      <c r="B448" s="14" t="s">
        <v>1726</v>
      </c>
      <c r="C448" s="14" t="s">
        <v>19</v>
      </c>
      <c r="D448" s="14" t="s">
        <v>129</v>
      </c>
      <c r="E448" s="14" t="s">
        <v>301</v>
      </c>
      <c r="F448" s="14" t="s">
        <v>1727</v>
      </c>
      <c r="G448" s="14" t="s">
        <v>60</v>
      </c>
      <c r="H448" s="14" t="s">
        <v>60</v>
      </c>
      <c r="I448" s="13" t="s">
        <v>61</v>
      </c>
      <c r="J448" s="13" t="s">
        <v>93</v>
      </c>
      <c r="K448" s="1" t="s">
        <v>355</v>
      </c>
      <c r="L448" s="1" t="s">
        <v>242</v>
      </c>
      <c r="M448" s="1" t="s">
        <v>299</v>
      </c>
      <c r="N448" s="13" t="s">
        <v>82</v>
      </c>
      <c r="O448" s="15">
        <v>76724</v>
      </c>
      <c r="P448" s="15">
        <v>187</v>
      </c>
      <c r="Q448" s="15">
        <v>43209</v>
      </c>
      <c r="R448" s="15">
        <v>69530</v>
      </c>
      <c r="S448" s="13">
        <v>9</v>
      </c>
      <c r="T448" s="16">
        <v>1493.2</v>
      </c>
      <c r="U448" s="17">
        <f t="shared" si="30"/>
        <v>165.91111111111113</v>
      </c>
      <c r="V448" s="18">
        <f t="shared" si="31"/>
        <v>7.9850267379679147</v>
      </c>
      <c r="W448" s="18">
        <f t="shared" si="32"/>
        <v>1.9461967572076536E-2</v>
      </c>
      <c r="X448" s="19">
        <f t="shared" si="33"/>
        <v>4.8128342245989303E-2</v>
      </c>
      <c r="Y448" s="16">
        <f>(Table22[[#This Row],[Gross Cost]]/Table22[[#This Row],[Viewable Impressions]])*1000</f>
        <v>34.557615311624893</v>
      </c>
      <c r="Z448" s="19">
        <f t="shared" si="34"/>
        <v>0.24373077524633752</v>
      </c>
    </row>
    <row r="449" spans="1:26" ht="34" x14ac:dyDescent="0.2">
      <c r="A449" s="13" t="s">
        <v>1728</v>
      </c>
      <c r="B449" s="14" t="s">
        <v>1729</v>
      </c>
      <c r="C449" s="14" t="s">
        <v>15</v>
      </c>
      <c r="D449" s="14" t="s">
        <v>450</v>
      </c>
      <c r="E449" s="14" t="s">
        <v>885</v>
      </c>
      <c r="F449" s="14" t="s">
        <v>60</v>
      </c>
      <c r="G449" s="14" t="s">
        <v>60</v>
      </c>
      <c r="H449" s="14" t="s">
        <v>60</v>
      </c>
      <c r="I449" s="13" t="s">
        <v>113</v>
      </c>
      <c r="J449" s="13" t="s">
        <v>121</v>
      </c>
      <c r="K449" s="1" t="s">
        <v>87</v>
      </c>
      <c r="L449" s="1" t="s">
        <v>409</v>
      </c>
      <c r="M449" s="1" t="s">
        <v>81</v>
      </c>
      <c r="N449" s="13" t="s">
        <v>74</v>
      </c>
      <c r="O449" s="15">
        <v>20486</v>
      </c>
      <c r="P449" s="15">
        <v>42</v>
      </c>
      <c r="Q449" s="15">
        <v>14583</v>
      </c>
      <c r="R449" s="15">
        <v>19860</v>
      </c>
      <c r="S449" s="13">
        <v>2</v>
      </c>
      <c r="T449" s="16">
        <v>1718.51</v>
      </c>
      <c r="U449" s="17">
        <f t="shared" si="30"/>
        <v>859.255</v>
      </c>
      <c r="V449" s="18">
        <f t="shared" si="31"/>
        <v>40.91690476190476</v>
      </c>
      <c r="W449" s="18">
        <f t="shared" si="32"/>
        <v>8.3887044811090494E-2</v>
      </c>
      <c r="X449" s="19">
        <f t="shared" si="33"/>
        <v>4.7619047619047616E-2</v>
      </c>
      <c r="Y449" s="16">
        <f>(Table22[[#This Row],[Gross Cost]]/Table22[[#This Row],[Viewable Impressions]])*1000</f>
        <v>117.84337927724062</v>
      </c>
      <c r="Z449" s="19">
        <f t="shared" si="34"/>
        <v>0.20501806111490775</v>
      </c>
    </row>
    <row r="450" spans="1:26" ht="34" x14ac:dyDescent="0.2">
      <c r="A450" s="13" t="s">
        <v>1730</v>
      </c>
      <c r="B450" s="14" t="s">
        <v>1731</v>
      </c>
      <c r="C450" s="14" t="s">
        <v>279</v>
      </c>
      <c r="D450" s="14" t="s">
        <v>1040</v>
      </c>
      <c r="E450" s="14" t="s">
        <v>1732</v>
      </c>
      <c r="F450" s="14" t="s">
        <v>1733</v>
      </c>
      <c r="G450" s="14" t="s">
        <v>60</v>
      </c>
      <c r="H450" s="14" t="s">
        <v>60</v>
      </c>
      <c r="I450" s="13" t="s">
        <v>113</v>
      </c>
      <c r="J450" s="13" t="s">
        <v>121</v>
      </c>
      <c r="K450" s="1" t="s">
        <v>1734</v>
      </c>
      <c r="L450" s="1" t="s">
        <v>1735</v>
      </c>
      <c r="M450" s="1" t="s">
        <v>116</v>
      </c>
      <c r="N450" s="13" t="s">
        <v>74</v>
      </c>
      <c r="O450" s="15">
        <v>19829</v>
      </c>
      <c r="P450" s="15">
        <v>42</v>
      </c>
      <c r="Q450" s="15">
        <v>15071</v>
      </c>
      <c r="R450" s="15">
        <v>19095</v>
      </c>
      <c r="S450" s="13">
        <v>2</v>
      </c>
      <c r="T450" s="16">
        <v>1952.46</v>
      </c>
      <c r="U450" s="17">
        <f t="shared" ref="U450:U513" si="35">T450/S450</f>
        <v>976.23</v>
      </c>
      <c r="V450" s="18">
        <f t="shared" ref="V450:V513" si="36">T450/P450</f>
        <v>46.487142857142857</v>
      </c>
      <c r="W450" s="18">
        <f t="shared" ref="W450:W513" si="37">T450/O450</f>
        <v>9.8464874678501194E-2</v>
      </c>
      <c r="X450" s="19">
        <f t="shared" ref="X450:X513" si="38">S450/P450</f>
        <v>4.7619047619047616E-2</v>
      </c>
      <c r="Y450" s="16">
        <f>(Table22[[#This Row],[Gross Cost]]/Table22[[#This Row],[Viewable Impressions]])*1000</f>
        <v>129.55079291354258</v>
      </c>
      <c r="Z450" s="19">
        <f t="shared" si="34"/>
        <v>0.21181098391245146</v>
      </c>
    </row>
    <row r="451" spans="1:26" ht="34" x14ac:dyDescent="0.2">
      <c r="A451" s="13" t="s">
        <v>1736</v>
      </c>
      <c r="B451" s="14" t="s">
        <v>1737</v>
      </c>
      <c r="C451" s="14" t="s">
        <v>936</v>
      </c>
      <c r="D451" s="14" t="s">
        <v>937</v>
      </c>
      <c r="E451" s="14" t="s">
        <v>1738</v>
      </c>
      <c r="F451" s="14" t="s">
        <v>60</v>
      </c>
      <c r="G451" s="14" t="s">
        <v>60</v>
      </c>
      <c r="H451" s="14" t="s">
        <v>60</v>
      </c>
      <c r="I451" s="13" t="s">
        <v>61</v>
      </c>
      <c r="J451" s="13" t="s">
        <v>78</v>
      </c>
      <c r="K451" s="1" t="s">
        <v>100</v>
      </c>
      <c r="L451" s="1" t="s">
        <v>1739</v>
      </c>
      <c r="M451" s="1" t="s">
        <v>65</v>
      </c>
      <c r="N451" s="13" t="s">
        <v>74</v>
      </c>
      <c r="O451" s="15">
        <v>14984</v>
      </c>
      <c r="P451" s="15">
        <v>63</v>
      </c>
      <c r="Q451" s="15">
        <v>9614</v>
      </c>
      <c r="R451" s="15">
        <v>14086</v>
      </c>
      <c r="S451" s="13">
        <v>3</v>
      </c>
      <c r="T451" s="16">
        <v>1505.01</v>
      </c>
      <c r="U451" s="17">
        <f t="shared" si="35"/>
        <v>501.67</v>
      </c>
      <c r="V451" s="18">
        <f t="shared" si="36"/>
        <v>23.88904761904762</v>
      </c>
      <c r="W451" s="18">
        <f t="shared" si="37"/>
        <v>0.10044113721302723</v>
      </c>
      <c r="X451" s="19">
        <f t="shared" si="38"/>
        <v>4.7619047619047616E-2</v>
      </c>
      <c r="Y451" s="16">
        <f>(Table22[[#This Row],[Gross Cost]]/Table22[[#This Row],[Viewable Impressions]])*1000</f>
        <v>156.54358227584771</v>
      </c>
      <c r="Z451" s="19">
        <f t="shared" si="34"/>
        <v>0.42044847837693539</v>
      </c>
    </row>
    <row r="452" spans="1:26" ht="17" x14ac:dyDescent="0.2">
      <c r="A452" s="13" t="s">
        <v>1740</v>
      </c>
      <c r="B452" s="14" t="s">
        <v>1740</v>
      </c>
      <c r="C452" s="14" t="s">
        <v>22</v>
      </c>
      <c r="D452" s="14" t="s">
        <v>1741</v>
      </c>
      <c r="E452" s="14" t="s">
        <v>60</v>
      </c>
      <c r="F452" s="14" t="s">
        <v>60</v>
      </c>
      <c r="G452" s="14" t="s">
        <v>60</v>
      </c>
      <c r="H452" s="14" t="s">
        <v>60</v>
      </c>
      <c r="I452" s="13" t="s">
        <v>113</v>
      </c>
      <c r="J452" s="13" t="s">
        <v>78</v>
      </c>
      <c r="K452" s="1" t="s">
        <v>639</v>
      </c>
      <c r="L452" s="1" t="s">
        <v>1742</v>
      </c>
      <c r="M452" s="1" t="s">
        <v>65</v>
      </c>
      <c r="N452" s="13" t="s">
        <v>74</v>
      </c>
      <c r="O452" s="15">
        <v>13168</v>
      </c>
      <c r="P452" s="15">
        <v>84</v>
      </c>
      <c r="Q452" s="15">
        <v>8527</v>
      </c>
      <c r="R452" s="15">
        <v>12625</v>
      </c>
      <c r="S452" s="13">
        <v>4</v>
      </c>
      <c r="T452" s="16">
        <v>1639.72</v>
      </c>
      <c r="U452" s="17">
        <f t="shared" si="35"/>
        <v>409.93</v>
      </c>
      <c r="V452" s="18">
        <f t="shared" si="36"/>
        <v>19.520476190476192</v>
      </c>
      <c r="W452" s="18">
        <f t="shared" si="37"/>
        <v>0.12452308626974484</v>
      </c>
      <c r="X452" s="19">
        <f t="shared" si="38"/>
        <v>4.7619047619047616E-2</v>
      </c>
      <c r="Y452" s="16">
        <f>(Table22[[#This Row],[Gross Cost]]/Table22[[#This Row],[Viewable Impressions]])*1000</f>
        <v>192.29740823267269</v>
      </c>
      <c r="Z452" s="19">
        <f t="shared" ref="Z452:Z515" si="39">(P452/O452)*100</f>
        <v>0.63791008505467806</v>
      </c>
    </row>
    <row r="453" spans="1:26" ht="51" x14ac:dyDescent="0.2">
      <c r="A453" s="13" t="s">
        <v>1743</v>
      </c>
      <c r="B453" s="14" t="s">
        <v>1743</v>
      </c>
      <c r="C453" s="14" t="s">
        <v>1744</v>
      </c>
      <c r="D453" s="14" t="s">
        <v>1745</v>
      </c>
      <c r="E453" s="14" t="s">
        <v>60</v>
      </c>
      <c r="F453" s="14" t="s">
        <v>60</v>
      </c>
      <c r="G453" s="14" t="s">
        <v>60</v>
      </c>
      <c r="H453" s="14" t="s">
        <v>60</v>
      </c>
      <c r="I453" s="13" t="s">
        <v>61</v>
      </c>
      <c r="J453" s="13" t="s">
        <v>78</v>
      </c>
      <c r="K453" s="1" t="s">
        <v>282</v>
      </c>
      <c r="L453" s="1" t="s">
        <v>173</v>
      </c>
      <c r="M453" s="1" t="s">
        <v>107</v>
      </c>
      <c r="N453" s="13" t="s">
        <v>66</v>
      </c>
      <c r="O453" s="15">
        <v>11269</v>
      </c>
      <c r="P453" s="15">
        <v>63</v>
      </c>
      <c r="Q453" s="15">
        <v>4992</v>
      </c>
      <c r="R453" s="15">
        <v>10245</v>
      </c>
      <c r="S453" s="13">
        <v>3</v>
      </c>
      <c r="T453" s="16">
        <v>1576.39</v>
      </c>
      <c r="U453" s="17">
        <f t="shared" si="35"/>
        <v>525.46333333333337</v>
      </c>
      <c r="V453" s="18">
        <f t="shared" si="36"/>
        <v>25.022063492063495</v>
      </c>
      <c r="W453" s="18">
        <f t="shared" si="37"/>
        <v>0.13988730144644601</v>
      </c>
      <c r="X453" s="19">
        <f t="shared" si="38"/>
        <v>4.7619047619047616E-2</v>
      </c>
      <c r="Y453" s="16">
        <f>(Table22[[#This Row],[Gross Cost]]/Table22[[#This Row],[Viewable Impressions]])*1000</f>
        <v>315.78325320512823</v>
      </c>
      <c r="Z453" s="19">
        <f t="shared" si="39"/>
        <v>0.5590558168426657</v>
      </c>
    </row>
    <row r="454" spans="1:26" ht="34" x14ac:dyDescent="0.2">
      <c r="A454" s="13" t="s">
        <v>1746</v>
      </c>
      <c r="B454" s="14" t="s">
        <v>1747</v>
      </c>
      <c r="C454" s="14" t="s">
        <v>15</v>
      </c>
      <c r="D454" s="14" t="s">
        <v>1436</v>
      </c>
      <c r="E454" s="14" t="s">
        <v>1748</v>
      </c>
      <c r="F454" s="14" t="s">
        <v>1749</v>
      </c>
      <c r="G454" s="14" t="s">
        <v>60</v>
      </c>
      <c r="H454" s="14" t="s">
        <v>60</v>
      </c>
      <c r="I454" s="13" t="s">
        <v>61</v>
      </c>
      <c r="J454" s="13" t="s">
        <v>121</v>
      </c>
      <c r="K454" s="1" t="s">
        <v>94</v>
      </c>
      <c r="L454" s="1" t="s">
        <v>1750</v>
      </c>
      <c r="M454" s="1" t="s">
        <v>144</v>
      </c>
      <c r="N454" s="13" t="s">
        <v>74</v>
      </c>
      <c r="O454" s="15">
        <v>15047</v>
      </c>
      <c r="P454" s="15">
        <v>84</v>
      </c>
      <c r="Q454" s="15">
        <v>5653</v>
      </c>
      <c r="R454" s="15">
        <v>14459</v>
      </c>
      <c r="S454" s="13">
        <v>4</v>
      </c>
      <c r="T454" s="16">
        <v>2127.5</v>
      </c>
      <c r="U454" s="17">
        <f t="shared" si="35"/>
        <v>531.875</v>
      </c>
      <c r="V454" s="18">
        <f t="shared" si="36"/>
        <v>25.327380952380953</v>
      </c>
      <c r="W454" s="18">
        <f t="shared" si="37"/>
        <v>0.14139031036086927</v>
      </c>
      <c r="X454" s="19">
        <f t="shared" si="38"/>
        <v>4.7619047619047616E-2</v>
      </c>
      <c r="Y454" s="16">
        <f>(Table22[[#This Row],[Gross Cost]]/Table22[[#This Row],[Viewable Impressions]])*1000</f>
        <v>376.34884132319127</v>
      </c>
      <c r="Z454" s="19">
        <f t="shared" si="39"/>
        <v>0.5582508141157706</v>
      </c>
    </row>
    <row r="455" spans="1:26" ht="34" x14ac:dyDescent="0.2">
      <c r="A455" s="13" t="s">
        <v>1751</v>
      </c>
      <c r="B455" s="14" t="s">
        <v>1751</v>
      </c>
      <c r="C455" s="14" t="s">
        <v>23</v>
      </c>
      <c r="D455" s="14" t="s">
        <v>944</v>
      </c>
      <c r="E455" s="14" t="s">
        <v>197</v>
      </c>
      <c r="F455" s="14" t="s">
        <v>1752</v>
      </c>
      <c r="G455" s="14" t="s">
        <v>60</v>
      </c>
      <c r="H455" s="14" t="s">
        <v>60</v>
      </c>
      <c r="I455" s="13" t="s">
        <v>113</v>
      </c>
      <c r="J455" s="13" t="s">
        <v>78</v>
      </c>
      <c r="K455" s="1" t="s">
        <v>332</v>
      </c>
      <c r="L455" s="1" t="s">
        <v>1753</v>
      </c>
      <c r="M455" s="1" t="s">
        <v>299</v>
      </c>
      <c r="N455" s="13" t="s">
        <v>74</v>
      </c>
      <c r="O455" s="15">
        <v>9078</v>
      </c>
      <c r="P455" s="15">
        <v>21</v>
      </c>
      <c r="Q455" s="15">
        <v>4051</v>
      </c>
      <c r="R455" s="15">
        <v>6215</v>
      </c>
      <c r="S455" s="13">
        <v>1</v>
      </c>
      <c r="T455" s="16">
        <v>1700.8</v>
      </c>
      <c r="U455" s="17">
        <f t="shared" si="35"/>
        <v>1700.8</v>
      </c>
      <c r="V455" s="18">
        <f t="shared" si="36"/>
        <v>80.990476190476187</v>
      </c>
      <c r="W455" s="18">
        <f t="shared" si="37"/>
        <v>0.18735404274069178</v>
      </c>
      <c r="X455" s="19">
        <f t="shared" si="38"/>
        <v>4.7619047619047616E-2</v>
      </c>
      <c r="Y455" s="16">
        <f>(Table22[[#This Row],[Gross Cost]]/Table22[[#This Row],[Viewable Impressions]])*1000</f>
        <v>419.84695137003206</v>
      </c>
      <c r="Z455" s="19">
        <f t="shared" si="39"/>
        <v>0.2313284864507601</v>
      </c>
    </row>
    <row r="456" spans="1:26" ht="51" x14ac:dyDescent="0.2">
      <c r="A456" s="13" t="s">
        <v>1754</v>
      </c>
      <c r="B456" s="14" t="s">
        <v>1754</v>
      </c>
      <c r="C456" s="14" t="s">
        <v>23</v>
      </c>
      <c r="D456" s="14" t="s">
        <v>284</v>
      </c>
      <c r="E456" s="14" t="s">
        <v>1025</v>
      </c>
      <c r="F456" s="14" t="s">
        <v>60</v>
      </c>
      <c r="G456" s="14" t="s">
        <v>60</v>
      </c>
      <c r="H456" s="14" t="s">
        <v>60</v>
      </c>
      <c r="I456" s="13" t="s">
        <v>61</v>
      </c>
      <c r="J456" s="13" t="s">
        <v>62</v>
      </c>
      <c r="K456" s="1" t="s">
        <v>94</v>
      </c>
      <c r="L456" s="1" t="s">
        <v>1755</v>
      </c>
      <c r="M456" s="1" t="s">
        <v>65</v>
      </c>
      <c r="N456" s="13" t="s">
        <v>74</v>
      </c>
      <c r="O456" s="15">
        <v>14581</v>
      </c>
      <c r="P456" s="15">
        <v>85</v>
      </c>
      <c r="Q456" s="15">
        <v>6970</v>
      </c>
      <c r="R456" s="15">
        <v>8882</v>
      </c>
      <c r="S456" s="13">
        <v>4</v>
      </c>
      <c r="T456" s="16">
        <v>2636.2</v>
      </c>
      <c r="U456" s="17">
        <f t="shared" si="35"/>
        <v>659.05</v>
      </c>
      <c r="V456" s="18">
        <f t="shared" si="36"/>
        <v>31.014117647058821</v>
      </c>
      <c r="W456" s="18">
        <f t="shared" si="37"/>
        <v>0.18079692750840134</v>
      </c>
      <c r="X456" s="19">
        <f t="shared" si="38"/>
        <v>4.7058823529411764E-2</v>
      </c>
      <c r="Y456" s="16">
        <f>(Table22[[#This Row],[Gross Cost]]/Table22[[#This Row],[Viewable Impressions]])*1000</f>
        <v>378.22094691535148</v>
      </c>
      <c r="Z456" s="19">
        <f t="shared" si="39"/>
        <v>0.58295041492353061</v>
      </c>
    </row>
    <row r="457" spans="1:26" ht="34" x14ac:dyDescent="0.2">
      <c r="A457" s="13" t="s">
        <v>1756</v>
      </c>
      <c r="B457" s="14" t="s">
        <v>1757</v>
      </c>
      <c r="C457" s="14" t="s">
        <v>16</v>
      </c>
      <c r="D457" s="14" t="s">
        <v>85</v>
      </c>
      <c r="E457" s="14" t="s">
        <v>592</v>
      </c>
      <c r="F457" s="14" t="s">
        <v>1758</v>
      </c>
      <c r="G457" s="14" t="s">
        <v>60</v>
      </c>
      <c r="H457" s="14" t="s">
        <v>60</v>
      </c>
      <c r="I457" s="13" t="s">
        <v>61</v>
      </c>
      <c r="J457" s="13" t="s">
        <v>62</v>
      </c>
      <c r="K457" s="1" t="s">
        <v>114</v>
      </c>
      <c r="L457" s="1" t="s">
        <v>268</v>
      </c>
      <c r="M457" s="1" t="s">
        <v>81</v>
      </c>
      <c r="N457" s="13" t="s">
        <v>74</v>
      </c>
      <c r="O457" s="15">
        <v>11697</v>
      </c>
      <c r="P457" s="15">
        <v>64</v>
      </c>
      <c r="Q457" s="15">
        <v>6761</v>
      </c>
      <c r="R457" s="15">
        <v>10783</v>
      </c>
      <c r="S457" s="13">
        <v>3</v>
      </c>
      <c r="T457" s="16">
        <v>5218.07</v>
      </c>
      <c r="U457" s="17">
        <f t="shared" si="35"/>
        <v>1739.3566666666666</v>
      </c>
      <c r="V457" s="18">
        <f t="shared" si="36"/>
        <v>81.532343749999995</v>
      </c>
      <c r="W457" s="18">
        <f t="shared" si="37"/>
        <v>0.44610327434384883</v>
      </c>
      <c r="X457" s="19">
        <f t="shared" si="38"/>
        <v>4.6875E-2</v>
      </c>
      <c r="Y457" s="16">
        <f>(Table22[[#This Row],[Gross Cost]]/Table22[[#This Row],[Viewable Impressions]])*1000</f>
        <v>771.78967608341952</v>
      </c>
      <c r="Z457" s="19">
        <f t="shared" si="39"/>
        <v>0.54714884158331201</v>
      </c>
    </row>
    <row r="458" spans="1:26" ht="34" x14ac:dyDescent="0.2">
      <c r="A458" s="13" t="s">
        <v>1759</v>
      </c>
      <c r="B458" s="14" t="s">
        <v>1759</v>
      </c>
      <c r="C458" s="14" t="s">
        <v>19</v>
      </c>
      <c r="D458" s="14" t="s">
        <v>129</v>
      </c>
      <c r="E458" s="14" t="s">
        <v>1365</v>
      </c>
      <c r="F458" s="14" t="s">
        <v>1760</v>
      </c>
      <c r="G458" s="14" t="s">
        <v>60</v>
      </c>
      <c r="H458" s="14" t="s">
        <v>60</v>
      </c>
      <c r="I458" s="13" t="s">
        <v>113</v>
      </c>
      <c r="J458" s="13" t="s">
        <v>93</v>
      </c>
      <c r="K458" s="1" t="s">
        <v>63</v>
      </c>
      <c r="L458" s="1" t="s">
        <v>1761</v>
      </c>
      <c r="M458" s="1" t="s">
        <v>1762</v>
      </c>
      <c r="N458" s="13" t="s">
        <v>74</v>
      </c>
      <c r="O458" s="15">
        <v>16956</v>
      </c>
      <c r="P458" s="15">
        <v>65</v>
      </c>
      <c r="Q458" s="15">
        <v>7553</v>
      </c>
      <c r="R458" s="15">
        <v>15201</v>
      </c>
      <c r="S458" s="13">
        <v>3</v>
      </c>
      <c r="T458" s="16">
        <v>1502.68</v>
      </c>
      <c r="U458" s="17">
        <f t="shared" si="35"/>
        <v>500.89333333333337</v>
      </c>
      <c r="V458" s="18">
        <f t="shared" si="36"/>
        <v>23.118153846153849</v>
      </c>
      <c r="W458" s="18">
        <f t="shared" si="37"/>
        <v>8.8622316584100025E-2</v>
      </c>
      <c r="X458" s="19">
        <f t="shared" si="38"/>
        <v>4.6153846153846156E-2</v>
      </c>
      <c r="Y458" s="16">
        <f>(Table22[[#This Row],[Gross Cost]]/Table22[[#This Row],[Viewable Impressions]])*1000</f>
        <v>198.95141003574739</v>
      </c>
      <c r="Z458" s="19">
        <f t="shared" si="39"/>
        <v>0.38334512856805847</v>
      </c>
    </row>
    <row r="459" spans="1:26" ht="51" x14ac:dyDescent="0.2">
      <c r="A459" s="13" t="s">
        <v>1763</v>
      </c>
      <c r="B459" s="14" t="s">
        <v>1764</v>
      </c>
      <c r="C459" s="14" t="s">
        <v>9</v>
      </c>
      <c r="D459" s="14" t="s">
        <v>952</v>
      </c>
      <c r="E459" s="14" t="s">
        <v>1765</v>
      </c>
      <c r="F459" s="14" t="s">
        <v>60</v>
      </c>
      <c r="G459" s="14" t="s">
        <v>60</v>
      </c>
      <c r="H459" s="14" t="s">
        <v>60</v>
      </c>
      <c r="I459" s="13" t="s">
        <v>61</v>
      </c>
      <c r="J459" s="13" t="s">
        <v>121</v>
      </c>
      <c r="K459" s="1" t="s">
        <v>94</v>
      </c>
      <c r="L459" s="1" t="s">
        <v>1026</v>
      </c>
      <c r="M459" s="1" t="s">
        <v>144</v>
      </c>
      <c r="N459" s="13" t="s">
        <v>74</v>
      </c>
      <c r="O459" s="15">
        <v>61227</v>
      </c>
      <c r="P459" s="15">
        <v>174</v>
      </c>
      <c r="Q459" s="15">
        <v>10434</v>
      </c>
      <c r="R459" s="15">
        <v>53104</v>
      </c>
      <c r="S459" s="13">
        <v>8</v>
      </c>
      <c r="T459" s="16">
        <v>1919.55</v>
      </c>
      <c r="U459" s="17">
        <f t="shared" si="35"/>
        <v>239.94374999999999</v>
      </c>
      <c r="V459" s="18">
        <f t="shared" si="36"/>
        <v>11.031896551724138</v>
      </c>
      <c r="W459" s="18">
        <f t="shared" si="37"/>
        <v>3.1351364594051641E-2</v>
      </c>
      <c r="X459" s="19">
        <f t="shared" si="38"/>
        <v>4.5977011494252873E-2</v>
      </c>
      <c r="Y459" s="16">
        <f>(Table22[[#This Row],[Gross Cost]]/Table22[[#This Row],[Viewable Impressions]])*1000</f>
        <v>183.97067280046002</v>
      </c>
      <c r="Z459" s="19">
        <f t="shared" si="39"/>
        <v>0.2841883482777206</v>
      </c>
    </row>
    <row r="460" spans="1:26" ht="17" x14ac:dyDescent="0.2">
      <c r="A460" s="13" t="s">
        <v>1766</v>
      </c>
      <c r="B460" s="14" t="s">
        <v>1766</v>
      </c>
      <c r="C460" s="14" t="s">
        <v>19</v>
      </c>
      <c r="D460" s="14" t="s">
        <v>129</v>
      </c>
      <c r="E460" s="14" t="s">
        <v>1767</v>
      </c>
      <c r="F460" s="14" t="s">
        <v>60</v>
      </c>
      <c r="G460" s="14" t="s">
        <v>60</v>
      </c>
      <c r="H460" s="14" t="s">
        <v>60</v>
      </c>
      <c r="I460" s="13" t="s">
        <v>61</v>
      </c>
      <c r="J460" s="13" t="s">
        <v>62</v>
      </c>
      <c r="K460" s="1" t="s">
        <v>94</v>
      </c>
      <c r="L460" s="1" t="s">
        <v>1768</v>
      </c>
      <c r="M460" s="1" t="s">
        <v>65</v>
      </c>
      <c r="N460" s="13" t="s">
        <v>74</v>
      </c>
      <c r="O460" s="15">
        <v>11375</v>
      </c>
      <c r="P460" s="15">
        <v>87</v>
      </c>
      <c r="Q460" s="15">
        <v>7171</v>
      </c>
      <c r="R460" s="15">
        <v>8151</v>
      </c>
      <c r="S460" s="13">
        <v>4</v>
      </c>
      <c r="T460" s="16">
        <v>1763.78</v>
      </c>
      <c r="U460" s="17">
        <f t="shared" si="35"/>
        <v>440.94499999999999</v>
      </c>
      <c r="V460" s="18">
        <f t="shared" si="36"/>
        <v>20.273333333333333</v>
      </c>
      <c r="W460" s="18">
        <f t="shared" si="37"/>
        <v>0.15505758241758241</v>
      </c>
      <c r="X460" s="19">
        <f t="shared" si="38"/>
        <v>4.5977011494252873E-2</v>
      </c>
      <c r="Y460" s="16">
        <f>(Table22[[#This Row],[Gross Cost]]/Table22[[#This Row],[Viewable Impressions]])*1000</f>
        <v>245.9601171384744</v>
      </c>
      <c r="Z460" s="19">
        <f t="shared" si="39"/>
        <v>0.76483516483516489</v>
      </c>
    </row>
    <row r="461" spans="1:26" ht="51" x14ac:dyDescent="0.2">
      <c r="A461" s="13" t="s">
        <v>1769</v>
      </c>
      <c r="B461" s="14" t="s">
        <v>1770</v>
      </c>
      <c r="C461" s="14" t="s">
        <v>18</v>
      </c>
      <c r="D461" s="14" t="s">
        <v>182</v>
      </c>
      <c r="E461" s="14" t="s">
        <v>1771</v>
      </c>
      <c r="F461" s="14" t="s">
        <v>60</v>
      </c>
      <c r="G461" s="14" t="s">
        <v>60</v>
      </c>
      <c r="H461" s="14" t="s">
        <v>60</v>
      </c>
      <c r="I461" s="13" t="s">
        <v>113</v>
      </c>
      <c r="J461" s="13" t="s">
        <v>121</v>
      </c>
      <c r="K461" s="1" t="s">
        <v>114</v>
      </c>
      <c r="L461" s="1" t="s">
        <v>173</v>
      </c>
      <c r="M461" s="1" t="s">
        <v>81</v>
      </c>
      <c r="N461" s="13" t="s">
        <v>74</v>
      </c>
      <c r="O461" s="15">
        <v>64577</v>
      </c>
      <c r="P461" s="15">
        <v>240</v>
      </c>
      <c r="Q461" s="15">
        <v>37732</v>
      </c>
      <c r="R461" s="15">
        <v>60357</v>
      </c>
      <c r="S461" s="13">
        <v>11</v>
      </c>
      <c r="T461" s="16">
        <v>1801.35</v>
      </c>
      <c r="U461" s="17">
        <f t="shared" si="35"/>
        <v>163.7590909090909</v>
      </c>
      <c r="V461" s="18">
        <f t="shared" si="36"/>
        <v>7.5056249999999993</v>
      </c>
      <c r="W461" s="18">
        <f t="shared" si="37"/>
        <v>2.7894606438824968E-2</v>
      </c>
      <c r="X461" s="19">
        <f t="shared" si="38"/>
        <v>4.583333333333333E-2</v>
      </c>
      <c r="Y461" s="16">
        <f>(Table22[[#This Row],[Gross Cost]]/Table22[[#This Row],[Viewable Impressions]])*1000</f>
        <v>47.740644545743663</v>
      </c>
      <c r="Z461" s="19">
        <f t="shared" si="39"/>
        <v>0.37164934883937006</v>
      </c>
    </row>
    <row r="462" spans="1:26" ht="51" x14ac:dyDescent="0.2">
      <c r="A462" s="13" t="s">
        <v>1772</v>
      </c>
      <c r="B462" s="14" t="s">
        <v>1773</v>
      </c>
      <c r="C462" s="14" t="s">
        <v>28</v>
      </c>
      <c r="D462" s="14" t="s">
        <v>294</v>
      </c>
      <c r="E462" s="14" t="s">
        <v>295</v>
      </c>
      <c r="F462" s="14" t="s">
        <v>14</v>
      </c>
      <c r="G462" s="14" t="s">
        <v>1774</v>
      </c>
      <c r="H462" s="14" t="s">
        <v>60</v>
      </c>
      <c r="I462" s="13" t="s">
        <v>61</v>
      </c>
      <c r="J462" s="13" t="s">
        <v>62</v>
      </c>
      <c r="K462" s="1" t="s">
        <v>87</v>
      </c>
      <c r="L462" s="1" t="s">
        <v>173</v>
      </c>
      <c r="M462" s="1" t="s">
        <v>597</v>
      </c>
      <c r="N462" s="13" t="s">
        <v>74</v>
      </c>
      <c r="O462" s="15">
        <v>114267</v>
      </c>
      <c r="P462" s="15">
        <v>110</v>
      </c>
      <c r="Q462" s="15">
        <v>60964</v>
      </c>
      <c r="R462" s="15">
        <v>108301</v>
      </c>
      <c r="S462" s="13">
        <v>5</v>
      </c>
      <c r="T462" s="16">
        <v>2679.15</v>
      </c>
      <c r="U462" s="17">
        <f t="shared" si="35"/>
        <v>535.83000000000004</v>
      </c>
      <c r="V462" s="18">
        <f t="shared" si="36"/>
        <v>24.355909090909091</v>
      </c>
      <c r="W462" s="18">
        <f t="shared" si="37"/>
        <v>2.3446401848302659E-2</v>
      </c>
      <c r="X462" s="19">
        <f t="shared" si="38"/>
        <v>4.5454545454545456E-2</v>
      </c>
      <c r="Y462" s="16">
        <f>(Table22[[#This Row],[Gross Cost]]/Table22[[#This Row],[Viewable Impressions]])*1000</f>
        <v>43.946427399776915</v>
      </c>
      <c r="Z462" s="19">
        <f t="shared" si="39"/>
        <v>9.6265763518776193E-2</v>
      </c>
    </row>
    <row r="463" spans="1:26" ht="34" x14ac:dyDescent="0.2">
      <c r="A463" s="13" t="s">
        <v>1775</v>
      </c>
      <c r="B463" s="14" t="s">
        <v>1776</v>
      </c>
      <c r="C463" s="14" t="s">
        <v>13</v>
      </c>
      <c r="D463" s="14" t="s">
        <v>14</v>
      </c>
      <c r="E463" s="14" t="s">
        <v>98</v>
      </c>
      <c r="F463" s="14" t="s">
        <v>1777</v>
      </c>
      <c r="G463" s="14" t="s">
        <v>60</v>
      </c>
      <c r="H463" s="14" t="s">
        <v>60</v>
      </c>
      <c r="I463" s="13" t="s">
        <v>113</v>
      </c>
      <c r="J463" s="13" t="s">
        <v>121</v>
      </c>
      <c r="K463" s="1" t="s">
        <v>87</v>
      </c>
      <c r="L463" s="1" t="s">
        <v>1778</v>
      </c>
      <c r="M463" s="1" t="s">
        <v>133</v>
      </c>
      <c r="N463" s="13" t="s">
        <v>74</v>
      </c>
      <c r="O463" s="15">
        <v>13655</v>
      </c>
      <c r="P463" s="15">
        <v>66</v>
      </c>
      <c r="Q463" s="15">
        <v>9519</v>
      </c>
      <c r="R463" s="15">
        <v>13041</v>
      </c>
      <c r="S463" s="13">
        <v>3</v>
      </c>
      <c r="T463" s="16">
        <v>1475.25</v>
      </c>
      <c r="U463" s="17">
        <f t="shared" si="35"/>
        <v>491.75</v>
      </c>
      <c r="V463" s="18">
        <f t="shared" si="36"/>
        <v>22.352272727272727</v>
      </c>
      <c r="W463" s="18">
        <f t="shared" si="37"/>
        <v>0.10803734895642622</v>
      </c>
      <c r="X463" s="19">
        <f t="shared" si="38"/>
        <v>4.5454545454545456E-2</v>
      </c>
      <c r="Y463" s="16">
        <f>(Table22[[#This Row],[Gross Cost]]/Table22[[#This Row],[Viewable Impressions]])*1000</f>
        <v>154.97951465490073</v>
      </c>
      <c r="Z463" s="19">
        <f t="shared" si="39"/>
        <v>0.48333943610399122</v>
      </c>
    </row>
    <row r="464" spans="1:26" ht="34" x14ac:dyDescent="0.2">
      <c r="A464" s="13" t="s">
        <v>1779</v>
      </c>
      <c r="B464" s="14" t="s">
        <v>1780</v>
      </c>
      <c r="C464" s="14" t="s">
        <v>20</v>
      </c>
      <c r="D464" s="14" t="s">
        <v>1781</v>
      </c>
      <c r="E464" s="14" t="s">
        <v>60</v>
      </c>
      <c r="F464" s="14" t="s">
        <v>60</v>
      </c>
      <c r="G464" s="14" t="s">
        <v>60</v>
      </c>
      <c r="H464" s="14" t="s">
        <v>60</v>
      </c>
      <c r="I464" s="13" t="s">
        <v>113</v>
      </c>
      <c r="J464" s="13" t="s">
        <v>93</v>
      </c>
      <c r="K464" s="1" t="s">
        <v>94</v>
      </c>
      <c r="L464" s="1" t="s">
        <v>852</v>
      </c>
      <c r="M464" s="1" t="s">
        <v>107</v>
      </c>
      <c r="N464" s="13" t="s">
        <v>74</v>
      </c>
      <c r="O464" s="15">
        <v>27032</v>
      </c>
      <c r="P464" s="15">
        <v>110</v>
      </c>
      <c r="Q464" s="15">
        <v>21893</v>
      </c>
      <c r="R464" s="15">
        <v>26127</v>
      </c>
      <c r="S464" s="13">
        <v>5</v>
      </c>
      <c r="T464" s="16">
        <v>5292.9</v>
      </c>
      <c r="U464" s="17">
        <f t="shared" si="35"/>
        <v>1058.58</v>
      </c>
      <c r="V464" s="18">
        <f t="shared" si="36"/>
        <v>48.117272727272727</v>
      </c>
      <c r="W464" s="18">
        <f t="shared" si="37"/>
        <v>0.19580127256584787</v>
      </c>
      <c r="X464" s="19">
        <f t="shared" si="38"/>
        <v>4.5454545454545456E-2</v>
      </c>
      <c r="Y464" s="16">
        <f>(Table22[[#This Row],[Gross Cost]]/Table22[[#This Row],[Viewable Impressions]])*1000</f>
        <v>241.76220709815922</v>
      </c>
      <c r="Z464" s="19">
        <f t="shared" si="39"/>
        <v>0.40692512577685708</v>
      </c>
    </row>
    <row r="465" spans="1:26" ht="34" x14ac:dyDescent="0.2">
      <c r="A465" s="13" t="s">
        <v>1782</v>
      </c>
      <c r="B465" s="14" t="s">
        <v>1783</v>
      </c>
      <c r="C465" s="14" t="s">
        <v>27</v>
      </c>
      <c r="D465" s="14" t="s">
        <v>311</v>
      </c>
      <c r="E465" s="14" t="s">
        <v>1784</v>
      </c>
      <c r="F465" s="14" t="s">
        <v>60</v>
      </c>
      <c r="G465" s="14" t="s">
        <v>60</v>
      </c>
      <c r="H465" s="14" t="s">
        <v>60</v>
      </c>
      <c r="I465" s="13" t="s">
        <v>61</v>
      </c>
      <c r="J465" s="13" t="s">
        <v>62</v>
      </c>
      <c r="K465" s="1" t="s">
        <v>87</v>
      </c>
      <c r="L465" s="1" t="s">
        <v>1785</v>
      </c>
      <c r="M465" s="1" t="s">
        <v>933</v>
      </c>
      <c r="N465" s="13" t="s">
        <v>66</v>
      </c>
      <c r="O465" s="15">
        <v>11668</v>
      </c>
      <c r="P465" s="15">
        <v>110</v>
      </c>
      <c r="Q465" s="15">
        <v>7860</v>
      </c>
      <c r="R465" s="15">
        <v>11009</v>
      </c>
      <c r="S465" s="13">
        <v>5</v>
      </c>
      <c r="T465" s="16">
        <v>2653.98</v>
      </c>
      <c r="U465" s="17">
        <f t="shared" si="35"/>
        <v>530.79600000000005</v>
      </c>
      <c r="V465" s="18">
        <f t="shared" si="36"/>
        <v>24.12709090909091</v>
      </c>
      <c r="W465" s="18">
        <f t="shared" si="37"/>
        <v>0.2274580047994515</v>
      </c>
      <c r="X465" s="19">
        <f t="shared" si="38"/>
        <v>4.5454545454545456E-2</v>
      </c>
      <c r="Y465" s="16">
        <f>(Table22[[#This Row],[Gross Cost]]/Table22[[#This Row],[Viewable Impressions]])*1000</f>
        <v>337.6564885496183</v>
      </c>
      <c r="Z465" s="19">
        <f t="shared" si="39"/>
        <v>0.94274940006856356</v>
      </c>
    </row>
    <row r="466" spans="1:26" ht="51" x14ac:dyDescent="0.2">
      <c r="A466" s="13" t="s">
        <v>1786</v>
      </c>
      <c r="B466" s="14" t="s">
        <v>1786</v>
      </c>
      <c r="C466" s="14" t="s">
        <v>23</v>
      </c>
      <c r="D466" s="14" t="s">
        <v>1787</v>
      </c>
      <c r="E466" s="14" t="s">
        <v>60</v>
      </c>
      <c r="F466" s="14" t="s">
        <v>60</v>
      </c>
      <c r="G466" s="14" t="s">
        <v>60</v>
      </c>
      <c r="H466" s="14" t="s">
        <v>60</v>
      </c>
      <c r="I466" s="13" t="s">
        <v>61</v>
      </c>
      <c r="J466" s="13" t="s">
        <v>62</v>
      </c>
      <c r="K466" s="1" t="s">
        <v>87</v>
      </c>
      <c r="L466" s="1" t="s">
        <v>1788</v>
      </c>
      <c r="M466" s="1" t="s">
        <v>65</v>
      </c>
      <c r="N466" s="13" t="s">
        <v>74</v>
      </c>
      <c r="O466" s="15">
        <v>10942</v>
      </c>
      <c r="P466" s="15">
        <v>66</v>
      </c>
      <c r="Q466" s="15">
        <v>4578</v>
      </c>
      <c r="R466" s="15">
        <v>9155</v>
      </c>
      <c r="S466" s="13">
        <v>3</v>
      </c>
      <c r="T466" s="16">
        <v>1595.75</v>
      </c>
      <c r="U466" s="17">
        <f t="shared" si="35"/>
        <v>531.91666666666663</v>
      </c>
      <c r="V466" s="18">
        <f t="shared" si="36"/>
        <v>24.178030303030305</v>
      </c>
      <c r="W466" s="18">
        <f t="shared" si="37"/>
        <v>0.14583714129044051</v>
      </c>
      <c r="X466" s="19">
        <f t="shared" si="38"/>
        <v>4.5454545454545456E-2</v>
      </c>
      <c r="Y466" s="16">
        <f>(Table22[[#This Row],[Gross Cost]]/Table22[[#This Row],[Viewable Impressions]])*1000</f>
        <v>348.56924421144601</v>
      </c>
      <c r="Z466" s="19">
        <f t="shared" si="39"/>
        <v>0.60318040577590937</v>
      </c>
    </row>
    <row r="467" spans="1:26" ht="17" x14ac:dyDescent="0.2">
      <c r="A467" s="13" t="s">
        <v>1789</v>
      </c>
      <c r="B467" s="14" t="s">
        <v>1790</v>
      </c>
      <c r="C467" s="14" t="s">
        <v>25</v>
      </c>
      <c r="D467" s="14" t="s">
        <v>91</v>
      </c>
      <c r="E467" s="14" t="s">
        <v>1791</v>
      </c>
      <c r="F467" s="14" t="s">
        <v>60</v>
      </c>
      <c r="G467" s="14" t="s">
        <v>60</v>
      </c>
      <c r="H467" s="14" t="s">
        <v>60</v>
      </c>
      <c r="I467" s="13" t="s">
        <v>113</v>
      </c>
      <c r="J467" s="13" t="s">
        <v>78</v>
      </c>
      <c r="K467" s="1" t="s">
        <v>442</v>
      </c>
      <c r="L467" s="1" t="s">
        <v>511</v>
      </c>
      <c r="M467" s="1" t="s">
        <v>107</v>
      </c>
      <c r="N467" s="13" t="s">
        <v>74</v>
      </c>
      <c r="O467" s="15">
        <v>24100</v>
      </c>
      <c r="P467" s="15">
        <v>110</v>
      </c>
      <c r="Q467" s="15">
        <v>11355</v>
      </c>
      <c r="R467" s="15">
        <v>21740</v>
      </c>
      <c r="S467" s="13">
        <v>5</v>
      </c>
      <c r="T467" s="16">
        <v>5912.26</v>
      </c>
      <c r="U467" s="17">
        <f t="shared" si="35"/>
        <v>1182.452</v>
      </c>
      <c r="V467" s="18">
        <f t="shared" si="36"/>
        <v>53.747818181818182</v>
      </c>
      <c r="W467" s="18">
        <f t="shared" si="37"/>
        <v>0.24532199170124483</v>
      </c>
      <c r="X467" s="19">
        <f t="shared" si="38"/>
        <v>4.5454545454545456E-2</v>
      </c>
      <c r="Y467" s="16">
        <f>(Table22[[#This Row],[Gross Cost]]/Table22[[#This Row],[Viewable Impressions]])*1000</f>
        <v>520.6745926904448</v>
      </c>
      <c r="Z467" s="19">
        <f t="shared" si="39"/>
        <v>0.45643153526970959</v>
      </c>
    </row>
    <row r="468" spans="1:26" ht="51" x14ac:dyDescent="0.2">
      <c r="A468" s="13" t="s">
        <v>1792</v>
      </c>
      <c r="B468" s="14" t="s">
        <v>1793</v>
      </c>
      <c r="C468" s="14" t="s">
        <v>16</v>
      </c>
      <c r="D468" s="14" t="s">
        <v>85</v>
      </c>
      <c r="E468" s="14" t="s">
        <v>214</v>
      </c>
      <c r="F468" s="14" t="s">
        <v>1794</v>
      </c>
      <c r="G468" s="14" t="s">
        <v>60</v>
      </c>
      <c r="H468" s="14" t="s">
        <v>60</v>
      </c>
      <c r="I468" s="13" t="s">
        <v>61</v>
      </c>
      <c r="J468" s="13" t="s">
        <v>93</v>
      </c>
      <c r="K468" s="1" t="s">
        <v>94</v>
      </c>
      <c r="L468" s="1" t="s">
        <v>1795</v>
      </c>
      <c r="M468" s="1" t="s">
        <v>81</v>
      </c>
      <c r="N468" s="13" t="s">
        <v>74</v>
      </c>
      <c r="O468" s="15">
        <v>11681</v>
      </c>
      <c r="P468" s="15">
        <v>88</v>
      </c>
      <c r="Q468" s="15">
        <v>4713</v>
      </c>
      <c r="R468" s="15">
        <v>8230</v>
      </c>
      <c r="S468" s="13">
        <v>4</v>
      </c>
      <c r="T468" s="16">
        <v>5216.6499999999996</v>
      </c>
      <c r="U468" s="17">
        <f t="shared" si="35"/>
        <v>1304.1624999999999</v>
      </c>
      <c r="V468" s="18">
        <f t="shared" si="36"/>
        <v>59.28011363636363</v>
      </c>
      <c r="W468" s="18">
        <f t="shared" si="37"/>
        <v>0.4465927574693947</v>
      </c>
      <c r="X468" s="19">
        <f t="shared" si="38"/>
        <v>4.5454545454545456E-2</v>
      </c>
      <c r="Y468" s="16">
        <f>(Table22[[#This Row],[Gross Cost]]/Table22[[#This Row],[Viewable Impressions]])*1000</f>
        <v>1106.8639932102692</v>
      </c>
      <c r="Z468" s="19">
        <f t="shared" si="39"/>
        <v>0.75336015752076024</v>
      </c>
    </row>
    <row r="469" spans="1:26" ht="34" x14ac:dyDescent="0.2">
      <c r="A469" s="13" t="s">
        <v>1796</v>
      </c>
      <c r="B469" s="14" t="s">
        <v>1796</v>
      </c>
      <c r="C469" s="14" t="s">
        <v>19</v>
      </c>
      <c r="D469" s="14" t="s">
        <v>129</v>
      </c>
      <c r="E469" s="14" t="s">
        <v>1797</v>
      </c>
      <c r="F469" s="14" t="s">
        <v>60</v>
      </c>
      <c r="G469" s="14" t="s">
        <v>60</v>
      </c>
      <c r="H469" s="14" t="s">
        <v>60</v>
      </c>
      <c r="I469" s="13" t="s">
        <v>113</v>
      </c>
      <c r="J469" s="13" t="s">
        <v>78</v>
      </c>
      <c r="K469" s="1" t="s">
        <v>94</v>
      </c>
      <c r="L469" s="1" t="s">
        <v>1516</v>
      </c>
      <c r="M469" s="1" t="s">
        <v>65</v>
      </c>
      <c r="N469" s="13" t="s">
        <v>74</v>
      </c>
      <c r="O469" s="15">
        <v>80408</v>
      </c>
      <c r="P469" s="15">
        <v>199</v>
      </c>
      <c r="Q469" s="15">
        <v>13127</v>
      </c>
      <c r="R469" s="15">
        <v>67027</v>
      </c>
      <c r="S469" s="13">
        <v>9</v>
      </c>
      <c r="T469" s="16">
        <v>1788.11</v>
      </c>
      <c r="U469" s="17">
        <f t="shared" si="35"/>
        <v>198.67888888888888</v>
      </c>
      <c r="V469" s="18">
        <f t="shared" si="36"/>
        <v>8.9854773869346722</v>
      </c>
      <c r="W469" s="18">
        <f t="shared" si="37"/>
        <v>2.2237961396875932E-2</v>
      </c>
      <c r="X469" s="19">
        <f t="shared" si="38"/>
        <v>4.5226130653266333E-2</v>
      </c>
      <c r="Y469" s="16">
        <f>(Table22[[#This Row],[Gross Cost]]/Table22[[#This Row],[Viewable Impressions]])*1000</f>
        <v>136.21619562733298</v>
      </c>
      <c r="Z469" s="19">
        <f t="shared" si="39"/>
        <v>0.2474878121579942</v>
      </c>
    </row>
    <row r="470" spans="1:26" ht="34" x14ac:dyDescent="0.2">
      <c r="A470" s="13" t="s">
        <v>1798</v>
      </c>
      <c r="B470" s="14" t="s">
        <v>1799</v>
      </c>
      <c r="C470" s="14" t="s">
        <v>378</v>
      </c>
      <c r="D470" s="14" t="s">
        <v>1800</v>
      </c>
      <c r="E470" s="14" t="s">
        <v>60</v>
      </c>
      <c r="F470" s="14" t="s">
        <v>60</v>
      </c>
      <c r="G470" s="14" t="s">
        <v>60</v>
      </c>
      <c r="H470" s="14" t="s">
        <v>60</v>
      </c>
      <c r="I470" s="13" t="s">
        <v>61</v>
      </c>
      <c r="J470" s="13" t="s">
        <v>78</v>
      </c>
      <c r="K470" s="1" t="s">
        <v>231</v>
      </c>
      <c r="L470" s="1" t="s">
        <v>790</v>
      </c>
      <c r="M470" s="1" t="s">
        <v>81</v>
      </c>
      <c r="N470" s="13" t="s">
        <v>66</v>
      </c>
      <c r="O470" s="15">
        <v>120902</v>
      </c>
      <c r="P470" s="15">
        <v>333</v>
      </c>
      <c r="Q470" s="15">
        <v>9964</v>
      </c>
      <c r="R470" s="15">
        <v>70015</v>
      </c>
      <c r="S470" s="13">
        <v>15</v>
      </c>
      <c r="T470" s="16">
        <v>4669.01</v>
      </c>
      <c r="U470" s="17">
        <f t="shared" si="35"/>
        <v>311.26733333333334</v>
      </c>
      <c r="V470" s="18">
        <f t="shared" si="36"/>
        <v>14.021051051051051</v>
      </c>
      <c r="W470" s="18">
        <f t="shared" si="37"/>
        <v>3.8618137003523519E-2</v>
      </c>
      <c r="X470" s="19">
        <f t="shared" si="38"/>
        <v>4.5045045045045043E-2</v>
      </c>
      <c r="Y470" s="16">
        <f>(Table22[[#This Row],[Gross Cost]]/Table22[[#This Row],[Viewable Impressions]])*1000</f>
        <v>468.58791649939786</v>
      </c>
      <c r="Z470" s="19">
        <f t="shared" si="39"/>
        <v>0.27542968685381547</v>
      </c>
    </row>
    <row r="471" spans="1:26" ht="34" x14ac:dyDescent="0.2">
      <c r="A471" s="13" t="s">
        <v>1801</v>
      </c>
      <c r="B471" s="14" t="s">
        <v>1802</v>
      </c>
      <c r="C471" s="14" t="s">
        <v>21</v>
      </c>
      <c r="D471" s="14" t="s">
        <v>1803</v>
      </c>
      <c r="E471" s="14" t="s">
        <v>60</v>
      </c>
      <c r="F471" s="14" t="s">
        <v>60</v>
      </c>
      <c r="G471" s="14" t="s">
        <v>60</v>
      </c>
      <c r="H471" s="14" t="s">
        <v>60</v>
      </c>
      <c r="I471" s="13" t="s">
        <v>61</v>
      </c>
      <c r="J471" s="13" t="s">
        <v>62</v>
      </c>
      <c r="K471" s="1" t="s">
        <v>114</v>
      </c>
      <c r="L471" s="1" t="s">
        <v>833</v>
      </c>
      <c r="M471" s="1" t="s">
        <v>65</v>
      </c>
      <c r="N471" s="13" t="s">
        <v>74</v>
      </c>
      <c r="O471" s="15">
        <v>75531</v>
      </c>
      <c r="P471" s="15">
        <v>200</v>
      </c>
      <c r="Q471" s="15">
        <v>63816</v>
      </c>
      <c r="R471" s="15">
        <v>70011</v>
      </c>
      <c r="S471" s="13">
        <v>9</v>
      </c>
      <c r="T471" s="16">
        <v>7261.87</v>
      </c>
      <c r="U471" s="17">
        <f t="shared" si="35"/>
        <v>806.87444444444441</v>
      </c>
      <c r="V471" s="18">
        <f t="shared" si="36"/>
        <v>36.309350000000002</v>
      </c>
      <c r="W471" s="18">
        <f t="shared" si="37"/>
        <v>9.6144232169572755E-2</v>
      </c>
      <c r="X471" s="19">
        <f t="shared" si="38"/>
        <v>4.4999999999999998E-2</v>
      </c>
      <c r="Y471" s="16">
        <f>(Table22[[#This Row],[Gross Cost]]/Table22[[#This Row],[Viewable Impressions]])*1000</f>
        <v>113.79387614391375</v>
      </c>
      <c r="Z471" s="19">
        <f t="shared" si="39"/>
        <v>0.26479193973335452</v>
      </c>
    </row>
    <row r="472" spans="1:26" ht="34" x14ac:dyDescent="0.2">
      <c r="A472" s="13" t="s">
        <v>1804</v>
      </c>
      <c r="B472" s="14" t="s">
        <v>1805</v>
      </c>
      <c r="C472" s="14" t="s">
        <v>17</v>
      </c>
      <c r="D472" s="14" t="s">
        <v>518</v>
      </c>
      <c r="E472" s="14" t="s">
        <v>1806</v>
      </c>
      <c r="F472" s="14" t="s">
        <v>60</v>
      </c>
      <c r="G472" s="14" t="s">
        <v>60</v>
      </c>
      <c r="H472" s="14" t="s">
        <v>60</v>
      </c>
      <c r="I472" s="13" t="s">
        <v>113</v>
      </c>
      <c r="J472" s="13" t="s">
        <v>78</v>
      </c>
      <c r="K472" s="1" t="s">
        <v>72</v>
      </c>
      <c r="L472" s="1" t="s">
        <v>242</v>
      </c>
      <c r="M472" s="1" t="s">
        <v>81</v>
      </c>
      <c r="N472" s="13" t="s">
        <v>74</v>
      </c>
      <c r="O472" s="15">
        <v>63794</v>
      </c>
      <c r="P472" s="15">
        <v>200</v>
      </c>
      <c r="Q472" s="15">
        <v>46557</v>
      </c>
      <c r="R472" s="15">
        <v>60868</v>
      </c>
      <c r="S472" s="13">
        <v>9</v>
      </c>
      <c r="T472" s="16">
        <v>6832.94</v>
      </c>
      <c r="U472" s="17">
        <f t="shared" si="35"/>
        <v>759.21555555555551</v>
      </c>
      <c r="V472" s="18">
        <f t="shared" si="36"/>
        <v>34.164699999999996</v>
      </c>
      <c r="W472" s="18">
        <f t="shared" si="37"/>
        <v>0.10710944602940715</v>
      </c>
      <c r="X472" s="19">
        <f t="shared" si="38"/>
        <v>4.4999999999999998E-2</v>
      </c>
      <c r="Y472" s="16">
        <f>(Table22[[#This Row],[Gross Cost]]/Table22[[#This Row],[Viewable Impressions]])*1000</f>
        <v>146.76504070279441</v>
      </c>
      <c r="Z472" s="19">
        <f t="shared" si="39"/>
        <v>0.31350910743957117</v>
      </c>
    </row>
    <row r="473" spans="1:26" ht="51" x14ac:dyDescent="0.2">
      <c r="A473" s="13" t="s">
        <v>1807</v>
      </c>
      <c r="B473" s="14" t="s">
        <v>1808</v>
      </c>
      <c r="C473" s="14" t="s">
        <v>28</v>
      </c>
      <c r="D473" s="14" t="s">
        <v>294</v>
      </c>
      <c r="E473" s="14" t="s">
        <v>295</v>
      </c>
      <c r="F473" s="14" t="s">
        <v>14</v>
      </c>
      <c r="G473" s="14" t="s">
        <v>1809</v>
      </c>
      <c r="H473" s="14" t="s">
        <v>60</v>
      </c>
      <c r="I473" s="13" t="s">
        <v>113</v>
      </c>
      <c r="J473" s="13" t="s">
        <v>121</v>
      </c>
      <c r="K473" s="1" t="s">
        <v>87</v>
      </c>
      <c r="L473" s="1" t="s">
        <v>711</v>
      </c>
      <c r="M473" s="1" t="s">
        <v>299</v>
      </c>
      <c r="N473" s="13" t="s">
        <v>74</v>
      </c>
      <c r="O473" s="15">
        <v>21482</v>
      </c>
      <c r="P473" s="15">
        <v>67</v>
      </c>
      <c r="Q473" s="15">
        <v>10473</v>
      </c>
      <c r="R473" s="15">
        <v>19679</v>
      </c>
      <c r="S473" s="13">
        <v>3</v>
      </c>
      <c r="T473" s="16">
        <v>3563.1</v>
      </c>
      <c r="U473" s="17">
        <f t="shared" si="35"/>
        <v>1187.7</v>
      </c>
      <c r="V473" s="18">
        <f t="shared" si="36"/>
        <v>53.180597014925375</v>
      </c>
      <c r="W473" s="18">
        <f t="shared" si="37"/>
        <v>0.16586444465133598</v>
      </c>
      <c r="X473" s="19">
        <f t="shared" si="38"/>
        <v>4.4776119402985072E-2</v>
      </c>
      <c r="Y473" s="16">
        <f>(Table22[[#This Row],[Gross Cost]]/Table22[[#This Row],[Viewable Impressions]])*1000</f>
        <v>340.21770266399307</v>
      </c>
      <c r="Z473" s="19">
        <f t="shared" si="39"/>
        <v>0.31188902336840146</v>
      </c>
    </row>
    <row r="474" spans="1:26" ht="34" x14ac:dyDescent="0.2">
      <c r="A474" s="13" t="s">
        <v>1810</v>
      </c>
      <c r="B474" s="14" t="s">
        <v>1811</v>
      </c>
      <c r="C474" s="14" t="s">
        <v>25</v>
      </c>
      <c r="D474" s="14" t="s">
        <v>91</v>
      </c>
      <c r="E474" s="14" t="s">
        <v>1812</v>
      </c>
      <c r="F474" s="14" t="s">
        <v>60</v>
      </c>
      <c r="G474" s="14" t="s">
        <v>60</v>
      </c>
      <c r="H474" s="14" t="s">
        <v>60</v>
      </c>
      <c r="I474" s="13" t="s">
        <v>113</v>
      </c>
      <c r="J474" s="13" t="s">
        <v>78</v>
      </c>
      <c r="K474" s="1" t="s">
        <v>100</v>
      </c>
      <c r="L474" s="1" t="s">
        <v>375</v>
      </c>
      <c r="M474" s="1" t="s">
        <v>107</v>
      </c>
      <c r="N474" s="13" t="s">
        <v>74</v>
      </c>
      <c r="O474" s="15">
        <v>23965</v>
      </c>
      <c r="P474" s="15">
        <v>270</v>
      </c>
      <c r="Q474" s="15">
        <v>13608</v>
      </c>
      <c r="R474" s="15">
        <v>21704</v>
      </c>
      <c r="S474" s="13">
        <v>12</v>
      </c>
      <c r="T474" s="16">
        <v>5706.86</v>
      </c>
      <c r="U474" s="17">
        <f t="shared" si="35"/>
        <v>475.57166666666666</v>
      </c>
      <c r="V474" s="18">
        <f t="shared" si="36"/>
        <v>21.136518518518518</v>
      </c>
      <c r="W474" s="18">
        <f t="shared" si="37"/>
        <v>0.23813311078656371</v>
      </c>
      <c r="X474" s="19">
        <f t="shared" si="38"/>
        <v>4.4444444444444446E-2</v>
      </c>
      <c r="Y474" s="16">
        <f>(Table22[[#This Row],[Gross Cost]]/Table22[[#This Row],[Viewable Impressions]])*1000</f>
        <v>419.37536743092295</v>
      </c>
      <c r="Z474" s="19">
        <f t="shared" si="39"/>
        <v>1.1266430210723972</v>
      </c>
    </row>
    <row r="475" spans="1:26" ht="34" x14ac:dyDescent="0.2">
      <c r="A475" s="13" t="s">
        <v>1813</v>
      </c>
      <c r="B475" s="14" t="s">
        <v>1814</v>
      </c>
      <c r="C475" s="14" t="s">
        <v>28</v>
      </c>
      <c r="D475" s="14" t="s">
        <v>294</v>
      </c>
      <c r="E475" s="14" t="s">
        <v>1030</v>
      </c>
      <c r="F475" s="14" t="s">
        <v>922</v>
      </c>
      <c r="G475" s="14" t="s">
        <v>60</v>
      </c>
      <c r="H475" s="14" t="s">
        <v>60</v>
      </c>
      <c r="I475" s="13" t="s">
        <v>113</v>
      </c>
      <c r="J475" s="13" t="s">
        <v>78</v>
      </c>
      <c r="K475" s="1" t="s">
        <v>231</v>
      </c>
      <c r="L475" s="1" t="s">
        <v>1061</v>
      </c>
      <c r="M475" s="1" t="s">
        <v>65</v>
      </c>
      <c r="N475" s="13" t="s">
        <v>74</v>
      </c>
      <c r="O475" s="15">
        <v>68008</v>
      </c>
      <c r="P475" s="15">
        <v>204</v>
      </c>
      <c r="Q475" s="15">
        <v>2996</v>
      </c>
      <c r="R475" s="15">
        <v>49686</v>
      </c>
      <c r="S475" s="13">
        <v>9</v>
      </c>
      <c r="T475" s="16">
        <v>1923.81</v>
      </c>
      <c r="U475" s="17">
        <f t="shared" si="35"/>
        <v>213.75666666666666</v>
      </c>
      <c r="V475" s="18">
        <f t="shared" si="36"/>
        <v>9.4304411764705875</v>
      </c>
      <c r="W475" s="18">
        <f t="shared" si="37"/>
        <v>2.8287995529937653E-2</v>
      </c>
      <c r="X475" s="19">
        <f t="shared" si="38"/>
        <v>4.4117647058823532E-2</v>
      </c>
      <c r="Y475" s="16">
        <f>(Table22[[#This Row],[Gross Cost]]/Table22[[#This Row],[Viewable Impressions]])*1000</f>
        <v>642.12616822429902</v>
      </c>
      <c r="Z475" s="19">
        <f t="shared" si="39"/>
        <v>0.29996471003411362</v>
      </c>
    </row>
    <row r="476" spans="1:26" ht="34" x14ac:dyDescent="0.2">
      <c r="A476" s="13" t="s">
        <v>1815</v>
      </c>
      <c r="B476" s="14" t="s">
        <v>1816</v>
      </c>
      <c r="C476" s="14" t="s">
        <v>25</v>
      </c>
      <c r="D476" s="14" t="s">
        <v>91</v>
      </c>
      <c r="E476" s="14" t="s">
        <v>1078</v>
      </c>
      <c r="F476" s="14" t="s">
        <v>60</v>
      </c>
      <c r="G476" s="14" t="s">
        <v>60</v>
      </c>
      <c r="H476" s="14" t="s">
        <v>60</v>
      </c>
      <c r="I476" s="13" t="s">
        <v>113</v>
      </c>
      <c r="J476" s="13" t="s">
        <v>121</v>
      </c>
      <c r="K476" s="1" t="s">
        <v>588</v>
      </c>
      <c r="L476" s="1" t="s">
        <v>1188</v>
      </c>
      <c r="M476" s="1" t="s">
        <v>107</v>
      </c>
      <c r="N476" s="13" t="s">
        <v>74</v>
      </c>
      <c r="O476" s="15">
        <v>90463</v>
      </c>
      <c r="P476" s="15">
        <v>204</v>
      </c>
      <c r="Q476" s="15">
        <v>803</v>
      </c>
      <c r="R476" s="15">
        <v>2465</v>
      </c>
      <c r="S476" s="13">
        <v>9</v>
      </c>
      <c r="T476" s="16">
        <v>6120.6</v>
      </c>
      <c r="U476" s="17">
        <f t="shared" si="35"/>
        <v>680.06666666666672</v>
      </c>
      <c r="V476" s="18">
        <f t="shared" si="36"/>
        <v>30.002941176470589</v>
      </c>
      <c r="W476" s="18">
        <f t="shared" si="37"/>
        <v>6.7658600753899387E-2</v>
      </c>
      <c r="X476" s="19">
        <f t="shared" si="38"/>
        <v>4.4117647058823532E-2</v>
      </c>
      <c r="Y476" s="16">
        <f>(Table22[[#This Row],[Gross Cost]]/Table22[[#This Row],[Viewable Impressions]])*1000</f>
        <v>7622.1668742216689</v>
      </c>
      <c r="Z476" s="19">
        <f t="shared" si="39"/>
        <v>0.22550656069332212</v>
      </c>
    </row>
    <row r="477" spans="1:26" ht="17" x14ac:dyDescent="0.2">
      <c r="A477" s="13" t="s">
        <v>1817</v>
      </c>
      <c r="B477" s="14" t="s">
        <v>1818</v>
      </c>
      <c r="C477" s="14" t="s">
        <v>16</v>
      </c>
      <c r="D477" s="14" t="s">
        <v>85</v>
      </c>
      <c r="E477" s="14" t="s">
        <v>1819</v>
      </c>
      <c r="F477" s="14" t="s">
        <v>60</v>
      </c>
      <c r="G477" s="14" t="s">
        <v>60</v>
      </c>
      <c r="H477" s="14" t="s">
        <v>60</v>
      </c>
      <c r="I477" s="13" t="s">
        <v>113</v>
      </c>
      <c r="J477" s="13" t="s">
        <v>78</v>
      </c>
      <c r="K477" s="1" t="s">
        <v>87</v>
      </c>
      <c r="L477" s="1" t="s">
        <v>443</v>
      </c>
      <c r="M477" s="1" t="s">
        <v>116</v>
      </c>
      <c r="N477" s="13" t="s">
        <v>74</v>
      </c>
      <c r="O477" s="15">
        <v>96728</v>
      </c>
      <c r="P477" s="15">
        <v>341</v>
      </c>
      <c r="Q477" s="15">
        <v>69700</v>
      </c>
      <c r="R477" s="15">
        <v>91910</v>
      </c>
      <c r="S477" s="13">
        <v>15</v>
      </c>
      <c r="T477" s="16">
        <v>6587.24</v>
      </c>
      <c r="U477" s="17">
        <f t="shared" si="35"/>
        <v>439.14933333333335</v>
      </c>
      <c r="V477" s="18">
        <f t="shared" si="36"/>
        <v>19.317419354838709</v>
      </c>
      <c r="W477" s="18">
        <f t="shared" si="37"/>
        <v>6.8100653378546025E-2</v>
      </c>
      <c r="X477" s="19">
        <f t="shared" si="38"/>
        <v>4.398826979472141E-2</v>
      </c>
      <c r="Y477" s="16">
        <f>(Table22[[#This Row],[Gross Cost]]/Table22[[#This Row],[Viewable Impressions]])*1000</f>
        <v>94.508464849354382</v>
      </c>
      <c r="Z477" s="19">
        <f t="shared" si="39"/>
        <v>0.35253494334629065</v>
      </c>
    </row>
    <row r="478" spans="1:26" ht="51" x14ac:dyDescent="0.2">
      <c r="A478" s="13" t="s">
        <v>1820</v>
      </c>
      <c r="B478" s="14" t="s">
        <v>1821</v>
      </c>
      <c r="C478" s="14" t="s">
        <v>25</v>
      </c>
      <c r="D478" s="14" t="s">
        <v>1822</v>
      </c>
      <c r="E478" s="14" t="s">
        <v>1823</v>
      </c>
      <c r="F478" s="14" t="s">
        <v>60</v>
      </c>
      <c r="G478" s="14" t="s">
        <v>60</v>
      </c>
      <c r="H478" s="14" t="s">
        <v>60</v>
      </c>
      <c r="I478" s="13" t="s">
        <v>113</v>
      </c>
      <c r="J478" s="13" t="s">
        <v>93</v>
      </c>
      <c r="K478" s="1" t="s">
        <v>87</v>
      </c>
      <c r="L478" s="1" t="s">
        <v>409</v>
      </c>
      <c r="M478" s="1" t="s">
        <v>65</v>
      </c>
      <c r="N478" s="13" t="s">
        <v>74</v>
      </c>
      <c r="O478" s="15">
        <v>92764</v>
      </c>
      <c r="P478" s="15">
        <v>320</v>
      </c>
      <c r="Q478" s="15">
        <v>19625</v>
      </c>
      <c r="R478" s="15">
        <v>76531</v>
      </c>
      <c r="S478" s="13">
        <v>14</v>
      </c>
      <c r="T478" s="16">
        <v>6730.01</v>
      </c>
      <c r="U478" s="17">
        <f t="shared" si="35"/>
        <v>480.71500000000003</v>
      </c>
      <c r="V478" s="18">
        <f t="shared" si="36"/>
        <v>21.031281249999999</v>
      </c>
      <c r="W478" s="18">
        <f t="shared" si="37"/>
        <v>7.2549803803199517E-2</v>
      </c>
      <c r="X478" s="19">
        <f t="shared" si="38"/>
        <v>4.3749999999999997E-2</v>
      </c>
      <c r="Y478" s="16">
        <f>(Table22[[#This Row],[Gross Cost]]/Table22[[#This Row],[Viewable Impressions]])*1000</f>
        <v>342.93044585987263</v>
      </c>
      <c r="Z478" s="19">
        <f t="shared" si="39"/>
        <v>0.34496140744254233</v>
      </c>
    </row>
    <row r="479" spans="1:26" ht="17" x14ac:dyDescent="0.2">
      <c r="A479" s="13" t="s">
        <v>1824</v>
      </c>
      <c r="B479" s="14" t="s">
        <v>1824</v>
      </c>
      <c r="C479" s="14" t="s">
        <v>19</v>
      </c>
      <c r="D479" s="14" t="s">
        <v>1825</v>
      </c>
      <c r="E479" s="14" t="s">
        <v>60</v>
      </c>
      <c r="F479" s="14" t="s">
        <v>60</v>
      </c>
      <c r="G479" s="14" t="s">
        <v>60</v>
      </c>
      <c r="H479" s="14" t="s">
        <v>60</v>
      </c>
      <c r="I479" s="13" t="s">
        <v>61</v>
      </c>
      <c r="J479" s="13" t="s">
        <v>93</v>
      </c>
      <c r="K479" s="1" t="s">
        <v>87</v>
      </c>
      <c r="L479" s="1" t="s">
        <v>958</v>
      </c>
      <c r="M479" s="1" t="s">
        <v>116</v>
      </c>
      <c r="N479" s="13" t="s">
        <v>74</v>
      </c>
      <c r="O479" s="15">
        <v>11343</v>
      </c>
      <c r="P479" s="15">
        <v>69</v>
      </c>
      <c r="Q479" s="15">
        <v>5900</v>
      </c>
      <c r="R479" s="15">
        <v>10175</v>
      </c>
      <c r="S479" s="13">
        <v>3</v>
      </c>
      <c r="T479" s="16">
        <v>2178.15</v>
      </c>
      <c r="U479" s="17">
        <f t="shared" si="35"/>
        <v>726.05000000000007</v>
      </c>
      <c r="V479" s="18">
        <f t="shared" si="36"/>
        <v>31.567391304347826</v>
      </c>
      <c r="W479" s="18">
        <f t="shared" si="37"/>
        <v>0.19202591906902935</v>
      </c>
      <c r="X479" s="19">
        <f t="shared" si="38"/>
        <v>4.3478260869565216E-2</v>
      </c>
      <c r="Y479" s="16">
        <f>(Table22[[#This Row],[Gross Cost]]/Table22[[#This Row],[Viewable Impressions]])*1000</f>
        <v>369.17796610169495</v>
      </c>
      <c r="Z479" s="19">
        <f t="shared" si="39"/>
        <v>0.60830468130124304</v>
      </c>
    </row>
    <row r="480" spans="1:26" ht="17" x14ac:dyDescent="0.2">
      <c r="A480" s="13" t="s">
        <v>1826</v>
      </c>
      <c r="B480" s="14" t="s">
        <v>1827</v>
      </c>
      <c r="C480" s="14" t="s">
        <v>412</v>
      </c>
      <c r="D480" s="14" t="s">
        <v>1828</v>
      </c>
      <c r="E480" s="14" t="s">
        <v>60</v>
      </c>
      <c r="F480" s="14" t="s">
        <v>60</v>
      </c>
      <c r="G480" s="14" t="s">
        <v>60</v>
      </c>
      <c r="H480" s="14" t="s">
        <v>60</v>
      </c>
      <c r="I480" s="13" t="s">
        <v>193</v>
      </c>
      <c r="J480" s="13" t="s">
        <v>121</v>
      </c>
      <c r="K480" s="1" t="s">
        <v>79</v>
      </c>
      <c r="L480" s="1" t="s">
        <v>1768</v>
      </c>
      <c r="M480" s="1" t="s">
        <v>81</v>
      </c>
      <c r="N480" s="13" t="s">
        <v>74</v>
      </c>
      <c r="O480" s="15">
        <v>115412</v>
      </c>
      <c r="P480" s="15">
        <v>490</v>
      </c>
      <c r="Q480" s="15">
        <v>71564</v>
      </c>
      <c r="R480" s="15">
        <v>81785</v>
      </c>
      <c r="S480" s="13">
        <v>21</v>
      </c>
      <c r="T480" s="16">
        <v>6861.54</v>
      </c>
      <c r="U480" s="17">
        <f t="shared" si="35"/>
        <v>326.74</v>
      </c>
      <c r="V480" s="18">
        <f t="shared" si="36"/>
        <v>14.003142857142857</v>
      </c>
      <c r="W480" s="18">
        <f t="shared" si="37"/>
        <v>5.9452569923404842E-2</v>
      </c>
      <c r="X480" s="19">
        <f t="shared" si="38"/>
        <v>4.2857142857142858E-2</v>
      </c>
      <c r="Y480" s="16">
        <f>(Table22[[#This Row],[Gross Cost]]/Table22[[#This Row],[Viewable Impressions]])*1000</f>
        <v>95.879771952378292</v>
      </c>
      <c r="Z480" s="19">
        <f t="shared" si="39"/>
        <v>0.42456590302568192</v>
      </c>
    </row>
    <row r="481" spans="1:26" ht="34" x14ac:dyDescent="0.2">
      <c r="A481" s="13" t="s">
        <v>1829</v>
      </c>
      <c r="B481" s="14" t="s">
        <v>1830</v>
      </c>
      <c r="C481" s="14" t="s">
        <v>13</v>
      </c>
      <c r="D481" s="14" t="s">
        <v>69</v>
      </c>
      <c r="E481" s="14" t="s">
        <v>70</v>
      </c>
      <c r="F481" s="14" t="s">
        <v>1002</v>
      </c>
      <c r="G481" s="14" t="s">
        <v>272</v>
      </c>
      <c r="H481" s="14" t="s">
        <v>60</v>
      </c>
      <c r="I481" s="13" t="s">
        <v>113</v>
      </c>
      <c r="J481" s="13" t="s">
        <v>62</v>
      </c>
      <c r="K481" s="1" t="s">
        <v>63</v>
      </c>
      <c r="L481" s="1" t="s">
        <v>589</v>
      </c>
      <c r="M481" s="1" t="s">
        <v>308</v>
      </c>
      <c r="N481" s="13" t="s">
        <v>74</v>
      </c>
      <c r="O481" s="15">
        <v>22175</v>
      </c>
      <c r="P481" s="15">
        <v>140</v>
      </c>
      <c r="Q481" s="15">
        <v>14910</v>
      </c>
      <c r="R481" s="15">
        <v>20074</v>
      </c>
      <c r="S481" s="13">
        <v>6</v>
      </c>
      <c r="T481" s="16">
        <v>1909.28</v>
      </c>
      <c r="U481" s="17">
        <f t="shared" si="35"/>
        <v>318.21333333333331</v>
      </c>
      <c r="V481" s="18">
        <f t="shared" si="36"/>
        <v>13.637714285714285</v>
      </c>
      <c r="W481" s="18">
        <f t="shared" si="37"/>
        <v>8.6100563697857943E-2</v>
      </c>
      <c r="X481" s="19">
        <f t="shared" si="38"/>
        <v>4.2857142857142858E-2</v>
      </c>
      <c r="Y481" s="16">
        <f>(Table22[[#This Row],[Gross Cost]]/Table22[[#This Row],[Viewable Impressions]])*1000</f>
        <v>128.05365526492287</v>
      </c>
      <c r="Z481" s="19">
        <f t="shared" si="39"/>
        <v>0.6313416009019166</v>
      </c>
    </row>
    <row r="482" spans="1:26" ht="17" x14ac:dyDescent="0.2">
      <c r="A482" s="13" t="s">
        <v>1831</v>
      </c>
      <c r="B482" s="14" t="s">
        <v>1832</v>
      </c>
      <c r="C482" s="14" t="s">
        <v>14</v>
      </c>
      <c r="D482" s="14" t="s">
        <v>359</v>
      </c>
      <c r="E482" s="14" t="s">
        <v>1833</v>
      </c>
      <c r="F482" s="14" t="s">
        <v>60</v>
      </c>
      <c r="G482" s="14" t="s">
        <v>60</v>
      </c>
      <c r="H482" s="14" t="s">
        <v>60</v>
      </c>
      <c r="I482" s="13" t="s">
        <v>61</v>
      </c>
      <c r="J482" s="13" t="s">
        <v>93</v>
      </c>
      <c r="K482" s="1" t="s">
        <v>79</v>
      </c>
      <c r="L482" s="1" t="s">
        <v>173</v>
      </c>
      <c r="M482" s="1" t="s">
        <v>144</v>
      </c>
      <c r="N482" s="13" t="s">
        <v>74</v>
      </c>
      <c r="O482" s="15">
        <v>69928</v>
      </c>
      <c r="P482" s="15">
        <v>210</v>
      </c>
      <c r="Q482" s="15">
        <v>30196</v>
      </c>
      <c r="R482" s="15">
        <v>62327</v>
      </c>
      <c r="S482" s="13">
        <v>9</v>
      </c>
      <c r="T482" s="16">
        <v>6318.41</v>
      </c>
      <c r="U482" s="17">
        <f t="shared" si="35"/>
        <v>702.04555555555555</v>
      </c>
      <c r="V482" s="18">
        <f t="shared" si="36"/>
        <v>30.087666666666667</v>
      </c>
      <c r="W482" s="18">
        <f t="shared" si="37"/>
        <v>9.0355937535751052E-2</v>
      </c>
      <c r="X482" s="19">
        <f t="shared" si="38"/>
        <v>4.2857142857142858E-2</v>
      </c>
      <c r="Y482" s="16">
        <f>(Table22[[#This Row],[Gross Cost]]/Table22[[#This Row],[Viewable Impressions]])*1000</f>
        <v>209.24658895217911</v>
      </c>
      <c r="Z482" s="19">
        <f t="shared" si="39"/>
        <v>0.30030888914311865</v>
      </c>
    </row>
    <row r="483" spans="1:26" ht="34" x14ac:dyDescent="0.2">
      <c r="A483" s="13" t="s">
        <v>1834</v>
      </c>
      <c r="B483" s="14" t="s">
        <v>1835</v>
      </c>
      <c r="C483" s="14" t="s">
        <v>1836</v>
      </c>
      <c r="D483" s="14" t="s">
        <v>1837</v>
      </c>
      <c r="E483" s="14" t="s">
        <v>60</v>
      </c>
      <c r="F483" s="14" t="s">
        <v>60</v>
      </c>
      <c r="G483" s="14" t="s">
        <v>60</v>
      </c>
      <c r="H483" s="14" t="s">
        <v>60</v>
      </c>
      <c r="I483" s="13" t="s">
        <v>61</v>
      </c>
      <c r="J483" s="13" t="s">
        <v>62</v>
      </c>
      <c r="K483" s="1" t="s">
        <v>94</v>
      </c>
      <c r="L483" s="1" t="s">
        <v>1838</v>
      </c>
      <c r="M483" s="1" t="s">
        <v>65</v>
      </c>
      <c r="N483" s="13" t="s">
        <v>74</v>
      </c>
      <c r="O483" s="15">
        <v>15547</v>
      </c>
      <c r="P483" s="15">
        <v>70</v>
      </c>
      <c r="Q483" s="15">
        <v>7615</v>
      </c>
      <c r="R483" s="15">
        <v>14939</v>
      </c>
      <c r="S483" s="13">
        <v>3</v>
      </c>
      <c r="T483" s="16">
        <v>1767.46</v>
      </c>
      <c r="U483" s="17">
        <f t="shared" si="35"/>
        <v>589.15333333333331</v>
      </c>
      <c r="V483" s="18">
        <f t="shared" si="36"/>
        <v>25.24942857142857</v>
      </c>
      <c r="W483" s="18">
        <f t="shared" si="37"/>
        <v>0.11368495529684183</v>
      </c>
      <c r="X483" s="19">
        <f t="shared" si="38"/>
        <v>4.2857142857142858E-2</v>
      </c>
      <c r="Y483" s="16">
        <f>(Table22[[#This Row],[Gross Cost]]/Table22[[#This Row],[Viewable Impressions]])*1000</f>
        <v>232.10242941562706</v>
      </c>
      <c r="Z483" s="19">
        <f t="shared" si="39"/>
        <v>0.45024763619990993</v>
      </c>
    </row>
    <row r="484" spans="1:26" ht="17" x14ac:dyDescent="0.2">
      <c r="A484" s="13" t="s">
        <v>1839</v>
      </c>
      <c r="B484" s="14" t="s">
        <v>1840</v>
      </c>
      <c r="C484" s="14" t="s">
        <v>397</v>
      </c>
      <c r="D484" s="14" t="s">
        <v>1841</v>
      </c>
      <c r="E484" s="14" t="s">
        <v>60</v>
      </c>
      <c r="F484" s="14" t="s">
        <v>60</v>
      </c>
      <c r="G484" s="14" t="s">
        <v>60</v>
      </c>
      <c r="H484" s="14" t="s">
        <v>60</v>
      </c>
      <c r="I484" s="13" t="s">
        <v>113</v>
      </c>
      <c r="J484" s="13" t="s">
        <v>121</v>
      </c>
      <c r="K484" s="1" t="s">
        <v>1129</v>
      </c>
      <c r="L484" s="1" t="s">
        <v>1061</v>
      </c>
      <c r="M484" s="1" t="s">
        <v>65</v>
      </c>
      <c r="N484" s="13" t="s">
        <v>74</v>
      </c>
      <c r="O484" s="15">
        <v>96508</v>
      </c>
      <c r="P484" s="15">
        <v>351</v>
      </c>
      <c r="Q484" s="15">
        <v>47065</v>
      </c>
      <c r="R484" s="15">
        <v>73640</v>
      </c>
      <c r="S484" s="13">
        <v>15</v>
      </c>
      <c r="T484" s="16">
        <v>5310.77</v>
      </c>
      <c r="U484" s="17">
        <f t="shared" si="35"/>
        <v>354.05133333333339</v>
      </c>
      <c r="V484" s="18">
        <f t="shared" si="36"/>
        <v>15.130398860398861</v>
      </c>
      <c r="W484" s="18">
        <f t="shared" si="37"/>
        <v>5.50293239938658E-2</v>
      </c>
      <c r="X484" s="19">
        <f t="shared" si="38"/>
        <v>4.2735042735042736E-2</v>
      </c>
      <c r="Y484" s="16">
        <f>(Table22[[#This Row],[Gross Cost]]/Table22[[#This Row],[Viewable Impressions]])*1000</f>
        <v>112.83905237437587</v>
      </c>
      <c r="Z484" s="19">
        <f t="shared" si="39"/>
        <v>0.36370041861814567</v>
      </c>
    </row>
    <row r="485" spans="1:26" ht="34" x14ac:dyDescent="0.2">
      <c r="A485" s="13" t="s">
        <v>1842</v>
      </c>
      <c r="B485" s="14" t="s">
        <v>1843</v>
      </c>
      <c r="C485" s="14" t="s">
        <v>24</v>
      </c>
      <c r="D485" s="14" t="s">
        <v>124</v>
      </c>
      <c r="E485" s="14" t="s">
        <v>1844</v>
      </c>
      <c r="F485" s="14" t="s">
        <v>60</v>
      </c>
      <c r="G485" s="14" t="s">
        <v>60</v>
      </c>
      <c r="H485" s="14" t="s">
        <v>60</v>
      </c>
      <c r="I485" s="13" t="s">
        <v>61</v>
      </c>
      <c r="J485" s="13" t="s">
        <v>62</v>
      </c>
      <c r="K485" s="1" t="s">
        <v>94</v>
      </c>
      <c r="L485" s="1" t="s">
        <v>660</v>
      </c>
      <c r="M485" s="1" t="s">
        <v>299</v>
      </c>
      <c r="N485" s="13" t="s">
        <v>74</v>
      </c>
      <c r="O485" s="15">
        <v>247106</v>
      </c>
      <c r="P485" s="15">
        <v>750</v>
      </c>
      <c r="Q485" s="15">
        <v>159618</v>
      </c>
      <c r="R485" s="15">
        <v>233150</v>
      </c>
      <c r="S485" s="13">
        <v>32</v>
      </c>
      <c r="T485" s="16">
        <v>7629.94</v>
      </c>
      <c r="U485" s="17">
        <f t="shared" si="35"/>
        <v>238.43562499999999</v>
      </c>
      <c r="V485" s="18">
        <f t="shared" si="36"/>
        <v>10.173253333333333</v>
      </c>
      <c r="W485" s="18">
        <f t="shared" si="37"/>
        <v>3.0877194402402205E-2</v>
      </c>
      <c r="X485" s="19">
        <f t="shared" si="38"/>
        <v>4.2666666666666665E-2</v>
      </c>
      <c r="Y485" s="16">
        <f>(Table22[[#This Row],[Gross Cost]]/Table22[[#This Row],[Viewable Impressions]])*1000</f>
        <v>47.801250485534212</v>
      </c>
      <c r="Z485" s="19">
        <f t="shared" si="39"/>
        <v>0.30351347195130834</v>
      </c>
    </row>
    <row r="486" spans="1:26" ht="34" x14ac:dyDescent="0.2">
      <c r="A486" s="13" t="s">
        <v>1845</v>
      </c>
      <c r="B486" s="14" t="s">
        <v>1846</v>
      </c>
      <c r="C486" s="14" t="s">
        <v>8</v>
      </c>
      <c r="D486" s="14" t="s">
        <v>266</v>
      </c>
      <c r="E486" s="14" t="s">
        <v>1847</v>
      </c>
      <c r="F486" s="14" t="s">
        <v>60</v>
      </c>
      <c r="G486" s="14" t="s">
        <v>60</v>
      </c>
      <c r="H486" s="14" t="s">
        <v>60</v>
      </c>
      <c r="I486" s="13" t="s">
        <v>61</v>
      </c>
      <c r="J486" s="13" t="s">
        <v>93</v>
      </c>
      <c r="K486" s="1" t="s">
        <v>355</v>
      </c>
      <c r="L486" s="1" t="s">
        <v>612</v>
      </c>
      <c r="M486" s="1" t="s">
        <v>65</v>
      </c>
      <c r="N486" s="13" t="s">
        <v>74</v>
      </c>
      <c r="O486" s="15">
        <v>53464</v>
      </c>
      <c r="P486" s="15">
        <v>212</v>
      </c>
      <c r="Q486" s="15">
        <v>22151</v>
      </c>
      <c r="R486" s="15">
        <v>49058</v>
      </c>
      <c r="S486" s="13">
        <v>9</v>
      </c>
      <c r="T486" s="16">
        <v>5741.1</v>
      </c>
      <c r="U486" s="17">
        <f t="shared" si="35"/>
        <v>637.90000000000009</v>
      </c>
      <c r="V486" s="18">
        <f t="shared" si="36"/>
        <v>27.080660377358491</v>
      </c>
      <c r="W486" s="18">
        <f t="shared" si="37"/>
        <v>0.10738253778243305</v>
      </c>
      <c r="X486" s="19">
        <f t="shared" si="38"/>
        <v>4.2452830188679243E-2</v>
      </c>
      <c r="Y486" s="16">
        <f>(Table22[[#This Row],[Gross Cost]]/Table22[[#This Row],[Viewable Impressions]])*1000</f>
        <v>259.18017245271096</v>
      </c>
      <c r="Z486" s="19">
        <f t="shared" si="39"/>
        <v>0.39652850516235222</v>
      </c>
    </row>
    <row r="487" spans="1:26" ht="17" x14ac:dyDescent="0.2">
      <c r="A487" s="13" t="s">
        <v>1848</v>
      </c>
      <c r="B487" s="14" t="s">
        <v>1849</v>
      </c>
      <c r="C487" s="14" t="s">
        <v>259</v>
      </c>
      <c r="D487" s="14" t="s">
        <v>1850</v>
      </c>
      <c r="E487" s="14" t="s">
        <v>60</v>
      </c>
      <c r="F487" s="14" t="s">
        <v>60</v>
      </c>
      <c r="G487" s="14" t="s">
        <v>60</v>
      </c>
      <c r="H487" s="14" t="s">
        <v>60</v>
      </c>
      <c r="I487" s="13" t="s">
        <v>61</v>
      </c>
      <c r="J487" s="13" t="s">
        <v>93</v>
      </c>
      <c r="K487" s="1" t="s">
        <v>94</v>
      </c>
      <c r="L487" s="1" t="s">
        <v>545</v>
      </c>
      <c r="M487" s="1" t="s">
        <v>299</v>
      </c>
      <c r="N487" s="13" t="s">
        <v>82</v>
      </c>
      <c r="O487" s="15">
        <v>18537</v>
      </c>
      <c r="P487" s="15">
        <v>95</v>
      </c>
      <c r="Q487" s="15">
        <v>6473</v>
      </c>
      <c r="R487" s="15">
        <v>17081</v>
      </c>
      <c r="S487" s="13">
        <v>4</v>
      </c>
      <c r="T487" s="16">
        <v>5206.24</v>
      </c>
      <c r="U487" s="17">
        <f t="shared" si="35"/>
        <v>1301.56</v>
      </c>
      <c r="V487" s="18">
        <f t="shared" si="36"/>
        <v>54.802526315789471</v>
      </c>
      <c r="W487" s="18">
        <f t="shared" si="37"/>
        <v>0.28085666504828183</v>
      </c>
      <c r="X487" s="19">
        <f t="shared" si="38"/>
        <v>4.2105263157894736E-2</v>
      </c>
      <c r="Y487" s="16">
        <f>(Table22[[#This Row],[Gross Cost]]/Table22[[#This Row],[Viewable Impressions]])*1000</f>
        <v>804.3009423760235</v>
      </c>
      <c r="Z487" s="19">
        <f t="shared" si="39"/>
        <v>0.5124885364406323</v>
      </c>
    </row>
    <row r="488" spans="1:26" ht="34" x14ac:dyDescent="0.2">
      <c r="A488" s="13" t="s">
        <v>1851</v>
      </c>
      <c r="B488" s="14" t="s">
        <v>1852</v>
      </c>
      <c r="C488" s="14" t="s">
        <v>436</v>
      </c>
      <c r="D488" s="14" t="s">
        <v>1853</v>
      </c>
      <c r="E488" s="14" t="s">
        <v>60</v>
      </c>
      <c r="F488" s="14" t="s">
        <v>60</v>
      </c>
      <c r="G488" s="14" t="s">
        <v>60</v>
      </c>
      <c r="H488" s="14" t="s">
        <v>60</v>
      </c>
      <c r="I488" s="13" t="s">
        <v>61</v>
      </c>
      <c r="J488" s="13" t="s">
        <v>78</v>
      </c>
      <c r="K488" s="1" t="s">
        <v>282</v>
      </c>
      <c r="L488" s="1" t="s">
        <v>523</v>
      </c>
      <c r="M488" s="1" t="s">
        <v>144</v>
      </c>
      <c r="N488" s="13" t="s">
        <v>66</v>
      </c>
      <c r="O488" s="15">
        <v>123430</v>
      </c>
      <c r="P488" s="15">
        <v>360</v>
      </c>
      <c r="Q488" s="15">
        <v>45294</v>
      </c>
      <c r="R488" s="15">
        <v>77646</v>
      </c>
      <c r="S488" s="13">
        <v>15</v>
      </c>
      <c r="T488" s="16">
        <v>6808.56</v>
      </c>
      <c r="U488" s="17">
        <f t="shared" si="35"/>
        <v>453.90400000000005</v>
      </c>
      <c r="V488" s="18">
        <f t="shared" si="36"/>
        <v>18.912666666666667</v>
      </c>
      <c r="W488" s="18">
        <f t="shared" si="37"/>
        <v>5.5161306003402744E-2</v>
      </c>
      <c r="X488" s="19">
        <f t="shared" si="38"/>
        <v>4.1666666666666664E-2</v>
      </c>
      <c r="Y488" s="16">
        <f>(Table22[[#This Row],[Gross Cost]]/Table22[[#This Row],[Viewable Impressions]])*1000</f>
        <v>150.31924758246126</v>
      </c>
      <c r="Z488" s="19">
        <f t="shared" si="39"/>
        <v>0.29166329093413274</v>
      </c>
    </row>
    <row r="489" spans="1:26" ht="17" x14ac:dyDescent="0.2">
      <c r="A489" s="13" t="s">
        <v>1854</v>
      </c>
      <c r="B489" s="14" t="s">
        <v>1854</v>
      </c>
      <c r="C489" s="14" t="s">
        <v>19</v>
      </c>
      <c r="D489" s="14" t="s">
        <v>129</v>
      </c>
      <c r="E489" s="14" t="s">
        <v>1855</v>
      </c>
      <c r="F489" s="14" t="s">
        <v>60</v>
      </c>
      <c r="G489" s="14" t="s">
        <v>60</v>
      </c>
      <c r="H489" s="14" t="s">
        <v>60</v>
      </c>
      <c r="I489" s="13" t="s">
        <v>113</v>
      </c>
      <c r="J489" s="13" t="s">
        <v>62</v>
      </c>
      <c r="K489" s="1" t="s">
        <v>231</v>
      </c>
      <c r="L489" s="1" t="s">
        <v>1856</v>
      </c>
      <c r="M489" s="1" t="s">
        <v>81</v>
      </c>
      <c r="N489" s="13" t="s">
        <v>74</v>
      </c>
      <c r="O489" s="15">
        <v>13779</v>
      </c>
      <c r="P489" s="15">
        <v>96</v>
      </c>
      <c r="Q489" s="15">
        <v>3482</v>
      </c>
      <c r="R489" s="15">
        <v>12487</v>
      </c>
      <c r="S489" s="13">
        <v>4</v>
      </c>
      <c r="T489" s="16">
        <v>1530.04</v>
      </c>
      <c r="U489" s="17">
        <f t="shared" si="35"/>
        <v>382.51</v>
      </c>
      <c r="V489" s="18">
        <f t="shared" si="36"/>
        <v>15.937916666666666</v>
      </c>
      <c r="W489" s="18">
        <f t="shared" si="37"/>
        <v>0.11104143987226939</v>
      </c>
      <c r="X489" s="19">
        <f t="shared" si="38"/>
        <v>4.1666666666666664E-2</v>
      </c>
      <c r="Y489" s="16">
        <f>(Table22[[#This Row],[Gross Cost]]/Table22[[#This Row],[Viewable Impressions]])*1000</f>
        <v>439.41412981045374</v>
      </c>
      <c r="Z489" s="19">
        <f t="shared" si="39"/>
        <v>0.69671238841715655</v>
      </c>
    </row>
    <row r="490" spans="1:26" ht="34" x14ac:dyDescent="0.2">
      <c r="A490" s="13" t="s">
        <v>1857</v>
      </c>
      <c r="B490" s="14" t="s">
        <v>1858</v>
      </c>
      <c r="C490" s="14" t="s">
        <v>26</v>
      </c>
      <c r="D490" s="14" t="s">
        <v>416</v>
      </c>
      <c r="E490" s="14" t="s">
        <v>1859</v>
      </c>
      <c r="F490" s="14" t="s">
        <v>60</v>
      </c>
      <c r="G490" s="14" t="s">
        <v>60</v>
      </c>
      <c r="H490" s="14" t="s">
        <v>60</v>
      </c>
      <c r="I490" s="13" t="s">
        <v>113</v>
      </c>
      <c r="J490" s="13" t="s">
        <v>121</v>
      </c>
      <c r="K490" s="1" t="s">
        <v>286</v>
      </c>
      <c r="L490" s="1" t="s">
        <v>1860</v>
      </c>
      <c r="M490" s="1" t="s">
        <v>299</v>
      </c>
      <c r="N490" s="13" t="s">
        <v>74</v>
      </c>
      <c r="O490" s="15">
        <v>190592</v>
      </c>
      <c r="P490" s="15">
        <v>601</v>
      </c>
      <c r="Q490" s="15">
        <v>28906</v>
      </c>
      <c r="R490" s="15">
        <v>172515</v>
      </c>
      <c r="S490" s="13">
        <v>25</v>
      </c>
      <c r="T490" s="16">
        <v>4742.05</v>
      </c>
      <c r="U490" s="17">
        <f t="shared" si="35"/>
        <v>189.68200000000002</v>
      </c>
      <c r="V490" s="18">
        <f t="shared" si="36"/>
        <v>7.8902662229617304</v>
      </c>
      <c r="W490" s="18">
        <f t="shared" si="37"/>
        <v>2.4880635073875085E-2</v>
      </c>
      <c r="X490" s="19">
        <f t="shared" si="38"/>
        <v>4.1597337770382693E-2</v>
      </c>
      <c r="Y490" s="16">
        <f>(Table22[[#This Row],[Gross Cost]]/Table22[[#This Row],[Viewable Impressions]])*1000</f>
        <v>164.05071611430154</v>
      </c>
      <c r="Z490" s="19">
        <f t="shared" si="39"/>
        <v>0.31533327736736066</v>
      </c>
    </row>
    <row r="491" spans="1:26" ht="34" x14ac:dyDescent="0.2">
      <c r="A491" s="13" t="s">
        <v>1861</v>
      </c>
      <c r="B491" s="14" t="s">
        <v>1862</v>
      </c>
      <c r="C491" s="14" t="s">
        <v>18</v>
      </c>
      <c r="D491" s="14" t="s">
        <v>1531</v>
      </c>
      <c r="E491" s="14" t="s">
        <v>1863</v>
      </c>
      <c r="F491" s="14" t="s">
        <v>60</v>
      </c>
      <c r="G491" s="14" t="s">
        <v>60</v>
      </c>
      <c r="H491" s="14" t="s">
        <v>60</v>
      </c>
      <c r="I491" s="13" t="s">
        <v>113</v>
      </c>
      <c r="J491" s="13" t="s">
        <v>78</v>
      </c>
      <c r="K491" s="1" t="s">
        <v>87</v>
      </c>
      <c r="L491" s="1" t="s">
        <v>242</v>
      </c>
      <c r="M491" s="1" t="s">
        <v>153</v>
      </c>
      <c r="N491" s="13" t="s">
        <v>74</v>
      </c>
      <c r="O491" s="15">
        <v>34959</v>
      </c>
      <c r="P491" s="15">
        <v>122</v>
      </c>
      <c r="Q491" s="15">
        <v>17511</v>
      </c>
      <c r="R491" s="15">
        <v>31974</v>
      </c>
      <c r="S491" s="13">
        <v>5</v>
      </c>
      <c r="T491" s="16">
        <v>1477.49</v>
      </c>
      <c r="U491" s="17">
        <f t="shared" si="35"/>
        <v>295.49799999999999</v>
      </c>
      <c r="V491" s="18">
        <f t="shared" si="36"/>
        <v>12.110573770491804</v>
      </c>
      <c r="W491" s="18">
        <f t="shared" si="37"/>
        <v>4.2263508681598443E-2</v>
      </c>
      <c r="X491" s="19">
        <f t="shared" si="38"/>
        <v>4.0983606557377046E-2</v>
      </c>
      <c r="Y491" s="16">
        <f>(Table22[[#This Row],[Gross Cost]]/Table22[[#This Row],[Viewable Impressions]])*1000</f>
        <v>84.374964308149174</v>
      </c>
      <c r="Z491" s="19">
        <f t="shared" si="39"/>
        <v>0.3489802339883864</v>
      </c>
    </row>
    <row r="492" spans="1:26" ht="17" x14ac:dyDescent="0.2">
      <c r="A492" s="13" t="s">
        <v>1864</v>
      </c>
      <c r="B492" s="14" t="s">
        <v>1864</v>
      </c>
      <c r="C492" s="14" t="s">
        <v>23</v>
      </c>
      <c r="D492" s="14" t="s">
        <v>1865</v>
      </c>
      <c r="E492" s="14" t="s">
        <v>60</v>
      </c>
      <c r="F492" s="14" t="s">
        <v>60</v>
      </c>
      <c r="G492" s="14" t="s">
        <v>60</v>
      </c>
      <c r="H492" s="14" t="s">
        <v>60</v>
      </c>
      <c r="I492" s="13" t="s">
        <v>61</v>
      </c>
      <c r="J492" s="13" t="s">
        <v>121</v>
      </c>
      <c r="K492" s="1" t="s">
        <v>87</v>
      </c>
      <c r="L492" s="1" t="s">
        <v>232</v>
      </c>
      <c r="M492" s="1" t="s">
        <v>217</v>
      </c>
      <c r="N492" s="13" t="s">
        <v>74</v>
      </c>
      <c r="O492" s="15">
        <v>45402</v>
      </c>
      <c r="P492" s="15">
        <v>122</v>
      </c>
      <c r="Q492" s="15">
        <v>17284</v>
      </c>
      <c r="R492" s="15">
        <v>27542</v>
      </c>
      <c r="S492" s="13">
        <v>5</v>
      </c>
      <c r="T492" s="16">
        <v>2163.27</v>
      </c>
      <c r="U492" s="17">
        <f t="shared" si="35"/>
        <v>432.654</v>
      </c>
      <c r="V492" s="18">
        <f t="shared" si="36"/>
        <v>17.731721311475411</v>
      </c>
      <c r="W492" s="18">
        <f t="shared" si="37"/>
        <v>4.7647019955068058E-2</v>
      </c>
      <c r="X492" s="19">
        <f t="shared" si="38"/>
        <v>4.0983606557377046E-2</v>
      </c>
      <c r="Y492" s="16">
        <f>(Table22[[#This Row],[Gross Cost]]/Table22[[#This Row],[Viewable Impressions]])*1000</f>
        <v>125.16026382781764</v>
      </c>
      <c r="Z492" s="19">
        <f t="shared" si="39"/>
        <v>0.26871062948768776</v>
      </c>
    </row>
    <row r="493" spans="1:26" ht="17" x14ac:dyDescent="0.2">
      <c r="A493" s="13" t="s">
        <v>1866</v>
      </c>
      <c r="B493" s="14" t="s">
        <v>1866</v>
      </c>
      <c r="C493" s="14" t="s">
        <v>22</v>
      </c>
      <c r="D493" s="14" t="s">
        <v>21</v>
      </c>
      <c r="E493" s="14" t="s">
        <v>1867</v>
      </c>
      <c r="F493" s="14" t="s">
        <v>60</v>
      </c>
      <c r="G493" s="14" t="s">
        <v>60</v>
      </c>
      <c r="H493" s="14" t="s">
        <v>60</v>
      </c>
      <c r="I493" s="13" t="s">
        <v>113</v>
      </c>
      <c r="J493" s="13" t="s">
        <v>62</v>
      </c>
      <c r="K493" s="1" t="s">
        <v>1868</v>
      </c>
      <c r="L493" s="1" t="s">
        <v>1061</v>
      </c>
      <c r="M493" s="1" t="s">
        <v>65</v>
      </c>
      <c r="N493" s="13" t="s">
        <v>74</v>
      </c>
      <c r="O493" s="15">
        <v>36543</v>
      </c>
      <c r="P493" s="15">
        <v>147</v>
      </c>
      <c r="Q493" s="15">
        <v>18046</v>
      </c>
      <c r="R493" s="15">
        <v>27358</v>
      </c>
      <c r="S493" s="13">
        <v>6</v>
      </c>
      <c r="T493" s="16">
        <v>1513.09</v>
      </c>
      <c r="U493" s="17">
        <f t="shared" si="35"/>
        <v>252.18166666666664</v>
      </c>
      <c r="V493" s="18">
        <f t="shared" si="36"/>
        <v>10.29312925170068</v>
      </c>
      <c r="W493" s="18">
        <f t="shared" si="37"/>
        <v>4.1405741181621651E-2</v>
      </c>
      <c r="X493" s="19">
        <f t="shared" si="38"/>
        <v>4.0816326530612242E-2</v>
      </c>
      <c r="Y493" s="16">
        <f>(Table22[[#This Row],[Gross Cost]]/Table22[[#This Row],[Viewable Impressions]])*1000</f>
        <v>83.846281724481869</v>
      </c>
      <c r="Z493" s="19">
        <f t="shared" si="39"/>
        <v>0.40226582382398818</v>
      </c>
    </row>
    <row r="494" spans="1:26" ht="34" x14ac:dyDescent="0.2">
      <c r="A494" s="13" t="s">
        <v>1869</v>
      </c>
      <c r="B494" s="14" t="s">
        <v>1870</v>
      </c>
      <c r="C494" s="14" t="s">
        <v>13</v>
      </c>
      <c r="D494" s="14" t="s">
        <v>1285</v>
      </c>
      <c r="E494" s="14" t="s">
        <v>8</v>
      </c>
      <c r="F494" s="14" t="s">
        <v>1871</v>
      </c>
      <c r="G494" s="14" t="s">
        <v>1872</v>
      </c>
      <c r="H494" s="14" t="s">
        <v>60</v>
      </c>
      <c r="I494" s="13" t="s">
        <v>61</v>
      </c>
      <c r="J494" s="13" t="s">
        <v>78</v>
      </c>
      <c r="K494" s="1" t="s">
        <v>282</v>
      </c>
      <c r="L494" s="1" t="s">
        <v>1656</v>
      </c>
      <c r="M494" s="1" t="s">
        <v>65</v>
      </c>
      <c r="N494" s="13" t="s">
        <v>74</v>
      </c>
      <c r="O494" s="15">
        <v>11214</v>
      </c>
      <c r="P494" s="15">
        <v>49</v>
      </c>
      <c r="Q494" s="15">
        <v>5523</v>
      </c>
      <c r="R494" s="15">
        <v>10267</v>
      </c>
      <c r="S494" s="13">
        <v>2</v>
      </c>
      <c r="T494" s="16">
        <v>1554.39</v>
      </c>
      <c r="U494" s="17">
        <f t="shared" si="35"/>
        <v>777.19500000000005</v>
      </c>
      <c r="V494" s="18">
        <f t="shared" si="36"/>
        <v>31.722244897959186</v>
      </c>
      <c r="W494" s="18">
        <f t="shared" si="37"/>
        <v>0.13861155698234351</v>
      </c>
      <c r="X494" s="19">
        <f t="shared" si="38"/>
        <v>4.0816326530612242E-2</v>
      </c>
      <c r="Y494" s="16">
        <f>(Table22[[#This Row],[Gross Cost]]/Table22[[#This Row],[Viewable Impressions]])*1000</f>
        <v>281.43943508962519</v>
      </c>
      <c r="Z494" s="19">
        <f t="shared" si="39"/>
        <v>0.43695380774032461</v>
      </c>
    </row>
    <row r="495" spans="1:26" ht="34" x14ac:dyDescent="0.2">
      <c r="A495" s="13" t="s">
        <v>1873</v>
      </c>
      <c r="B495" s="14" t="s">
        <v>1874</v>
      </c>
      <c r="C495" s="14" t="s">
        <v>28</v>
      </c>
      <c r="D495" s="14" t="s">
        <v>294</v>
      </c>
      <c r="E495" s="14" t="s">
        <v>295</v>
      </c>
      <c r="F495" s="14" t="s">
        <v>1875</v>
      </c>
      <c r="G495" s="14" t="s">
        <v>60</v>
      </c>
      <c r="H495" s="14" t="s">
        <v>60</v>
      </c>
      <c r="I495" s="13" t="s">
        <v>61</v>
      </c>
      <c r="J495" s="13" t="s">
        <v>62</v>
      </c>
      <c r="K495" s="1" t="s">
        <v>231</v>
      </c>
      <c r="L495" s="1" t="s">
        <v>201</v>
      </c>
      <c r="M495" s="1" t="s">
        <v>81</v>
      </c>
      <c r="N495" s="13" t="s">
        <v>74</v>
      </c>
      <c r="O495" s="15">
        <v>20278</v>
      </c>
      <c r="P495" s="15">
        <v>74</v>
      </c>
      <c r="Q495" s="15">
        <v>14227</v>
      </c>
      <c r="R495" s="15">
        <v>19480</v>
      </c>
      <c r="S495" s="13">
        <v>3</v>
      </c>
      <c r="T495" s="16">
        <v>2921.11</v>
      </c>
      <c r="U495" s="17">
        <f t="shared" si="35"/>
        <v>973.70333333333338</v>
      </c>
      <c r="V495" s="18">
        <f t="shared" si="36"/>
        <v>39.47445945945946</v>
      </c>
      <c r="W495" s="18">
        <f t="shared" si="37"/>
        <v>0.14405316106124866</v>
      </c>
      <c r="X495" s="19">
        <f t="shared" si="38"/>
        <v>4.0540540540540543E-2</v>
      </c>
      <c r="Y495" s="16">
        <f>(Table22[[#This Row],[Gross Cost]]/Table22[[#This Row],[Viewable Impressions]])*1000</f>
        <v>205.32157165952063</v>
      </c>
      <c r="Z495" s="19">
        <f t="shared" si="39"/>
        <v>0.36492750764375187</v>
      </c>
    </row>
    <row r="496" spans="1:26" ht="34" x14ac:dyDescent="0.2">
      <c r="A496" s="13" t="s">
        <v>1876</v>
      </c>
      <c r="B496" s="14" t="s">
        <v>1877</v>
      </c>
      <c r="C496" s="14" t="s">
        <v>27</v>
      </c>
      <c r="D496" s="14" t="s">
        <v>311</v>
      </c>
      <c r="E496" s="14" t="s">
        <v>1878</v>
      </c>
      <c r="F496" s="14" t="s">
        <v>60</v>
      </c>
      <c r="G496" s="14" t="s">
        <v>60</v>
      </c>
      <c r="H496" s="14" t="s">
        <v>60</v>
      </c>
      <c r="I496" s="13" t="s">
        <v>113</v>
      </c>
      <c r="J496" s="13" t="s">
        <v>78</v>
      </c>
      <c r="K496" s="1" t="s">
        <v>100</v>
      </c>
      <c r="L496" s="1" t="s">
        <v>545</v>
      </c>
      <c r="M496" s="1" t="s">
        <v>107</v>
      </c>
      <c r="N496" s="13" t="s">
        <v>74</v>
      </c>
      <c r="O496" s="15">
        <v>12488</v>
      </c>
      <c r="P496" s="15">
        <v>99</v>
      </c>
      <c r="Q496" s="15">
        <v>4021</v>
      </c>
      <c r="R496" s="15">
        <v>11403</v>
      </c>
      <c r="S496" s="13">
        <v>4</v>
      </c>
      <c r="T496" s="16">
        <v>2176.66</v>
      </c>
      <c r="U496" s="17">
        <f t="shared" si="35"/>
        <v>544.16499999999996</v>
      </c>
      <c r="V496" s="18">
        <f t="shared" si="36"/>
        <v>21.986464646464643</v>
      </c>
      <c r="W496" s="18">
        <f t="shared" si="37"/>
        <v>0.17430012812299805</v>
      </c>
      <c r="X496" s="19">
        <f t="shared" si="38"/>
        <v>4.0404040404040407E-2</v>
      </c>
      <c r="Y496" s="16">
        <f>(Table22[[#This Row],[Gross Cost]]/Table22[[#This Row],[Viewable Impressions]])*1000</f>
        <v>541.32305396667493</v>
      </c>
      <c r="Z496" s="19">
        <f t="shared" si="39"/>
        <v>0.79276105060858437</v>
      </c>
    </row>
    <row r="497" spans="1:26" ht="34" x14ac:dyDescent="0.2">
      <c r="A497" s="13" t="s">
        <v>1879</v>
      </c>
      <c r="B497" s="14" t="s">
        <v>1880</v>
      </c>
      <c r="C497" s="14" t="s">
        <v>436</v>
      </c>
      <c r="D497" s="14" t="s">
        <v>615</v>
      </c>
      <c r="E497" s="14" t="s">
        <v>60</v>
      </c>
      <c r="F497" s="14" t="s">
        <v>60</v>
      </c>
      <c r="G497" s="14" t="s">
        <v>60</v>
      </c>
      <c r="H497" s="14" t="s">
        <v>60</v>
      </c>
      <c r="I497" s="13" t="s">
        <v>113</v>
      </c>
      <c r="J497" s="13" t="s">
        <v>121</v>
      </c>
      <c r="K497" s="1" t="s">
        <v>87</v>
      </c>
      <c r="L497" s="1" t="s">
        <v>148</v>
      </c>
      <c r="M497" s="1" t="s">
        <v>116</v>
      </c>
      <c r="N497" s="13" t="s">
        <v>74</v>
      </c>
      <c r="O497" s="15">
        <v>76049</v>
      </c>
      <c r="P497" s="15">
        <v>199</v>
      </c>
      <c r="Q497" s="15">
        <v>34921</v>
      </c>
      <c r="R497" s="15">
        <v>69138</v>
      </c>
      <c r="S497" s="13">
        <v>8</v>
      </c>
      <c r="T497" s="16">
        <v>6942.8</v>
      </c>
      <c r="U497" s="17">
        <f t="shared" si="35"/>
        <v>867.85</v>
      </c>
      <c r="V497" s="18">
        <f t="shared" si="36"/>
        <v>34.888442211055278</v>
      </c>
      <c r="W497" s="18">
        <f t="shared" si="37"/>
        <v>9.1293771121250769E-2</v>
      </c>
      <c r="X497" s="19">
        <f t="shared" si="38"/>
        <v>4.0201005025125629E-2</v>
      </c>
      <c r="Y497" s="16">
        <f>(Table22[[#This Row],[Gross Cost]]/Table22[[#This Row],[Viewable Impressions]])*1000</f>
        <v>198.81446693966382</v>
      </c>
      <c r="Z497" s="19">
        <f t="shared" si="39"/>
        <v>0.26167339478494128</v>
      </c>
    </row>
    <row r="498" spans="1:26" ht="34" x14ac:dyDescent="0.2">
      <c r="A498" s="13" t="s">
        <v>1881</v>
      </c>
      <c r="B498" s="14" t="s">
        <v>1882</v>
      </c>
      <c r="C498" s="14" t="s">
        <v>16</v>
      </c>
      <c r="D498" s="14" t="s">
        <v>176</v>
      </c>
      <c r="E498" s="14" t="s">
        <v>229</v>
      </c>
      <c r="F498" s="14" t="s">
        <v>898</v>
      </c>
      <c r="G498" s="14" t="s">
        <v>60</v>
      </c>
      <c r="H498" s="14" t="s">
        <v>60</v>
      </c>
      <c r="I498" s="13" t="s">
        <v>61</v>
      </c>
      <c r="J498" s="13" t="s">
        <v>93</v>
      </c>
      <c r="K498" s="1" t="s">
        <v>87</v>
      </c>
      <c r="L498" s="1" t="s">
        <v>1061</v>
      </c>
      <c r="M498" s="1" t="s">
        <v>328</v>
      </c>
      <c r="N498" s="13" t="s">
        <v>82</v>
      </c>
      <c r="O498" s="15">
        <v>96779</v>
      </c>
      <c r="P498" s="15">
        <v>299</v>
      </c>
      <c r="Q498" s="15">
        <v>9831</v>
      </c>
      <c r="R498" s="15">
        <v>63640</v>
      </c>
      <c r="S498" s="13">
        <v>12</v>
      </c>
      <c r="T498" s="16">
        <v>6317.51</v>
      </c>
      <c r="U498" s="17">
        <f t="shared" si="35"/>
        <v>526.45916666666665</v>
      </c>
      <c r="V498" s="18">
        <f t="shared" si="36"/>
        <v>21.128795986622073</v>
      </c>
      <c r="W498" s="18">
        <f t="shared" si="37"/>
        <v>6.5277694541171119E-2</v>
      </c>
      <c r="X498" s="19">
        <f t="shared" si="38"/>
        <v>4.0133779264214048E-2</v>
      </c>
      <c r="Y498" s="16">
        <f>(Table22[[#This Row],[Gross Cost]]/Table22[[#This Row],[Viewable Impressions]])*1000</f>
        <v>642.61112806428639</v>
      </c>
      <c r="Z498" s="19">
        <f t="shared" si="39"/>
        <v>0.30895132208433645</v>
      </c>
    </row>
    <row r="499" spans="1:26" ht="34" x14ac:dyDescent="0.2">
      <c r="A499" s="13" t="s">
        <v>1883</v>
      </c>
      <c r="B499" s="14" t="s">
        <v>1884</v>
      </c>
      <c r="C499" s="14" t="s">
        <v>25</v>
      </c>
      <c r="D499" s="14" t="s">
        <v>91</v>
      </c>
      <c r="E499" s="14" t="s">
        <v>1885</v>
      </c>
      <c r="F499" s="14" t="s">
        <v>60</v>
      </c>
      <c r="G499" s="14" t="s">
        <v>60</v>
      </c>
      <c r="H499" s="14" t="s">
        <v>60</v>
      </c>
      <c r="I499" s="13" t="s">
        <v>113</v>
      </c>
      <c r="J499" s="13" t="s">
        <v>93</v>
      </c>
      <c r="K499" s="1" t="s">
        <v>79</v>
      </c>
      <c r="L499" s="1" t="s">
        <v>1886</v>
      </c>
      <c r="M499" s="1" t="s">
        <v>116</v>
      </c>
      <c r="N499" s="13" t="s">
        <v>74</v>
      </c>
      <c r="O499" s="15">
        <v>23941</v>
      </c>
      <c r="P499" s="15">
        <v>150</v>
      </c>
      <c r="Q499" s="15">
        <v>13054</v>
      </c>
      <c r="R499" s="15">
        <v>22276</v>
      </c>
      <c r="S499" s="13">
        <v>6</v>
      </c>
      <c r="T499" s="16">
        <v>2856.17</v>
      </c>
      <c r="U499" s="17">
        <f t="shared" si="35"/>
        <v>476.02833333333336</v>
      </c>
      <c r="V499" s="18">
        <f t="shared" si="36"/>
        <v>19.041133333333335</v>
      </c>
      <c r="W499" s="18">
        <f t="shared" si="37"/>
        <v>0.11930036339334196</v>
      </c>
      <c r="X499" s="19">
        <f t="shared" si="38"/>
        <v>0.04</v>
      </c>
      <c r="Y499" s="16">
        <f>(Table22[[#This Row],[Gross Cost]]/Table22[[#This Row],[Viewable Impressions]])*1000</f>
        <v>218.79653745978246</v>
      </c>
      <c r="Z499" s="19">
        <f t="shared" si="39"/>
        <v>0.62654024476838899</v>
      </c>
    </row>
    <row r="500" spans="1:26" ht="51" x14ac:dyDescent="0.2">
      <c r="A500" s="13" t="s">
        <v>1887</v>
      </c>
      <c r="B500" s="14" t="s">
        <v>1888</v>
      </c>
      <c r="C500" s="14" t="s">
        <v>28</v>
      </c>
      <c r="D500" s="14" t="s">
        <v>294</v>
      </c>
      <c r="E500" s="14" t="s">
        <v>1138</v>
      </c>
      <c r="F500" s="14" t="s">
        <v>1239</v>
      </c>
      <c r="G500" s="14" t="s">
        <v>1889</v>
      </c>
      <c r="H500" s="14" t="s">
        <v>60</v>
      </c>
      <c r="I500" s="13" t="s">
        <v>113</v>
      </c>
      <c r="J500" s="13" t="s">
        <v>121</v>
      </c>
      <c r="K500" s="1" t="s">
        <v>94</v>
      </c>
      <c r="L500" s="1" t="s">
        <v>1890</v>
      </c>
      <c r="M500" s="1" t="s">
        <v>65</v>
      </c>
      <c r="N500" s="13" t="s">
        <v>74</v>
      </c>
      <c r="O500" s="15">
        <v>10191</v>
      </c>
      <c r="P500" s="15">
        <v>75</v>
      </c>
      <c r="Q500" s="15">
        <v>1243</v>
      </c>
      <c r="R500" s="15">
        <v>8897</v>
      </c>
      <c r="S500" s="13">
        <v>3</v>
      </c>
      <c r="T500" s="16">
        <v>2365.91</v>
      </c>
      <c r="U500" s="17">
        <f t="shared" si="35"/>
        <v>788.63666666666666</v>
      </c>
      <c r="V500" s="18">
        <f t="shared" si="36"/>
        <v>31.545466666666666</v>
      </c>
      <c r="W500" s="18">
        <f t="shared" si="37"/>
        <v>0.23215680502404082</v>
      </c>
      <c r="X500" s="19">
        <f t="shared" si="38"/>
        <v>0.04</v>
      </c>
      <c r="Y500" s="16">
        <f>(Table22[[#This Row],[Gross Cost]]/Table22[[#This Row],[Viewable Impressions]])*1000</f>
        <v>1903.3869670152853</v>
      </c>
      <c r="Z500" s="19">
        <f t="shared" si="39"/>
        <v>0.73594347954077122</v>
      </c>
    </row>
    <row r="501" spans="1:26" ht="34" x14ac:dyDescent="0.2">
      <c r="A501" s="13" t="s">
        <v>1891</v>
      </c>
      <c r="B501" s="14" t="s">
        <v>1892</v>
      </c>
      <c r="C501" s="14" t="s">
        <v>1474</v>
      </c>
      <c r="D501" s="14" t="s">
        <v>1893</v>
      </c>
      <c r="E501" s="14" t="s">
        <v>60</v>
      </c>
      <c r="F501" s="14" t="s">
        <v>60</v>
      </c>
      <c r="G501" s="14" t="s">
        <v>60</v>
      </c>
      <c r="H501" s="14" t="s">
        <v>60</v>
      </c>
      <c r="I501" s="13" t="s">
        <v>61</v>
      </c>
      <c r="J501" s="13" t="s">
        <v>78</v>
      </c>
      <c r="K501" s="1" t="s">
        <v>63</v>
      </c>
      <c r="L501" s="1" t="s">
        <v>361</v>
      </c>
      <c r="M501" s="1" t="s">
        <v>144</v>
      </c>
      <c r="N501" s="13" t="s">
        <v>74</v>
      </c>
      <c r="O501" s="15">
        <v>15033</v>
      </c>
      <c r="P501" s="15">
        <v>76</v>
      </c>
      <c r="Q501" s="15">
        <v>5495</v>
      </c>
      <c r="R501" s="15">
        <v>7050</v>
      </c>
      <c r="S501" s="13">
        <v>3</v>
      </c>
      <c r="T501" s="16">
        <v>1650.72</v>
      </c>
      <c r="U501" s="17">
        <f t="shared" si="35"/>
        <v>550.24</v>
      </c>
      <c r="V501" s="18">
        <f t="shared" si="36"/>
        <v>21.72</v>
      </c>
      <c r="W501" s="18">
        <f t="shared" si="37"/>
        <v>0.10980642586310117</v>
      </c>
      <c r="X501" s="19">
        <f t="shared" si="38"/>
        <v>3.9473684210526314E-2</v>
      </c>
      <c r="Y501" s="16">
        <f>(Table22[[#This Row],[Gross Cost]]/Table22[[#This Row],[Viewable Impressions]])*1000</f>
        <v>300.40400363967245</v>
      </c>
      <c r="Z501" s="19">
        <f t="shared" si="39"/>
        <v>0.50555444688352291</v>
      </c>
    </row>
    <row r="502" spans="1:26" ht="17" x14ac:dyDescent="0.2">
      <c r="A502" s="13" t="s">
        <v>1894</v>
      </c>
      <c r="B502" s="14" t="s">
        <v>1895</v>
      </c>
      <c r="C502" s="14" t="s">
        <v>21</v>
      </c>
      <c r="D502" s="14" t="s">
        <v>1896</v>
      </c>
      <c r="E502" s="14" t="s">
        <v>60</v>
      </c>
      <c r="F502" s="14" t="s">
        <v>60</v>
      </c>
      <c r="G502" s="14" t="s">
        <v>60</v>
      </c>
      <c r="H502" s="14" t="s">
        <v>60</v>
      </c>
      <c r="I502" s="13" t="s">
        <v>61</v>
      </c>
      <c r="J502" s="13" t="s">
        <v>62</v>
      </c>
      <c r="K502" s="1" t="s">
        <v>231</v>
      </c>
      <c r="L502" s="1" t="s">
        <v>101</v>
      </c>
      <c r="M502" s="1" t="s">
        <v>116</v>
      </c>
      <c r="N502" s="13" t="s">
        <v>66</v>
      </c>
      <c r="O502" s="15">
        <v>161222</v>
      </c>
      <c r="P502" s="15">
        <v>500</v>
      </c>
      <c r="Q502" s="15">
        <v>66740</v>
      </c>
      <c r="R502" s="15">
        <v>149743</v>
      </c>
      <c r="S502" s="13">
        <v>19</v>
      </c>
      <c r="T502" s="16">
        <v>5767.8</v>
      </c>
      <c r="U502" s="17">
        <f t="shared" si="35"/>
        <v>303.56842105263161</v>
      </c>
      <c r="V502" s="18">
        <f t="shared" si="36"/>
        <v>11.535600000000001</v>
      </c>
      <c r="W502" s="18">
        <f t="shared" si="37"/>
        <v>3.5775514507945569E-2</v>
      </c>
      <c r="X502" s="19">
        <f t="shared" si="38"/>
        <v>3.7999999999999999E-2</v>
      </c>
      <c r="Y502" s="16">
        <f>(Table22[[#This Row],[Gross Cost]]/Table22[[#This Row],[Viewable Impressions]])*1000</f>
        <v>86.421935870542413</v>
      </c>
      <c r="Z502" s="19">
        <f t="shared" si="39"/>
        <v>0.31013137164903049</v>
      </c>
    </row>
    <row r="503" spans="1:26" ht="17" x14ac:dyDescent="0.2">
      <c r="A503" s="13" t="s">
        <v>1897</v>
      </c>
      <c r="B503" s="14" t="s">
        <v>1898</v>
      </c>
      <c r="C503" s="14" t="s">
        <v>16</v>
      </c>
      <c r="D503" s="14" t="s">
        <v>85</v>
      </c>
      <c r="E503" s="14" t="s">
        <v>1899</v>
      </c>
      <c r="F503" s="14" t="s">
        <v>60</v>
      </c>
      <c r="G503" s="14" t="s">
        <v>60</v>
      </c>
      <c r="H503" s="14" t="s">
        <v>60</v>
      </c>
      <c r="I503" s="13" t="s">
        <v>61</v>
      </c>
      <c r="J503" s="13" t="s">
        <v>121</v>
      </c>
      <c r="K503" s="1" t="s">
        <v>231</v>
      </c>
      <c r="L503" s="1" t="s">
        <v>833</v>
      </c>
      <c r="M503" s="1" t="s">
        <v>65</v>
      </c>
      <c r="N503" s="13" t="s">
        <v>82</v>
      </c>
      <c r="O503" s="15">
        <v>102958</v>
      </c>
      <c r="P503" s="15">
        <v>320</v>
      </c>
      <c r="Q503" s="15">
        <v>86884</v>
      </c>
      <c r="R503" s="15">
        <v>94687</v>
      </c>
      <c r="S503" s="13">
        <v>12</v>
      </c>
      <c r="T503" s="16">
        <v>6624.22</v>
      </c>
      <c r="U503" s="17">
        <f t="shared" si="35"/>
        <v>552.01833333333332</v>
      </c>
      <c r="V503" s="18">
        <f t="shared" si="36"/>
        <v>20.700687500000001</v>
      </c>
      <c r="W503" s="18">
        <f t="shared" si="37"/>
        <v>6.4339050875114129E-2</v>
      </c>
      <c r="X503" s="19">
        <f t="shared" si="38"/>
        <v>3.7499999999999999E-2</v>
      </c>
      <c r="Y503" s="16">
        <f>(Table22[[#This Row],[Gross Cost]]/Table22[[#This Row],[Viewable Impressions]])*1000</f>
        <v>76.242115924681187</v>
      </c>
      <c r="Z503" s="19">
        <f t="shared" si="39"/>
        <v>0.31080634821966235</v>
      </c>
    </row>
    <row r="504" spans="1:26" ht="34" x14ac:dyDescent="0.2">
      <c r="A504" s="13" t="s">
        <v>1900</v>
      </c>
      <c r="B504" s="14" t="s">
        <v>1901</v>
      </c>
      <c r="C504" s="14" t="s">
        <v>24</v>
      </c>
      <c r="D504" s="14" t="s">
        <v>407</v>
      </c>
      <c r="E504" s="14" t="s">
        <v>1902</v>
      </c>
      <c r="F504" s="14" t="s">
        <v>60</v>
      </c>
      <c r="G504" s="14" t="s">
        <v>60</v>
      </c>
      <c r="H504" s="14" t="s">
        <v>60</v>
      </c>
      <c r="I504" s="13" t="s">
        <v>61</v>
      </c>
      <c r="J504" s="13" t="s">
        <v>121</v>
      </c>
      <c r="K504" s="1" t="s">
        <v>87</v>
      </c>
      <c r="L504" s="1" t="s">
        <v>1485</v>
      </c>
      <c r="M504" s="1" t="s">
        <v>107</v>
      </c>
      <c r="N504" s="13" t="s">
        <v>82</v>
      </c>
      <c r="O504" s="15">
        <v>95644</v>
      </c>
      <c r="P504" s="15">
        <v>240</v>
      </c>
      <c r="Q504" s="15">
        <v>13294</v>
      </c>
      <c r="R504" s="15">
        <v>86775</v>
      </c>
      <c r="S504" s="13">
        <v>9</v>
      </c>
      <c r="T504" s="16">
        <v>5587.76</v>
      </c>
      <c r="U504" s="17">
        <f t="shared" si="35"/>
        <v>620.86222222222227</v>
      </c>
      <c r="V504" s="18">
        <f t="shared" si="36"/>
        <v>23.282333333333334</v>
      </c>
      <c r="W504" s="18">
        <f t="shared" si="37"/>
        <v>5.8422483375852118E-2</v>
      </c>
      <c r="X504" s="19">
        <f t="shared" si="38"/>
        <v>3.7499999999999999E-2</v>
      </c>
      <c r="Y504" s="16">
        <f>(Table22[[#This Row],[Gross Cost]]/Table22[[#This Row],[Viewable Impressions]])*1000</f>
        <v>420.3219497517677</v>
      </c>
      <c r="Z504" s="19">
        <f t="shared" si="39"/>
        <v>0.25093053406381999</v>
      </c>
    </row>
    <row r="505" spans="1:26" ht="51" x14ac:dyDescent="0.2">
      <c r="A505" s="13" t="s">
        <v>1903</v>
      </c>
      <c r="B505" s="14" t="s">
        <v>1904</v>
      </c>
      <c r="C505" s="14" t="s">
        <v>27</v>
      </c>
      <c r="D505" s="14" t="s">
        <v>311</v>
      </c>
      <c r="E505" s="14" t="s">
        <v>1905</v>
      </c>
      <c r="F505" s="14" t="s">
        <v>60</v>
      </c>
      <c r="G505" s="14" t="s">
        <v>60</v>
      </c>
      <c r="H505" s="14" t="s">
        <v>60</v>
      </c>
      <c r="I505" s="13" t="s">
        <v>61</v>
      </c>
      <c r="J505" s="13" t="s">
        <v>78</v>
      </c>
      <c r="K505" s="1" t="s">
        <v>231</v>
      </c>
      <c r="L505" s="1" t="s">
        <v>361</v>
      </c>
      <c r="M505" s="1" t="s">
        <v>81</v>
      </c>
      <c r="N505" s="13" t="s">
        <v>74</v>
      </c>
      <c r="O505" s="15">
        <v>136733</v>
      </c>
      <c r="P505" s="15">
        <v>110</v>
      </c>
      <c r="Q505" s="15">
        <v>102728</v>
      </c>
      <c r="R505" s="15">
        <v>127130</v>
      </c>
      <c r="S505" s="13">
        <v>4</v>
      </c>
      <c r="T505" s="16">
        <v>1946.05</v>
      </c>
      <c r="U505" s="17">
        <f t="shared" si="35"/>
        <v>486.51249999999999</v>
      </c>
      <c r="V505" s="18">
        <f t="shared" si="36"/>
        <v>17.691363636363636</v>
      </c>
      <c r="W505" s="18">
        <f t="shared" si="37"/>
        <v>1.4232482282989475E-2</v>
      </c>
      <c r="X505" s="19">
        <f t="shared" si="38"/>
        <v>3.6363636363636362E-2</v>
      </c>
      <c r="Y505" s="16">
        <f>(Table22[[#This Row],[Gross Cost]]/Table22[[#This Row],[Viewable Impressions]])*1000</f>
        <v>18.943715442722528</v>
      </c>
      <c r="Z505" s="19">
        <f t="shared" si="39"/>
        <v>8.0448757798044362E-2</v>
      </c>
    </row>
    <row r="506" spans="1:26" ht="34" x14ac:dyDescent="0.2">
      <c r="A506" s="13" t="s">
        <v>1906</v>
      </c>
      <c r="B506" s="14" t="s">
        <v>1907</v>
      </c>
      <c r="C506" s="14" t="s">
        <v>28</v>
      </c>
      <c r="D506" s="14" t="s">
        <v>294</v>
      </c>
      <c r="E506" s="14" t="s">
        <v>1030</v>
      </c>
      <c r="F506" s="14" t="s">
        <v>1908</v>
      </c>
      <c r="G506" s="14" t="s">
        <v>60</v>
      </c>
      <c r="H506" s="14" t="s">
        <v>60</v>
      </c>
      <c r="I506" s="13" t="s">
        <v>61</v>
      </c>
      <c r="J506" s="13" t="s">
        <v>62</v>
      </c>
      <c r="K506" s="1" t="s">
        <v>162</v>
      </c>
      <c r="L506" s="1" t="s">
        <v>596</v>
      </c>
      <c r="M506" s="1" t="s">
        <v>116</v>
      </c>
      <c r="N506" s="13" t="s">
        <v>74</v>
      </c>
      <c r="O506" s="15">
        <v>10389</v>
      </c>
      <c r="P506" s="15">
        <v>55</v>
      </c>
      <c r="Q506" s="15">
        <v>8161</v>
      </c>
      <c r="R506" s="15">
        <v>9951</v>
      </c>
      <c r="S506" s="13">
        <v>2</v>
      </c>
      <c r="T506" s="16">
        <v>2582.4899999999998</v>
      </c>
      <c r="U506" s="17">
        <f t="shared" si="35"/>
        <v>1291.2449999999999</v>
      </c>
      <c r="V506" s="18">
        <f t="shared" si="36"/>
        <v>46.954363636363631</v>
      </c>
      <c r="W506" s="18">
        <f t="shared" si="37"/>
        <v>0.24857926653190873</v>
      </c>
      <c r="X506" s="19">
        <f t="shared" si="38"/>
        <v>3.6363636363636362E-2</v>
      </c>
      <c r="Y506" s="16">
        <f>(Table22[[#This Row],[Gross Cost]]/Table22[[#This Row],[Viewable Impressions]])*1000</f>
        <v>316.44283788751375</v>
      </c>
      <c r="Z506" s="19">
        <f t="shared" si="39"/>
        <v>0.52940610260852827</v>
      </c>
    </row>
    <row r="507" spans="1:26" ht="51" x14ac:dyDescent="0.2">
      <c r="A507" s="13" t="s">
        <v>1909</v>
      </c>
      <c r="B507" s="14" t="s">
        <v>1910</v>
      </c>
      <c r="C507" s="14" t="s">
        <v>8</v>
      </c>
      <c r="D507" s="14" t="s">
        <v>780</v>
      </c>
      <c r="E507" s="14" t="s">
        <v>1911</v>
      </c>
      <c r="F507" s="14" t="s">
        <v>60</v>
      </c>
      <c r="G507" s="14" t="s">
        <v>60</v>
      </c>
      <c r="H507" s="14" t="s">
        <v>60</v>
      </c>
      <c r="I507" s="13" t="s">
        <v>113</v>
      </c>
      <c r="J507" s="13" t="s">
        <v>121</v>
      </c>
      <c r="K507" s="1" t="s">
        <v>94</v>
      </c>
      <c r="L507" s="1" t="s">
        <v>251</v>
      </c>
      <c r="M507" s="1" t="s">
        <v>207</v>
      </c>
      <c r="N507" s="13" t="s">
        <v>74</v>
      </c>
      <c r="O507" s="15">
        <v>1323451</v>
      </c>
      <c r="P507" s="15">
        <v>3414</v>
      </c>
      <c r="Q507" s="15">
        <v>737990</v>
      </c>
      <c r="R507" s="15">
        <v>1177859</v>
      </c>
      <c r="S507" s="13">
        <v>123</v>
      </c>
      <c r="T507" s="16">
        <v>8187.11</v>
      </c>
      <c r="U507" s="17">
        <f t="shared" si="35"/>
        <v>66.561869918699188</v>
      </c>
      <c r="V507" s="18">
        <f t="shared" si="36"/>
        <v>2.3980990041007613</v>
      </c>
      <c r="W507" s="18">
        <f t="shared" si="37"/>
        <v>6.1861829414160399E-3</v>
      </c>
      <c r="X507" s="19">
        <f t="shared" si="38"/>
        <v>3.6028119507908608E-2</v>
      </c>
      <c r="Y507" s="16">
        <f>(Table22[[#This Row],[Gross Cost]]/Table22[[#This Row],[Viewable Impressions]])*1000</f>
        <v>11.093795308879525</v>
      </c>
      <c r="Z507" s="19">
        <f t="shared" si="39"/>
        <v>0.25796194947905138</v>
      </c>
    </row>
    <row r="508" spans="1:26" ht="34" x14ac:dyDescent="0.2">
      <c r="A508" s="13" t="s">
        <v>1912</v>
      </c>
      <c r="B508" s="14" t="s">
        <v>1913</v>
      </c>
      <c r="C508" s="14" t="s">
        <v>25</v>
      </c>
      <c r="D508" s="14" t="s">
        <v>1914</v>
      </c>
      <c r="E508" s="14" t="s">
        <v>60</v>
      </c>
      <c r="F508" s="14" t="s">
        <v>60</v>
      </c>
      <c r="G508" s="14" t="s">
        <v>60</v>
      </c>
      <c r="H508" s="14" t="s">
        <v>60</v>
      </c>
      <c r="I508" s="13" t="s">
        <v>113</v>
      </c>
      <c r="J508" s="13" t="s">
        <v>78</v>
      </c>
      <c r="K508" s="1" t="s">
        <v>94</v>
      </c>
      <c r="L508" s="1" t="s">
        <v>1485</v>
      </c>
      <c r="M508" s="1" t="s">
        <v>299</v>
      </c>
      <c r="N508" s="13" t="s">
        <v>74</v>
      </c>
      <c r="O508" s="15">
        <v>111624</v>
      </c>
      <c r="P508" s="15">
        <v>590</v>
      </c>
      <c r="Q508" s="15">
        <v>40343</v>
      </c>
      <c r="R508" s="15">
        <v>101306</v>
      </c>
      <c r="S508" s="13">
        <v>21</v>
      </c>
      <c r="T508" s="16">
        <v>6510.45</v>
      </c>
      <c r="U508" s="17">
        <f t="shared" si="35"/>
        <v>310.02142857142854</v>
      </c>
      <c r="V508" s="18">
        <f t="shared" si="36"/>
        <v>11.034661016949153</v>
      </c>
      <c r="W508" s="18">
        <f t="shared" si="37"/>
        <v>5.8324822618791655E-2</v>
      </c>
      <c r="X508" s="19">
        <f t="shared" si="38"/>
        <v>3.5593220338983052E-2</v>
      </c>
      <c r="Y508" s="16">
        <f>(Table22[[#This Row],[Gross Cost]]/Table22[[#This Row],[Viewable Impressions]])*1000</f>
        <v>161.37743846516122</v>
      </c>
      <c r="Z508" s="19">
        <f t="shared" si="39"/>
        <v>0.52856016627248614</v>
      </c>
    </row>
    <row r="509" spans="1:26" ht="51" x14ac:dyDescent="0.2">
      <c r="A509" s="13" t="s">
        <v>1915</v>
      </c>
      <c r="B509" s="14" t="s">
        <v>1915</v>
      </c>
      <c r="C509" s="14" t="s">
        <v>1916</v>
      </c>
      <c r="D509" s="14" t="s">
        <v>1917</v>
      </c>
      <c r="E509" s="14" t="s">
        <v>60</v>
      </c>
      <c r="F509" s="14" t="s">
        <v>60</v>
      </c>
      <c r="G509" s="14" t="s">
        <v>60</v>
      </c>
      <c r="H509" s="14" t="s">
        <v>60</v>
      </c>
      <c r="I509" s="13" t="s">
        <v>113</v>
      </c>
      <c r="J509" s="13" t="s">
        <v>62</v>
      </c>
      <c r="K509" s="1" t="s">
        <v>100</v>
      </c>
      <c r="L509" s="1" t="s">
        <v>455</v>
      </c>
      <c r="M509" s="1" t="s">
        <v>597</v>
      </c>
      <c r="N509" s="13" t="s">
        <v>74</v>
      </c>
      <c r="O509" s="15">
        <v>66554</v>
      </c>
      <c r="P509" s="15">
        <v>169</v>
      </c>
      <c r="Q509" s="15">
        <v>39206</v>
      </c>
      <c r="R509" s="15">
        <v>62109</v>
      </c>
      <c r="S509" s="13">
        <v>6</v>
      </c>
      <c r="T509" s="16">
        <v>1890.89</v>
      </c>
      <c r="U509" s="17">
        <f t="shared" si="35"/>
        <v>315.14833333333337</v>
      </c>
      <c r="V509" s="18">
        <f t="shared" si="36"/>
        <v>11.188698224852072</v>
      </c>
      <c r="W509" s="18">
        <f t="shared" si="37"/>
        <v>2.8411365207200171E-2</v>
      </c>
      <c r="X509" s="19">
        <f t="shared" si="38"/>
        <v>3.5502958579881658E-2</v>
      </c>
      <c r="Y509" s="16">
        <f>(Table22[[#This Row],[Gross Cost]]/Table22[[#This Row],[Viewable Impressions]])*1000</f>
        <v>48.229607713105139</v>
      </c>
      <c r="Z509" s="19">
        <f t="shared" si="39"/>
        <v>0.25392914024701746</v>
      </c>
    </row>
    <row r="510" spans="1:26" ht="34" x14ac:dyDescent="0.2">
      <c r="A510" s="13" t="s">
        <v>1918</v>
      </c>
      <c r="B510" s="14" t="s">
        <v>1919</v>
      </c>
      <c r="C510" s="14" t="s">
        <v>27</v>
      </c>
      <c r="D510" s="14" t="s">
        <v>58</v>
      </c>
      <c r="E510" s="14" t="s">
        <v>1920</v>
      </c>
      <c r="F510" s="14" t="s">
        <v>60</v>
      </c>
      <c r="G510" s="14" t="s">
        <v>60</v>
      </c>
      <c r="H510" s="14" t="s">
        <v>60</v>
      </c>
      <c r="I510" s="13" t="s">
        <v>113</v>
      </c>
      <c r="J510" s="13" t="s">
        <v>93</v>
      </c>
      <c r="K510" s="1" t="s">
        <v>94</v>
      </c>
      <c r="L510" s="1" t="s">
        <v>236</v>
      </c>
      <c r="M510" s="1" t="s">
        <v>65</v>
      </c>
      <c r="N510" s="13" t="s">
        <v>74</v>
      </c>
      <c r="O510" s="15">
        <v>38735</v>
      </c>
      <c r="P510" s="15">
        <v>114</v>
      </c>
      <c r="Q510" s="15">
        <v>28719</v>
      </c>
      <c r="R510" s="15">
        <v>36629</v>
      </c>
      <c r="S510" s="13">
        <v>4</v>
      </c>
      <c r="T510" s="16">
        <v>2127.8200000000002</v>
      </c>
      <c r="U510" s="17">
        <f t="shared" si="35"/>
        <v>531.95500000000004</v>
      </c>
      <c r="V510" s="18">
        <f t="shared" si="36"/>
        <v>18.665087719298246</v>
      </c>
      <c r="W510" s="18">
        <f t="shared" si="37"/>
        <v>5.493274816057829E-2</v>
      </c>
      <c r="X510" s="19">
        <f t="shared" si="38"/>
        <v>3.5087719298245612E-2</v>
      </c>
      <c r="Y510" s="16">
        <f>(Table22[[#This Row],[Gross Cost]]/Table22[[#This Row],[Viewable Impressions]])*1000</f>
        <v>74.09101988230789</v>
      </c>
      <c r="Z510" s="19">
        <f t="shared" si="39"/>
        <v>0.29430747386084938</v>
      </c>
    </row>
    <row r="511" spans="1:26" ht="34" x14ac:dyDescent="0.2">
      <c r="A511" s="13" t="s">
        <v>1921</v>
      </c>
      <c r="B511" s="14" t="s">
        <v>1922</v>
      </c>
      <c r="C511" s="14" t="s">
        <v>25</v>
      </c>
      <c r="D511" s="14" t="s">
        <v>91</v>
      </c>
      <c r="E511" s="14" t="s">
        <v>1923</v>
      </c>
      <c r="F511" s="14" t="s">
        <v>60</v>
      </c>
      <c r="G511" s="14" t="s">
        <v>60</v>
      </c>
      <c r="H511" s="14" t="s">
        <v>60</v>
      </c>
      <c r="I511" s="13" t="s">
        <v>113</v>
      </c>
      <c r="J511" s="13" t="s">
        <v>62</v>
      </c>
      <c r="K511" s="1" t="s">
        <v>677</v>
      </c>
      <c r="L511" s="1" t="s">
        <v>515</v>
      </c>
      <c r="M511" s="1" t="s">
        <v>65</v>
      </c>
      <c r="N511" s="13" t="s">
        <v>74</v>
      </c>
      <c r="O511" s="15">
        <v>48436</v>
      </c>
      <c r="P511" s="15">
        <v>171</v>
      </c>
      <c r="Q511" s="15">
        <v>16543</v>
      </c>
      <c r="R511" s="15">
        <v>42427</v>
      </c>
      <c r="S511" s="13">
        <v>6</v>
      </c>
      <c r="T511" s="16">
        <v>4386.6499999999996</v>
      </c>
      <c r="U511" s="17">
        <f t="shared" si="35"/>
        <v>731.10833333333323</v>
      </c>
      <c r="V511" s="18">
        <f t="shared" si="36"/>
        <v>25.652923976608186</v>
      </c>
      <c r="W511" s="18">
        <f t="shared" si="37"/>
        <v>9.0565901395656109E-2</v>
      </c>
      <c r="X511" s="19">
        <f t="shared" si="38"/>
        <v>3.5087719298245612E-2</v>
      </c>
      <c r="Y511" s="16">
        <f>(Table22[[#This Row],[Gross Cost]]/Table22[[#This Row],[Viewable Impressions]])*1000</f>
        <v>265.16653569485584</v>
      </c>
      <c r="Z511" s="19">
        <f t="shared" si="39"/>
        <v>0.35304319101494752</v>
      </c>
    </row>
    <row r="512" spans="1:26" ht="51" x14ac:dyDescent="0.2">
      <c r="A512" s="13" t="s">
        <v>1924</v>
      </c>
      <c r="B512" s="14" t="s">
        <v>1925</v>
      </c>
      <c r="C512" s="14" t="s">
        <v>10</v>
      </c>
      <c r="D512" s="14" t="s">
        <v>1926</v>
      </c>
      <c r="E512" s="14" t="s">
        <v>1927</v>
      </c>
      <c r="F512" s="14" t="s">
        <v>60</v>
      </c>
      <c r="G512" s="14" t="s">
        <v>60</v>
      </c>
      <c r="H512" s="14" t="s">
        <v>60</v>
      </c>
      <c r="I512" s="13" t="s">
        <v>113</v>
      </c>
      <c r="J512" s="13" t="s">
        <v>121</v>
      </c>
      <c r="K512" s="1" t="s">
        <v>100</v>
      </c>
      <c r="L512" s="1" t="s">
        <v>1928</v>
      </c>
      <c r="M512" s="1" t="s">
        <v>65</v>
      </c>
      <c r="N512" s="13" t="s">
        <v>74</v>
      </c>
      <c r="O512" s="15">
        <v>10779</v>
      </c>
      <c r="P512" s="15">
        <v>86</v>
      </c>
      <c r="Q512" s="15">
        <v>6420</v>
      </c>
      <c r="R512" s="15">
        <v>10287</v>
      </c>
      <c r="S512" s="13">
        <v>3</v>
      </c>
      <c r="T512" s="16">
        <v>1759.7</v>
      </c>
      <c r="U512" s="17">
        <f t="shared" si="35"/>
        <v>586.56666666666672</v>
      </c>
      <c r="V512" s="18">
        <f t="shared" si="36"/>
        <v>20.461627906976744</v>
      </c>
      <c r="W512" s="18">
        <f t="shared" si="37"/>
        <v>0.16325262083681233</v>
      </c>
      <c r="X512" s="19">
        <f t="shared" si="38"/>
        <v>3.4883720930232558E-2</v>
      </c>
      <c r="Y512" s="16">
        <f>(Table22[[#This Row],[Gross Cost]]/Table22[[#This Row],[Viewable Impressions]])*1000</f>
        <v>274.09657320872276</v>
      </c>
      <c r="Z512" s="19">
        <f t="shared" si="39"/>
        <v>0.79784766675943963</v>
      </c>
    </row>
    <row r="513" spans="1:26" ht="51" x14ac:dyDescent="0.2">
      <c r="A513" s="13" t="s">
        <v>1929</v>
      </c>
      <c r="B513" s="14" t="s">
        <v>1930</v>
      </c>
      <c r="C513" s="14" t="s">
        <v>11</v>
      </c>
      <c r="D513" s="14" t="s">
        <v>136</v>
      </c>
      <c r="E513" s="14" t="s">
        <v>1931</v>
      </c>
      <c r="F513" s="14" t="s">
        <v>60</v>
      </c>
      <c r="G513" s="14" t="s">
        <v>60</v>
      </c>
      <c r="H513" s="14" t="s">
        <v>60</v>
      </c>
      <c r="I513" s="13" t="s">
        <v>193</v>
      </c>
      <c r="J513" s="13" t="s">
        <v>93</v>
      </c>
      <c r="K513" s="1" t="s">
        <v>94</v>
      </c>
      <c r="L513" s="1" t="s">
        <v>1932</v>
      </c>
      <c r="M513" s="1" t="s">
        <v>65</v>
      </c>
      <c r="N513" s="13" t="s">
        <v>74</v>
      </c>
      <c r="O513" s="15">
        <v>446774</v>
      </c>
      <c r="P513" s="15">
        <v>951</v>
      </c>
      <c r="Q513" s="15">
        <v>196581</v>
      </c>
      <c r="R513" s="15">
        <v>379758</v>
      </c>
      <c r="S513" s="13">
        <v>33</v>
      </c>
      <c r="T513" s="16">
        <v>6956.63</v>
      </c>
      <c r="U513" s="17">
        <f t="shared" si="35"/>
        <v>210.8069696969697</v>
      </c>
      <c r="V513" s="18">
        <f t="shared" si="36"/>
        <v>7.3150683491062045</v>
      </c>
      <c r="W513" s="18">
        <f t="shared" si="37"/>
        <v>1.557080313536598E-2</v>
      </c>
      <c r="X513" s="19">
        <f t="shared" si="38"/>
        <v>3.4700315457413249E-2</v>
      </c>
      <c r="Y513" s="16">
        <f>(Table22[[#This Row],[Gross Cost]]/Table22[[#This Row],[Viewable Impressions]])*1000</f>
        <v>35.388109735935821</v>
      </c>
      <c r="Z513" s="19">
        <f t="shared" si="39"/>
        <v>0.21285929798958758</v>
      </c>
    </row>
    <row r="514" spans="1:26" ht="51" x14ac:dyDescent="0.2">
      <c r="A514" s="13" t="s">
        <v>1933</v>
      </c>
      <c r="B514" s="14" t="s">
        <v>1934</v>
      </c>
      <c r="C514" s="14" t="s">
        <v>27</v>
      </c>
      <c r="D514" s="14" t="s">
        <v>311</v>
      </c>
      <c r="E514" s="14" t="s">
        <v>1935</v>
      </c>
      <c r="F514" s="14" t="s">
        <v>1936</v>
      </c>
      <c r="G514" s="14" t="s">
        <v>60</v>
      </c>
      <c r="H514" s="14" t="s">
        <v>60</v>
      </c>
      <c r="I514" s="13" t="s">
        <v>61</v>
      </c>
      <c r="J514" s="13" t="s">
        <v>78</v>
      </c>
      <c r="K514" s="1" t="s">
        <v>63</v>
      </c>
      <c r="L514" s="1" t="s">
        <v>438</v>
      </c>
      <c r="M514" s="1" t="s">
        <v>65</v>
      </c>
      <c r="N514" s="13" t="s">
        <v>82</v>
      </c>
      <c r="O514" s="15">
        <v>56737</v>
      </c>
      <c r="P514" s="15">
        <v>145</v>
      </c>
      <c r="Q514" s="15">
        <v>41296</v>
      </c>
      <c r="R514" s="15">
        <v>53472</v>
      </c>
      <c r="S514" s="13">
        <v>5</v>
      </c>
      <c r="T514" s="16">
        <v>2028.37</v>
      </c>
      <c r="U514" s="17">
        <f t="shared" ref="U514:U577" si="40">T514/S514</f>
        <v>405.67399999999998</v>
      </c>
      <c r="V514" s="18">
        <f t="shared" ref="V514:V577" si="41">T514/P514</f>
        <v>13.988758620689655</v>
      </c>
      <c r="W514" s="18">
        <f t="shared" ref="W514:W577" si="42">T514/O514</f>
        <v>3.575039216031866E-2</v>
      </c>
      <c r="X514" s="19">
        <f t="shared" ref="X514:X577" si="43">S514/P514</f>
        <v>3.4482758620689655E-2</v>
      </c>
      <c r="Y514" s="16">
        <f>(Table22[[#This Row],[Gross Cost]]/Table22[[#This Row],[Viewable Impressions]])*1000</f>
        <v>49.117832235567604</v>
      </c>
      <c r="Z514" s="19">
        <f t="shared" si="39"/>
        <v>0.25556515148844672</v>
      </c>
    </row>
    <row r="515" spans="1:26" ht="34" x14ac:dyDescent="0.2">
      <c r="A515" s="13" t="s">
        <v>1937</v>
      </c>
      <c r="B515" s="14" t="s">
        <v>1938</v>
      </c>
      <c r="C515" s="14" t="s">
        <v>20</v>
      </c>
      <c r="D515" s="14" t="s">
        <v>1939</v>
      </c>
      <c r="E515" s="14" t="s">
        <v>60</v>
      </c>
      <c r="F515" s="14" t="s">
        <v>60</v>
      </c>
      <c r="G515" s="14" t="s">
        <v>60</v>
      </c>
      <c r="H515" s="14" t="s">
        <v>60</v>
      </c>
      <c r="I515" s="13" t="s">
        <v>193</v>
      </c>
      <c r="J515" s="13" t="s">
        <v>93</v>
      </c>
      <c r="K515" s="1" t="s">
        <v>63</v>
      </c>
      <c r="L515" s="1" t="s">
        <v>545</v>
      </c>
      <c r="M515" s="1" t="s">
        <v>116</v>
      </c>
      <c r="N515" s="13" t="s">
        <v>74</v>
      </c>
      <c r="O515" s="15">
        <v>19408</v>
      </c>
      <c r="P515" s="15">
        <v>58</v>
      </c>
      <c r="Q515" s="15">
        <v>6596</v>
      </c>
      <c r="R515" s="15">
        <v>13880</v>
      </c>
      <c r="S515" s="13">
        <v>2</v>
      </c>
      <c r="T515" s="16">
        <v>5492.82</v>
      </c>
      <c r="U515" s="17">
        <f t="shared" si="40"/>
        <v>2746.41</v>
      </c>
      <c r="V515" s="18">
        <f t="shared" si="41"/>
        <v>94.703793103448277</v>
      </c>
      <c r="W515" s="18">
        <f t="shared" si="42"/>
        <v>0.28301834295136025</v>
      </c>
      <c r="X515" s="19">
        <f t="shared" si="43"/>
        <v>3.4482758620689655E-2</v>
      </c>
      <c r="Y515" s="16">
        <f>(Table22[[#This Row],[Gross Cost]]/Table22[[#This Row],[Viewable Impressions]])*1000</f>
        <v>832.75015160703447</v>
      </c>
      <c r="Z515" s="19">
        <f t="shared" si="39"/>
        <v>0.29884583676834298</v>
      </c>
    </row>
    <row r="516" spans="1:26" ht="34" x14ac:dyDescent="0.2">
      <c r="A516" s="13" t="s">
        <v>1940</v>
      </c>
      <c r="B516" s="14" t="s">
        <v>1941</v>
      </c>
      <c r="C516" s="14" t="s">
        <v>1941</v>
      </c>
      <c r="D516" s="14" t="s">
        <v>60</v>
      </c>
      <c r="E516" s="14" t="s">
        <v>60</v>
      </c>
      <c r="F516" s="14" t="s">
        <v>60</v>
      </c>
      <c r="G516" s="14" t="s">
        <v>60</v>
      </c>
      <c r="H516" s="14" t="s">
        <v>60</v>
      </c>
      <c r="I516" s="13" t="s">
        <v>113</v>
      </c>
      <c r="J516" s="13" t="s">
        <v>78</v>
      </c>
      <c r="K516" s="1" t="s">
        <v>87</v>
      </c>
      <c r="L516" s="1" t="s">
        <v>1586</v>
      </c>
      <c r="M516" s="1" t="s">
        <v>144</v>
      </c>
      <c r="N516" s="13" t="s">
        <v>74</v>
      </c>
      <c r="O516" s="15">
        <v>10677</v>
      </c>
      <c r="P516" s="15">
        <v>88</v>
      </c>
      <c r="Q516" s="15">
        <v>7247</v>
      </c>
      <c r="R516" s="15">
        <v>10338</v>
      </c>
      <c r="S516" s="13">
        <v>3</v>
      </c>
      <c r="T516" s="16">
        <v>1483.45</v>
      </c>
      <c r="U516" s="17">
        <f t="shared" si="40"/>
        <v>494.48333333333335</v>
      </c>
      <c r="V516" s="18">
        <f t="shared" si="41"/>
        <v>16.857386363636365</v>
      </c>
      <c r="W516" s="18">
        <f t="shared" si="42"/>
        <v>0.1389388404982673</v>
      </c>
      <c r="X516" s="19">
        <f t="shared" si="43"/>
        <v>3.4090909090909088E-2</v>
      </c>
      <c r="Y516" s="16">
        <f>(Table22[[#This Row],[Gross Cost]]/Table22[[#This Row],[Viewable Impressions]])*1000</f>
        <v>204.69849592935009</v>
      </c>
      <c r="Z516" s="19">
        <f t="shared" ref="Z516:Z579" si="44">(P516/O516)*100</f>
        <v>0.82420155474384194</v>
      </c>
    </row>
    <row r="517" spans="1:26" ht="17" x14ac:dyDescent="0.2">
      <c r="A517" s="13" t="s">
        <v>1942</v>
      </c>
      <c r="B517" s="14" t="s">
        <v>1943</v>
      </c>
      <c r="C517" s="14" t="s">
        <v>936</v>
      </c>
      <c r="D517" s="14" t="s">
        <v>416</v>
      </c>
      <c r="E517" s="14" t="s">
        <v>800</v>
      </c>
      <c r="F517" s="14" t="s">
        <v>60</v>
      </c>
      <c r="G517" s="14" t="s">
        <v>60</v>
      </c>
      <c r="H517" s="14" t="s">
        <v>60</v>
      </c>
      <c r="I517" s="13" t="s">
        <v>61</v>
      </c>
      <c r="J517" s="13" t="s">
        <v>93</v>
      </c>
      <c r="K517" s="1" t="s">
        <v>282</v>
      </c>
      <c r="L517" s="1" t="s">
        <v>276</v>
      </c>
      <c r="M517" s="1" t="s">
        <v>116</v>
      </c>
      <c r="N517" s="13" t="s">
        <v>74</v>
      </c>
      <c r="O517" s="15">
        <v>14136</v>
      </c>
      <c r="P517" s="15">
        <v>88</v>
      </c>
      <c r="Q517" s="15">
        <v>4683</v>
      </c>
      <c r="R517" s="15">
        <v>13273</v>
      </c>
      <c r="S517" s="13">
        <v>3</v>
      </c>
      <c r="T517" s="16">
        <v>1476.54</v>
      </c>
      <c r="U517" s="17">
        <f t="shared" si="40"/>
        <v>492.18</v>
      </c>
      <c r="V517" s="18">
        <f t="shared" si="41"/>
        <v>16.778863636363635</v>
      </c>
      <c r="W517" s="18">
        <f t="shared" si="42"/>
        <v>0.10445246179966045</v>
      </c>
      <c r="X517" s="19">
        <f t="shared" si="43"/>
        <v>3.4090909090909088E-2</v>
      </c>
      <c r="Y517" s="16">
        <f>(Table22[[#This Row],[Gross Cost]]/Table22[[#This Row],[Viewable Impressions]])*1000</f>
        <v>315.29788597053169</v>
      </c>
      <c r="Z517" s="19">
        <f t="shared" si="44"/>
        <v>0.62252405206564798</v>
      </c>
    </row>
    <row r="518" spans="1:26" ht="34" x14ac:dyDescent="0.2">
      <c r="A518" s="13" t="s">
        <v>1944</v>
      </c>
      <c r="B518" s="14" t="s">
        <v>1945</v>
      </c>
      <c r="C518" s="14" t="s">
        <v>26</v>
      </c>
      <c r="D518" s="14" t="s">
        <v>501</v>
      </c>
      <c r="E518" s="14" t="s">
        <v>1946</v>
      </c>
      <c r="F518" s="14" t="s">
        <v>60</v>
      </c>
      <c r="G518" s="14" t="s">
        <v>60</v>
      </c>
      <c r="H518" s="14" t="s">
        <v>60</v>
      </c>
      <c r="I518" s="13" t="s">
        <v>61</v>
      </c>
      <c r="J518" s="13" t="s">
        <v>62</v>
      </c>
      <c r="K518" s="1" t="s">
        <v>100</v>
      </c>
      <c r="L518" s="1" t="s">
        <v>375</v>
      </c>
      <c r="M518" s="1" t="s">
        <v>65</v>
      </c>
      <c r="N518" s="13" t="s">
        <v>74</v>
      </c>
      <c r="O518" s="15">
        <v>14730</v>
      </c>
      <c r="P518" s="15">
        <v>88</v>
      </c>
      <c r="Q518" s="15">
        <v>1272</v>
      </c>
      <c r="R518" s="15">
        <v>12427</v>
      </c>
      <c r="S518" s="13">
        <v>3</v>
      </c>
      <c r="T518" s="16">
        <v>5190.54</v>
      </c>
      <c r="U518" s="17">
        <f t="shared" si="40"/>
        <v>1730.18</v>
      </c>
      <c r="V518" s="18">
        <f t="shared" si="41"/>
        <v>58.983409090909092</v>
      </c>
      <c r="W518" s="18">
        <f t="shared" si="42"/>
        <v>0.35237881873727089</v>
      </c>
      <c r="X518" s="19">
        <f t="shared" si="43"/>
        <v>3.4090909090909088E-2</v>
      </c>
      <c r="Y518" s="16">
        <f>(Table22[[#This Row],[Gross Cost]]/Table22[[#This Row],[Viewable Impressions]])*1000</f>
        <v>4080.6132075471701</v>
      </c>
      <c r="Z518" s="19">
        <f t="shared" si="44"/>
        <v>0.59742023082145279</v>
      </c>
    </row>
    <row r="519" spans="1:26" ht="34" x14ac:dyDescent="0.2">
      <c r="A519" s="13" t="s">
        <v>1947</v>
      </c>
      <c r="B519" s="14" t="s">
        <v>1948</v>
      </c>
      <c r="C519" s="14" t="s">
        <v>559</v>
      </c>
      <c r="D519" s="14" t="s">
        <v>1949</v>
      </c>
      <c r="E519" s="14" t="s">
        <v>60</v>
      </c>
      <c r="F519" s="14" t="s">
        <v>60</v>
      </c>
      <c r="G519" s="14" t="s">
        <v>60</v>
      </c>
      <c r="H519" s="14" t="s">
        <v>60</v>
      </c>
      <c r="I519" s="13" t="s">
        <v>113</v>
      </c>
      <c r="J519" s="13" t="s">
        <v>93</v>
      </c>
      <c r="K519" s="1" t="s">
        <v>536</v>
      </c>
      <c r="L519" s="1" t="s">
        <v>571</v>
      </c>
      <c r="M519" s="1" t="s">
        <v>81</v>
      </c>
      <c r="N519" s="13" t="s">
        <v>74</v>
      </c>
      <c r="O519" s="15">
        <v>120603</v>
      </c>
      <c r="P519" s="15">
        <v>298</v>
      </c>
      <c r="Q519" s="15">
        <v>47405</v>
      </c>
      <c r="R519" s="15">
        <v>100881</v>
      </c>
      <c r="S519" s="13">
        <v>10</v>
      </c>
      <c r="T519" s="16">
        <v>6633.53</v>
      </c>
      <c r="U519" s="17">
        <f t="shared" si="40"/>
        <v>663.35299999999995</v>
      </c>
      <c r="V519" s="18">
        <f t="shared" si="41"/>
        <v>22.260167785234898</v>
      </c>
      <c r="W519" s="18">
        <f t="shared" si="42"/>
        <v>5.5003026458711642E-2</v>
      </c>
      <c r="X519" s="19">
        <f t="shared" si="43"/>
        <v>3.3557046979865772E-2</v>
      </c>
      <c r="Y519" s="16">
        <f>(Table22[[#This Row],[Gross Cost]]/Table22[[#This Row],[Viewable Impressions]])*1000</f>
        <v>139.93312941672821</v>
      </c>
      <c r="Z519" s="19">
        <f t="shared" si="44"/>
        <v>0.24709169755312888</v>
      </c>
    </row>
    <row r="520" spans="1:26" ht="51" x14ac:dyDescent="0.2">
      <c r="A520" s="13" t="s">
        <v>1950</v>
      </c>
      <c r="B520" s="14" t="s">
        <v>1951</v>
      </c>
      <c r="C520" s="14" t="s">
        <v>27</v>
      </c>
      <c r="D520" s="14" t="s">
        <v>311</v>
      </c>
      <c r="E520" s="14" t="s">
        <v>1952</v>
      </c>
      <c r="F520" s="14" t="s">
        <v>60</v>
      </c>
      <c r="G520" s="14" t="s">
        <v>60</v>
      </c>
      <c r="H520" s="14" t="s">
        <v>60</v>
      </c>
      <c r="I520" s="13" t="s">
        <v>113</v>
      </c>
      <c r="J520" s="13" t="s">
        <v>121</v>
      </c>
      <c r="K520" s="1" t="s">
        <v>114</v>
      </c>
      <c r="L520" s="1" t="s">
        <v>148</v>
      </c>
      <c r="M520" s="1" t="s">
        <v>597</v>
      </c>
      <c r="N520" s="13" t="s">
        <v>74</v>
      </c>
      <c r="O520" s="15">
        <v>51056</v>
      </c>
      <c r="P520" s="15">
        <v>120</v>
      </c>
      <c r="Q520" s="15">
        <v>24672</v>
      </c>
      <c r="R520" s="15">
        <v>45563</v>
      </c>
      <c r="S520" s="13">
        <v>4</v>
      </c>
      <c r="T520" s="16">
        <v>2215.63</v>
      </c>
      <c r="U520" s="17">
        <f t="shared" si="40"/>
        <v>553.90750000000003</v>
      </c>
      <c r="V520" s="18">
        <f t="shared" si="41"/>
        <v>18.463583333333336</v>
      </c>
      <c r="W520" s="18">
        <f t="shared" si="42"/>
        <v>4.3396074898151053E-2</v>
      </c>
      <c r="X520" s="19">
        <f t="shared" si="43"/>
        <v>3.3333333333333333E-2</v>
      </c>
      <c r="Y520" s="16">
        <f>(Table22[[#This Row],[Gross Cost]]/Table22[[#This Row],[Viewable Impressions]])*1000</f>
        <v>89.803420881971476</v>
      </c>
      <c r="Z520" s="19">
        <f t="shared" si="44"/>
        <v>0.23503603885929175</v>
      </c>
    </row>
    <row r="521" spans="1:26" ht="51" x14ac:dyDescent="0.2">
      <c r="A521" s="13" t="s">
        <v>1953</v>
      </c>
      <c r="B521" s="14" t="s">
        <v>1954</v>
      </c>
      <c r="C521" s="14" t="s">
        <v>28</v>
      </c>
      <c r="D521" s="14" t="s">
        <v>294</v>
      </c>
      <c r="E521" s="14" t="s">
        <v>295</v>
      </c>
      <c r="F521" s="14" t="s">
        <v>14</v>
      </c>
      <c r="G521" s="14" t="s">
        <v>1955</v>
      </c>
      <c r="H521" s="14" t="s">
        <v>60</v>
      </c>
      <c r="I521" s="13" t="s">
        <v>61</v>
      </c>
      <c r="J521" s="13" t="s">
        <v>93</v>
      </c>
      <c r="K521" s="1" t="s">
        <v>231</v>
      </c>
      <c r="L521" s="1" t="s">
        <v>1702</v>
      </c>
      <c r="M521" s="1" t="s">
        <v>81</v>
      </c>
      <c r="N521" s="13" t="s">
        <v>82</v>
      </c>
      <c r="O521" s="15">
        <v>65243</v>
      </c>
      <c r="P521" s="15">
        <v>120</v>
      </c>
      <c r="Q521" s="15">
        <v>39543</v>
      </c>
      <c r="R521" s="15">
        <v>54290</v>
      </c>
      <c r="S521" s="13">
        <v>4</v>
      </c>
      <c r="T521" s="16">
        <v>3754.69</v>
      </c>
      <c r="U521" s="17">
        <f t="shared" si="40"/>
        <v>938.67250000000001</v>
      </c>
      <c r="V521" s="18">
        <f t="shared" si="41"/>
        <v>31.289083333333334</v>
      </c>
      <c r="W521" s="18">
        <f t="shared" si="42"/>
        <v>5.7549315635393838E-2</v>
      </c>
      <c r="X521" s="19">
        <f t="shared" si="43"/>
        <v>3.3333333333333333E-2</v>
      </c>
      <c r="Y521" s="16">
        <f>(Table22[[#This Row],[Gross Cost]]/Table22[[#This Row],[Viewable Impressions]])*1000</f>
        <v>94.9520774852692</v>
      </c>
      <c r="Z521" s="19">
        <f t="shared" si="44"/>
        <v>0.18392777769262603</v>
      </c>
    </row>
    <row r="522" spans="1:26" ht="34" x14ac:dyDescent="0.2">
      <c r="A522" s="13" t="s">
        <v>1956</v>
      </c>
      <c r="B522" s="14" t="s">
        <v>1957</v>
      </c>
      <c r="C522" s="14" t="s">
        <v>17</v>
      </c>
      <c r="D522" s="14" t="s">
        <v>518</v>
      </c>
      <c r="E522" s="14" t="s">
        <v>1958</v>
      </c>
      <c r="F522" s="14" t="s">
        <v>60</v>
      </c>
      <c r="G522" s="14" t="s">
        <v>60</v>
      </c>
      <c r="H522" s="14" t="s">
        <v>60</v>
      </c>
      <c r="I522" s="13" t="s">
        <v>61</v>
      </c>
      <c r="J522" s="13" t="s">
        <v>93</v>
      </c>
      <c r="K522" s="1" t="s">
        <v>216</v>
      </c>
      <c r="L522" s="1" t="s">
        <v>1860</v>
      </c>
      <c r="M522" s="1" t="s">
        <v>116</v>
      </c>
      <c r="N522" s="13" t="s">
        <v>74</v>
      </c>
      <c r="O522" s="15">
        <v>150457</v>
      </c>
      <c r="P522" s="15">
        <v>420</v>
      </c>
      <c r="Q522" s="15">
        <v>58372</v>
      </c>
      <c r="R522" s="15">
        <v>135099</v>
      </c>
      <c r="S522" s="13">
        <v>14</v>
      </c>
      <c r="T522" s="16">
        <v>5906.83</v>
      </c>
      <c r="U522" s="17">
        <f t="shared" si="40"/>
        <v>421.91642857142858</v>
      </c>
      <c r="V522" s="18">
        <f t="shared" si="41"/>
        <v>14.063880952380952</v>
      </c>
      <c r="W522" s="18">
        <f t="shared" si="42"/>
        <v>3.9259256797623238E-2</v>
      </c>
      <c r="X522" s="19">
        <f t="shared" si="43"/>
        <v>3.3333333333333333E-2</v>
      </c>
      <c r="Y522" s="16">
        <f>(Table22[[#This Row],[Gross Cost]]/Table22[[#This Row],[Viewable Impressions]])*1000</f>
        <v>101.19286644281505</v>
      </c>
      <c r="Z522" s="19">
        <f t="shared" si="44"/>
        <v>0.27914952444884583</v>
      </c>
    </row>
    <row r="523" spans="1:26" ht="34" x14ac:dyDescent="0.2">
      <c r="A523" s="13" t="s">
        <v>1959</v>
      </c>
      <c r="B523" s="14" t="s">
        <v>1960</v>
      </c>
      <c r="C523" s="14" t="s">
        <v>15</v>
      </c>
      <c r="D523" s="14" t="s">
        <v>266</v>
      </c>
      <c r="E523" s="14" t="s">
        <v>1961</v>
      </c>
      <c r="F523" s="14" t="s">
        <v>60</v>
      </c>
      <c r="G523" s="14" t="s">
        <v>60</v>
      </c>
      <c r="H523" s="14" t="s">
        <v>60</v>
      </c>
      <c r="I523" s="13" t="s">
        <v>61</v>
      </c>
      <c r="J523" s="13" t="s">
        <v>78</v>
      </c>
      <c r="K523" s="1" t="s">
        <v>94</v>
      </c>
      <c r="L523" s="1" t="s">
        <v>1468</v>
      </c>
      <c r="M523" s="1" t="s">
        <v>116</v>
      </c>
      <c r="N523" s="13" t="s">
        <v>74</v>
      </c>
      <c r="O523" s="15">
        <v>14932</v>
      </c>
      <c r="P523" s="15">
        <v>90</v>
      </c>
      <c r="Q523" s="15">
        <v>8947</v>
      </c>
      <c r="R523" s="15">
        <v>14256</v>
      </c>
      <c r="S523" s="13">
        <v>3</v>
      </c>
      <c r="T523" s="16">
        <v>1724.42</v>
      </c>
      <c r="U523" s="17">
        <f t="shared" si="40"/>
        <v>574.80666666666673</v>
      </c>
      <c r="V523" s="18">
        <f t="shared" si="41"/>
        <v>19.160222222222224</v>
      </c>
      <c r="W523" s="18">
        <f t="shared" si="42"/>
        <v>0.11548486472006429</v>
      </c>
      <c r="X523" s="19">
        <f t="shared" si="43"/>
        <v>3.3333333333333333E-2</v>
      </c>
      <c r="Y523" s="16">
        <f>(Table22[[#This Row],[Gross Cost]]/Table22[[#This Row],[Viewable Impressions]])*1000</f>
        <v>192.7372303565441</v>
      </c>
      <c r="Z523" s="19">
        <f t="shared" si="44"/>
        <v>0.60273238682025176</v>
      </c>
    </row>
    <row r="524" spans="1:26" ht="34" x14ac:dyDescent="0.2">
      <c r="A524" s="13" t="s">
        <v>1962</v>
      </c>
      <c r="B524" s="14" t="s">
        <v>1963</v>
      </c>
      <c r="C524" s="14" t="s">
        <v>13</v>
      </c>
      <c r="D524" s="14" t="s">
        <v>279</v>
      </c>
      <c r="E524" s="14" t="s">
        <v>1964</v>
      </c>
      <c r="F524" s="14" t="s">
        <v>1965</v>
      </c>
      <c r="G524" s="14" t="s">
        <v>60</v>
      </c>
      <c r="H524" s="14" t="s">
        <v>60</v>
      </c>
      <c r="I524" s="13" t="s">
        <v>113</v>
      </c>
      <c r="J524" s="13" t="s">
        <v>78</v>
      </c>
      <c r="K524" s="1" t="s">
        <v>114</v>
      </c>
      <c r="L524" s="1" t="s">
        <v>1966</v>
      </c>
      <c r="M524" s="1" t="s">
        <v>144</v>
      </c>
      <c r="N524" s="13" t="s">
        <v>74</v>
      </c>
      <c r="O524" s="15">
        <v>9157</v>
      </c>
      <c r="P524" s="15">
        <v>60</v>
      </c>
      <c r="Q524" s="15">
        <v>4520</v>
      </c>
      <c r="R524" s="15">
        <v>8037</v>
      </c>
      <c r="S524" s="13">
        <v>2</v>
      </c>
      <c r="T524" s="16">
        <v>1449.18</v>
      </c>
      <c r="U524" s="17">
        <f t="shared" si="40"/>
        <v>724.59</v>
      </c>
      <c r="V524" s="18">
        <f t="shared" si="41"/>
        <v>24.153000000000002</v>
      </c>
      <c r="W524" s="18">
        <f t="shared" si="42"/>
        <v>0.15825925521458994</v>
      </c>
      <c r="X524" s="19">
        <f t="shared" si="43"/>
        <v>3.3333333333333333E-2</v>
      </c>
      <c r="Y524" s="16">
        <f>(Table22[[#This Row],[Gross Cost]]/Table22[[#This Row],[Viewable Impressions]])*1000</f>
        <v>320.61504424778764</v>
      </c>
      <c r="Z524" s="19">
        <f t="shared" si="44"/>
        <v>0.65523643114557173</v>
      </c>
    </row>
    <row r="525" spans="1:26" ht="68" x14ac:dyDescent="0.2">
      <c r="A525" s="13" t="s">
        <v>1967</v>
      </c>
      <c r="B525" s="14" t="s">
        <v>1968</v>
      </c>
      <c r="C525" s="14" t="s">
        <v>10</v>
      </c>
      <c r="D525" s="14" t="s">
        <v>1597</v>
      </c>
      <c r="E525" s="14" t="s">
        <v>1969</v>
      </c>
      <c r="F525" s="14" t="s">
        <v>1970</v>
      </c>
      <c r="G525" s="14" t="s">
        <v>60</v>
      </c>
      <c r="H525" s="14" t="s">
        <v>60</v>
      </c>
      <c r="I525" s="13" t="s">
        <v>193</v>
      </c>
      <c r="J525" s="13" t="s">
        <v>93</v>
      </c>
      <c r="K525" s="1" t="s">
        <v>162</v>
      </c>
      <c r="L525" s="1" t="s">
        <v>1971</v>
      </c>
      <c r="M525" s="1" t="s">
        <v>107</v>
      </c>
      <c r="N525" s="13" t="s">
        <v>74</v>
      </c>
      <c r="O525" s="15">
        <v>8862</v>
      </c>
      <c r="P525" s="15">
        <v>30</v>
      </c>
      <c r="Q525" s="15">
        <v>1359</v>
      </c>
      <c r="R525" s="15">
        <v>7114</v>
      </c>
      <c r="S525" s="13">
        <v>1</v>
      </c>
      <c r="T525" s="16">
        <v>1481.95</v>
      </c>
      <c r="U525" s="17">
        <f t="shared" si="40"/>
        <v>1481.95</v>
      </c>
      <c r="V525" s="18">
        <f t="shared" si="41"/>
        <v>49.398333333333333</v>
      </c>
      <c r="W525" s="18">
        <f t="shared" si="42"/>
        <v>0.16722523132475739</v>
      </c>
      <c r="X525" s="19">
        <f t="shared" si="43"/>
        <v>3.3333333333333333E-2</v>
      </c>
      <c r="Y525" s="16">
        <f>(Table22[[#This Row],[Gross Cost]]/Table22[[#This Row],[Viewable Impressions]])*1000</f>
        <v>1090.4709345106696</v>
      </c>
      <c r="Z525" s="19">
        <f t="shared" si="44"/>
        <v>0.33852403520649971</v>
      </c>
    </row>
    <row r="526" spans="1:26" ht="34" x14ac:dyDescent="0.2">
      <c r="A526" s="13" t="s">
        <v>1972</v>
      </c>
      <c r="B526" s="14" t="s">
        <v>1973</v>
      </c>
      <c r="C526" s="14" t="s">
        <v>25</v>
      </c>
      <c r="D526" s="14" t="s">
        <v>91</v>
      </c>
      <c r="E526" s="14" t="s">
        <v>631</v>
      </c>
      <c r="F526" s="14" t="s">
        <v>60</v>
      </c>
      <c r="G526" s="14" t="s">
        <v>60</v>
      </c>
      <c r="H526" s="14" t="s">
        <v>60</v>
      </c>
      <c r="I526" s="13" t="s">
        <v>61</v>
      </c>
      <c r="J526" s="13" t="s">
        <v>78</v>
      </c>
      <c r="K526" s="1" t="s">
        <v>536</v>
      </c>
      <c r="L526" s="1" t="s">
        <v>381</v>
      </c>
      <c r="M526" s="1" t="s">
        <v>65</v>
      </c>
      <c r="N526" s="13" t="s">
        <v>74</v>
      </c>
      <c r="O526" s="15">
        <v>7789</v>
      </c>
      <c r="P526" s="15">
        <v>30</v>
      </c>
      <c r="Q526" s="15">
        <v>4655</v>
      </c>
      <c r="R526" s="15">
        <v>7434</v>
      </c>
      <c r="S526" s="13">
        <v>1</v>
      </c>
      <c r="T526" s="16">
        <v>6396.87</v>
      </c>
      <c r="U526" s="17">
        <f t="shared" si="40"/>
        <v>6396.87</v>
      </c>
      <c r="V526" s="18">
        <f t="shared" si="41"/>
        <v>213.22899999999998</v>
      </c>
      <c r="W526" s="18">
        <f t="shared" si="42"/>
        <v>0.82126973937604308</v>
      </c>
      <c r="X526" s="19">
        <f t="shared" si="43"/>
        <v>3.3333333333333333E-2</v>
      </c>
      <c r="Y526" s="16">
        <f>(Table22[[#This Row],[Gross Cost]]/Table22[[#This Row],[Viewable Impressions]])*1000</f>
        <v>1374.1933404940924</v>
      </c>
      <c r="Z526" s="19">
        <f t="shared" si="44"/>
        <v>0.38515855693927331</v>
      </c>
    </row>
    <row r="527" spans="1:26" ht="51" x14ac:dyDescent="0.2">
      <c r="A527" s="13" t="s">
        <v>1974</v>
      </c>
      <c r="B527" s="14" t="s">
        <v>1974</v>
      </c>
      <c r="C527" s="14" t="s">
        <v>23</v>
      </c>
      <c r="D527" s="14" t="s">
        <v>568</v>
      </c>
      <c r="E527" s="14" t="s">
        <v>1975</v>
      </c>
      <c r="F527" s="14" t="s">
        <v>60</v>
      </c>
      <c r="G527" s="14" t="s">
        <v>60</v>
      </c>
      <c r="H527" s="14" t="s">
        <v>60</v>
      </c>
      <c r="I527" s="13" t="s">
        <v>113</v>
      </c>
      <c r="J527" s="13" t="s">
        <v>78</v>
      </c>
      <c r="K527" s="1" t="s">
        <v>282</v>
      </c>
      <c r="L527" s="1" t="s">
        <v>1120</v>
      </c>
      <c r="M527" s="1" t="s">
        <v>299</v>
      </c>
      <c r="N527" s="13" t="s">
        <v>74</v>
      </c>
      <c r="O527" s="15">
        <v>13713</v>
      </c>
      <c r="P527" s="15">
        <v>151</v>
      </c>
      <c r="Q527" s="15">
        <v>8339</v>
      </c>
      <c r="R527" s="15">
        <v>13051</v>
      </c>
      <c r="S527" s="13">
        <v>5</v>
      </c>
      <c r="T527" s="16">
        <v>1490.01</v>
      </c>
      <c r="U527" s="17">
        <f t="shared" si="40"/>
        <v>298.00200000000001</v>
      </c>
      <c r="V527" s="18">
        <f t="shared" si="41"/>
        <v>9.8676158940397354</v>
      </c>
      <c r="W527" s="18">
        <f t="shared" si="42"/>
        <v>0.10865674907022534</v>
      </c>
      <c r="X527" s="19">
        <f t="shared" si="43"/>
        <v>3.3112582781456956E-2</v>
      </c>
      <c r="Y527" s="16">
        <f>(Table22[[#This Row],[Gross Cost]]/Table22[[#This Row],[Viewable Impressions]])*1000</f>
        <v>178.67969780549225</v>
      </c>
      <c r="Z527" s="19">
        <f t="shared" si="44"/>
        <v>1.101144899000948</v>
      </c>
    </row>
    <row r="528" spans="1:26" ht="17" x14ac:dyDescent="0.2">
      <c r="A528" s="13" t="s">
        <v>1976</v>
      </c>
      <c r="B528" s="14" t="s">
        <v>1977</v>
      </c>
      <c r="C528" s="14" t="s">
        <v>1191</v>
      </c>
      <c r="D528" s="14" t="s">
        <v>603</v>
      </c>
      <c r="E528" s="14" t="s">
        <v>60</v>
      </c>
      <c r="F528" s="14" t="s">
        <v>60</v>
      </c>
      <c r="G528" s="14" t="s">
        <v>60</v>
      </c>
      <c r="H528" s="14" t="s">
        <v>60</v>
      </c>
      <c r="I528" s="13" t="s">
        <v>61</v>
      </c>
      <c r="J528" s="13" t="s">
        <v>62</v>
      </c>
      <c r="K528" s="1" t="s">
        <v>94</v>
      </c>
      <c r="L528" s="1" t="s">
        <v>867</v>
      </c>
      <c r="M528" s="1" t="s">
        <v>65</v>
      </c>
      <c r="N528" s="13" t="s">
        <v>82</v>
      </c>
      <c r="O528" s="15">
        <v>113420</v>
      </c>
      <c r="P528" s="15">
        <v>333</v>
      </c>
      <c r="Q528" s="15">
        <v>33557</v>
      </c>
      <c r="R528" s="15">
        <v>104929</v>
      </c>
      <c r="S528" s="13">
        <v>11</v>
      </c>
      <c r="T528" s="16">
        <v>5124.4399999999996</v>
      </c>
      <c r="U528" s="17">
        <f t="shared" si="40"/>
        <v>465.85818181818178</v>
      </c>
      <c r="V528" s="18">
        <f t="shared" si="41"/>
        <v>15.388708708708707</v>
      </c>
      <c r="W528" s="18">
        <f t="shared" si="42"/>
        <v>4.5181096808323044E-2</v>
      </c>
      <c r="X528" s="19">
        <f t="shared" si="43"/>
        <v>3.3033033033033031E-2</v>
      </c>
      <c r="Y528" s="16">
        <f>(Table22[[#This Row],[Gross Cost]]/Table22[[#This Row],[Viewable Impressions]])*1000</f>
        <v>152.7085257919361</v>
      </c>
      <c r="Z528" s="19">
        <f t="shared" si="44"/>
        <v>0.29359901251983778</v>
      </c>
    </row>
    <row r="529" spans="1:26" ht="34" x14ac:dyDescent="0.2">
      <c r="A529" s="13" t="s">
        <v>1978</v>
      </c>
      <c r="B529" s="14" t="s">
        <v>1979</v>
      </c>
      <c r="C529" s="14" t="s">
        <v>21</v>
      </c>
      <c r="D529" s="14" t="s">
        <v>1980</v>
      </c>
      <c r="E529" s="14" t="s">
        <v>1981</v>
      </c>
      <c r="F529" s="14" t="s">
        <v>60</v>
      </c>
      <c r="G529" s="14" t="s">
        <v>60</v>
      </c>
      <c r="H529" s="14" t="s">
        <v>60</v>
      </c>
      <c r="I529" s="13" t="s">
        <v>113</v>
      </c>
      <c r="J529" s="13" t="s">
        <v>121</v>
      </c>
      <c r="K529" s="1" t="s">
        <v>94</v>
      </c>
      <c r="L529" s="1" t="s">
        <v>867</v>
      </c>
      <c r="M529" s="1" t="s">
        <v>65</v>
      </c>
      <c r="N529" s="13" t="s">
        <v>74</v>
      </c>
      <c r="O529" s="15">
        <v>108559</v>
      </c>
      <c r="P529" s="15">
        <v>212</v>
      </c>
      <c r="Q529" s="15">
        <v>79254</v>
      </c>
      <c r="R529" s="15">
        <v>100563</v>
      </c>
      <c r="S529" s="13">
        <v>7</v>
      </c>
      <c r="T529" s="16">
        <v>6850.58</v>
      </c>
      <c r="U529" s="17">
        <f t="shared" si="40"/>
        <v>978.65428571428572</v>
      </c>
      <c r="V529" s="18">
        <f t="shared" si="41"/>
        <v>32.314056603773587</v>
      </c>
      <c r="W529" s="18">
        <f t="shared" si="42"/>
        <v>6.3104671192623363E-2</v>
      </c>
      <c r="X529" s="19">
        <f t="shared" si="43"/>
        <v>3.3018867924528301E-2</v>
      </c>
      <c r="Y529" s="16">
        <f>(Table22[[#This Row],[Gross Cost]]/Table22[[#This Row],[Viewable Impressions]])*1000</f>
        <v>86.438287026522318</v>
      </c>
      <c r="Z529" s="19">
        <f t="shared" si="44"/>
        <v>0.19528551294687679</v>
      </c>
    </row>
    <row r="530" spans="1:26" ht="34" x14ac:dyDescent="0.2">
      <c r="A530" s="13" t="s">
        <v>1982</v>
      </c>
      <c r="B530" s="14" t="s">
        <v>1983</v>
      </c>
      <c r="C530" s="14" t="s">
        <v>13</v>
      </c>
      <c r="D530" s="14" t="s">
        <v>341</v>
      </c>
      <c r="E530" s="14" t="s">
        <v>342</v>
      </c>
      <c r="F530" s="14" t="s">
        <v>489</v>
      </c>
      <c r="G530" s="14" t="s">
        <v>1984</v>
      </c>
      <c r="H530" s="14" t="s">
        <v>60</v>
      </c>
      <c r="I530" s="13" t="s">
        <v>113</v>
      </c>
      <c r="J530" s="13" t="s">
        <v>93</v>
      </c>
      <c r="K530" s="1" t="s">
        <v>63</v>
      </c>
      <c r="L530" s="1" t="s">
        <v>1219</v>
      </c>
      <c r="M530" s="1" t="s">
        <v>144</v>
      </c>
      <c r="N530" s="13" t="s">
        <v>74</v>
      </c>
      <c r="O530" s="15">
        <v>21903</v>
      </c>
      <c r="P530" s="15">
        <v>124</v>
      </c>
      <c r="Q530" s="15">
        <v>18831</v>
      </c>
      <c r="R530" s="15">
        <v>20922</v>
      </c>
      <c r="S530" s="13">
        <v>4</v>
      </c>
      <c r="T530" s="16">
        <v>1661.17</v>
      </c>
      <c r="U530" s="17">
        <f t="shared" si="40"/>
        <v>415.29250000000002</v>
      </c>
      <c r="V530" s="18">
        <f t="shared" si="41"/>
        <v>13.396532258064516</v>
      </c>
      <c r="W530" s="18">
        <f t="shared" si="42"/>
        <v>7.5842122083732824E-2</v>
      </c>
      <c r="X530" s="19">
        <f t="shared" si="43"/>
        <v>3.2258064516129031E-2</v>
      </c>
      <c r="Y530" s="16">
        <f>(Table22[[#This Row],[Gross Cost]]/Table22[[#This Row],[Viewable Impressions]])*1000</f>
        <v>88.214646062344016</v>
      </c>
      <c r="Z530" s="19">
        <f t="shared" si="44"/>
        <v>0.56613249326576276</v>
      </c>
    </row>
    <row r="531" spans="1:26" ht="17" x14ac:dyDescent="0.2">
      <c r="A531" s="13" t="s">
        <v>1985</v>
      </c>
      <c r="B531" s="14" t="s">
        <v>1986</v>
      </c>
      <c r="C531" s="14" t="s">
        <v>8</v>
      </c>
      <c r="D531" s="14" t="s">
        <v>425</v>
      </c>
      <c r="E531" s="14" t="s">
        <v>565</v>
      </c>
      <c r="F531" s="14" t="s">
        <v>60</v>
      </c>
      <c r="G531" s="14" t="s">
        <v>60</v>
      </c>
      <c r="H531" s="14" t="s">
        <v>60</v>
      </c>
      <c r="I531" s="13" t="s">
        <v>113</v>
      </c>
      <c r="J531" s="13" t="s">
        <v>121</v>
      </c>
      <c r="K531" s="1" t="s">
        <v>231</v>
      </c>
      <c r="L531" s="1" t="s">
        <v>515</v>
      </c>
      <c r="M531" s="1" t="s">
        <v>65</v>
      </c>
      <c r="N531" s="13" t="s">
        <v>74</v>
      </c>
      <c r="O531" s="15">
        <v>921791</v>
      </c>
      <c r="P531" s="15">
        <v>2150</v>
      </c>
      <c r="Q531" s="15">
        <v>668449</v>
      </c>
      <c r="R531" s="15">
        <v>852442</v>
      </c>
      <c r="S531" s="13">
        <v>69</v>
      </c>
      <c r="T531" s="16">
        <v>8042.9</v>
      </c>
      <c r="U531" s="17">
        <f t="shared" si="40"/>
        <v>116.56376811594203</v>
      </c>
      <c r="V531" s="18">
        <f t="shared" si="41"/>
        <v>3.7408837209302326</v>
      </c>
      <c r="W531" s="18">
        <f t="shared" si="42"/>
        <v>8.7252967321225748E-3</v>
      </c>
      <c r="X531" s="19">
        <f t="shared" si="43"/>
        <v>3.2093023255813952E-2</v>
      </c>
      <c r="Y531" s="16">
        <f>(Table22[[#This Row],[Gross Cost]]/Table22[[#This Row],[Viewable Impressions]])*1000</f>
        <v>12.032181961525859</v>
      </c>
      <c r="Z531" s="19">
        <f t="shared" si="44"/>
        <v>0.23324159164062136</v>
      </c>
    </row>
    <row r="532" spans="1:26" ht="17" x14ac:dyDescent="0.2">
      <c r="A532" s="13" t="s">
        <v>1987</v>
      </c>
      <c r="B532" s="14" t="s">
        <v>1987</v>
      </c>
      <c r="C532" s="14" t="s">
        <v>956</v>
      </c>
      <c r="D532" s="14" t="s">
        <v>1988</v>
      </c>
      <c r="E532" s="14" t="s">
        <v>1989</v>
      </c>
      <c r="F532" s="14" t="s">
        <v>60</v>
      </c>
      <c r="G532" s="14" t="s">
        <v>60</v>
      </c>
      <c r="H532" s="14" t="s">
        <v>60</v>
      </c>
      <c r="I532" s="13" t="s">
        <v>113</v>
      </c>
      <c r="J532" s="13" t="s">
        <v>62</v>
      </c>
      <c r="K532" s="1" t="s">
        <v>1100</v>
      </c>
      <c r="L532" s="1" t="s">
        <v>158</v>
      </c>
      <c r="M532" s="1" t="s">
        <v>65</v>
      </c>
      <c r="N532" s="13" t="s">
        <v>74</v>
      </c>
      <c r="O532" s="15">
        <v>111884</v>
      </c>
      <c r="P532" s="15">
        <v>220</v>
      </c>
      <c r="Q532" s="15">
        <v>53017</v>
      </c>
      <c r="R532" s="15">
        <v>106432</v>
      </c>
      <c r="S532" s="13">
        <v>7</v>
      </c>
      <c r="T532" s="16">
        <v>1786.11</v>
      </c>
      <c r="U532" s="17">
        <f t="shared" si="40"/>
        <v>255.15857142857141</v>
      </c>
      <c r="V532" s="18">
        <f t="shared" si="41"/>
        <v>8.1186818181818179</v>
      </c>
      <c r="W532" s="18">
        <f t="shared" si="42"/>
        <v>1.5963944799971399E-2</v>
      </c>
      <c r="X532" s="19">
        <f t="shared" si="43"/>
        <v>3.1818181818181815E-2</v>
      </c>
      <c r="Y532" s="16">
        <f>(Table22[[#This Row],[Gross Cost]]/Table22[[#This Row],[Viewable Impressions]])*1000</f>
        <v>33.68938265084784</v>
      </c>
      <c r="Z532" s="19">
        <f t="shared" si="44"/>
        <v>0.19663222623431412</v>
      </c>
    </row>
    <row r="533" spans="1:26" ht="34" x14ac:dyDescent="0.2">
      <c r="A533" s="13" t="s">
        <v>1990</v>
      </c>
      <c r="B533" s="14" t="s">
        <v>1991</v>
      </c>
      <c r="C533" s="14" t="s">
        <v>9</v>
      </c>
      <c r="D533" s="14" t="s">
        <v>372</v>
      </c>
      <c r="E533" s="14" t="s">
        <v>1992</v>
      </c>
      <c r="F533" s="14" t="s">
        <v>60</v>
      </c>
      <c r="G533" s="14" t="s">
        <v>60</v>
      </c>
      <c r="H533" s="14" t="s">
        <v>60</v>
      </c>
      <c r="I533" s="13" t="s">
        <v>61</v>
      </c>
      <c r="J533" s="13" t="s">
        <v>93</v>
      </c>
      <c r="K533" s="1" t="s">
        <v>231</v>
      </c>
      <c r="L533" s="1" t="s">
        <v>797</v>
      </c>
      <c r="M533" s="1" t="s">
        <v>323</v>
      </c>
      <c r="N533" s="13" t="s">
        <v>74</v>
      </c>
      <c r="O533" s="15">
        <v>8437</v>
      </c>
      <c r="P533" s="15">
        <v>63</v>
      </c>
      <c r="Q533" s="15">
        <v>5271</v>
      </c>
      <c r="R533" s="15">
        <v>7065</v>
      </c>
      <c r="S533" s="13">
        <v>2</v>
      </c>
      <c r="T533" s="16">
        <v>1880.53</v>
      </c>
      <c r="U533" s="17">
        <f t="shared" si="40"/>
        <v>940.26499999999999</v>
      </c>
      <c r="V533" s="18">
        <f t="shared" si="41"/>
        <v>29.84968253968254</v>
      </c>
      <c r="W533" s="18">
        <f t="shared" si="42"/>
        <v>0.22289083797558373</v>
      </c>
      <c r="X533" s="19">
        <f t="shared" si="43"/>
        <v>3.1746031746031744E-2</v>
      </c>
      <c r="Y533" s="16">
        <f>(Table22[[#This Row],[Gross Cost]]/Table22[[#This Row],[Viewable Impressions]])*1000</f>
        <v>356.76911402011001</v>
      </c>
      <c r="Z533" s="19">
        <f t="shared" si="44"/>
        <v>0.74671091620244157</v>
      </c>
    </row>
    <row r="534" spans="1:26" ht="17" x14ac:dyDescent="0.2">
      <c r="A534" s="13" t="s">
        <v>1993</v>
      </c>
      <c r="B534" s="14" t="s">
        <v>1994</v>
      </c>
      <c r="C534" s="14" t="s">
        <v>16</v>
      </c>
      <c r="D534" s="14" t="s">
        <v>21</v>
      </c>
      <c r="E534" s="14" t="s">
        <v>1995</v>
      </c>
      <c r="F534" s="14" t="s">
        <v>60</v>
      </c>
      <c r="G534" s="14" t="s">
        <v>60</v>
      </c>
      <c r="H534" s="14" t="s">
        <v>60</v>
      </c>
      <c r="I534" s="13" t="s">
        <v>61</v>
      </c>
      <c r="J534" s="13" t="s">
        <v>62</v>
      </c>
      <c r="K534" s="1" t="s">
        <v>94</v>
      </c>
      <c r="L534" s="1" t="s">
        <v>1061</v>
      </c>
      <c r="M534" s="1" t="s">
        <v>65</v>
      </c>
      <c r="N534" s="13" t="s">
        <v>74</v>
      </c>
      <c r="O534" s="15">
        <v>100991</v>
      </c>
      <c r="P534" s="15">
        <v>286</v>
      </c>
      <c r="Q534" s="15">
        <v>56138</v>
      </c>
      <c r="R534" s="15">
        <v>88836</v>
      </c>
      <c r="S534" s="13">
        <v>9</v>
      </c>
      <c r="T534" s="16">
        <v>4652.37</v>
      </c>
      <c r="U534" s="17">
        <f t="shared" si="40"/>
        <v>516.92999999999995</v>
      </c>
      <c r="V534" s="18">
        <f t="shared" si="41"/>
        <v>16.267027972027972</v>
      </c>
      <c r="W534" s="18">
        <f t="shared" si="42"/>
        <v>4.6067174302660635E-2</v>
      </c>
      <c r="X534" s="19">
        <f t="shared" si="43"/>
        <v>3.1468531468531472E-2</v>
      </c>
      <c r="Y534" s="16">
        <f>(Table22[[#This Row],[Gross Cost]]/Table22[[#This Row],[Viewable Impressions]])*1000</f>
        <v>82.873810965834195</v>
      </c>
      <c r="Z534" s="19">
        <f t="shared" si="44"/>
        <v>0.28319355190066442</v>
      </c>
    </row>
    <row r="535" spans="1:26" ht="34" x14ac:dyDescent="0.2">
      <c r="A535" s="13" t="s">
        <v>1996</v>
      </c>
      <c r="B535" s="14" t="s">
        <v>1997</v>
      </c>
      <c r="C535" s="14" t="s">
        <v>26</v>
      </c>
      <c r="D535" s="14" t="s">
        <v>416</v>
      </c>
      <c r="E535" s="14" t="s">
        <v>1998</v>
      </c>
      <c r="F535" s="14" t="s">
        <v>60</v>
      </c>
      <c r="G535" s="14" t="s">
        <v>60</v>
      </c>
      <c r="H535" s="14" t="s">
        <v>60</v>
      </c>
      <c r="I535" s="13" t="s">
        <v>61</v>
      </c>
      <c r="J535" s="13" t="s">
        <v>93</v>
      </c>
      <c r="K535" s="1" t="s">
        <v>79</v>
      </c>
      <c r="L535" s="1" t="s">
        <v>1999</v>
      </c>
      <c r="M535" s="1" t="s">
        <v>65</v>
      </c>
      <c r="N535" s="13" t="s">
        <v>82</v>
      </c>
      <c r="O535" s="15">
        <v>219088</v>
      </c>
      <c r="P535" s="15">
        <v>541</v>
      </c>
      <c r="Q535" s="15">
        <v>75638</v>
      </c>
      <c r="R535" s="15">
        <v>153987</v>
      </c>
      <c r="S535" s="13">
        <v>17</v>
      </c>
      <c r="T535" s="16">
        <v>6761.07</v>
      </c>
      <c r="U535" s="17">
        <f t="shared" si="40"/>
        <v>397.71</v>
      </c>
      <c r="V535" s="18">
        <f t="shared" si="41"/>
        <v>12.497356746765249</v>
      </c>
      <c r="W535" s="18">
        <f t="shared" si="42"/>
        <v>3.0860065361863726E-2</v>
      </c>
      <c r="X535" s="19">
        <f t="shared" si="43"/>
        <v>3.1423290203327174E-2</v>
      </c>
      <c r="Y535" s="16">
        <f>(Table22[[#This Row],[Gross Cost]]/Table22[[#This Row],[Viewable Impressions]])*1000</f>
        <v>89.387212776646663</v>
      </c>
      <c r="Z535" s="19">
        <f t="shared" si="44"/>
        <v>0.24693273935587529</v>
      </c>
    </row>
    <row r="536" spans="1:26" ht="51" x14ac:dyDescent="0.2">
      <c r="A536" s="13" t="s">
        <v>2000</v>
      </c>
      <c r="B536" s="14" t="s">
        <v>2001</v>
      </c>
      <c r="C536" s="14" t="s">
        <v>28</v>
      </c>
      <c r="D536" s="14" t="s">
        <v>294</v>
      </c>
      <c r="E536" s="14" t="s">
        <v>295</v>
      </c>
      <c r="F536" s="14" t="s">
        <v>14</v>
      </c>
      <c r="G536" s="14" t="s">
        <v>2002</v>
      </c>
      <c r="H536" s="14" t="s">
        <v>60</v>
      </c>
      <c r="I536" s="13" t="s">
        <v>61</v>
      </c>
      <c r="J536" s="13" t="s">
        <v>62</v>
      </c>
      <c r="K536" s="1" t="s">
        <v>282</v>
      </c>
      <c r="L536" s="1" t="s">
        <v>273</v>
      </c>
      <c r="M536" s="1" t="s">
        <v>65</v>
      </c>
      <c r="N536" s="13" t="s">
        <v>74</v>
      </c>
      <c r="O536" s="15">
        <v>22444</v>
      </c>
      <c r="P536" s="15">
        <v>160</v>
      </c>
      <c r="Q536" s="15">
        <v>12672</v>
      </c>
      <c r="R536" s="15">
        <v>21345</v>
      </c>
      <c r="S536" s="13">
        <v>5</v>
      </c>
      <c r="T536" s="16">
        <v>2539.1999999999998</v>
      </c>
      <c r="U536" s="17">
        <f t="shared" si="40"/>
        <v>507.84</v>
      </c>
      <c r="V536" s="18">
        <f t="shared" si="41"/>
        <v>15.87</v>
      </c>
      <c r="W536" s="18">
        <f t="shared" si="42"/>
        <v>0.1131349135626448</v>
      </c>
      <c r="X536" s="19">
        <f t="shared" si="43"/>
        <v>3.125E-2</v>
      </c>
      <c r="Y536" s="16">
        <f>(Table22[[#This Row],[Gross Cost]]/Table22[[#This Row],[Viewable Impressions]])*1000</f>
        <v>200.37878787878785</v>
      </c>
      <c r="Z536" s="19">
        <f t="shared" si="44"/>
        <v>0.71288540367135977</v>
      </c>
    </row>
    <row r="537" spans="1:26" ht="17" x14ac:dyDescent="0.2">
      <c r="A537" s="13" t="s">
        <v>2003</v>
      </c>
      <c r="B537" s="14" t="s">
        <v>2004</v>
      </c>
      <c r="C537" s="14" t="s">
        <v>16</v>
      </c>
      <c r="D537" s="14" t="s">
        <v>176</v>
      </c>
      <c r="E537" s="14" t="s">
        <v>1042</v>
      </c>
      <c r="F537" s="14" t="s">
        <v>60</v>
      </c>
      <c r="G537" s="14" t="s">
        <v>60</v>
      </c>
      <c r="H537" s="14" t="s">
        <v>60</v>
      </c>
      <c r="I537" s="13" t="s">
        <v>113</v>
      </c>
      <c r="J537" s="13" t="s">
        <v>62</v>
      </c>
      <c r="K537" s="1" t="s">
        <v>231</v>
      </c>
      <c r="L537" s="1" t="s">
        <v>115</v>
      </c>
      <c r="M537" s="1" t="s">
        <v>65</v>
      </c>
      <c r="N537" s="13" t="s">
        <v>74</v>
      </c>
      <c r="O537" s="15">
        <v>42830</v>
      </c>
      <c r="P537" s="15">
        <v>160</v>
      </c>
      <c r="Q537" s="15">
        <v>24499</v>
      </c>
      <c r="R537" s="15">
        <v>34496</v>
      </c>
      <c r="S537" s="13">
        <v>5</v>
      </c>
      <c r="T537" s="16">
        <v>6261.58</v>
      </c>
      <c r="U537" s="17">
        <f t="shared" si="40"/>
        <v>1252.316</v>
      </c>
      <c r="V537" s="18">
        <f t="shared" si="41"/>
        <v>39.134875000000001</v>
      </c>
      <c r="W537" s="18">
        <f t="shared" si="42"/>
        <v>0.14619612421200093</v>
      </c>
      <c r="X537" s="19">
        <f t="shared" si="43"/>
        <v>3.125E-2</v>
      </c>
      <c r="Y537" s="16">
        <f>(Table22[[#This Row],[Gross Cost]]/Table22[[#This Row],[Viewable Impressions]])*1000</f>
        <v>255.58512592350706</v>
      </c>
      <c r="Z537" s="19">
        <f t="shared" si="44"/>
        <v>0.37356992762082653</v>
      </c>
    </row>
    <row r="538" spans="1:26" ht="34" x14ac:dyDescent="0.2">
      <c r="A538" s="13" t="s">
        <v>2005</v>
      </c>
      <c r="B538" s="14" t="s">
        <v>2005</v>
      </c>
      <c r="C538" s="14" t="s">
        <v>22</v>
      </c>
      <c r="D538" s="14" t="s">
        <v>21</v>
      </c>
      <c r="E538" s="14" t="s">
        <v>2006</v>
      </c>
      <c r="F538" s="14" t="s">
        <v>60</v>
      </c>
      <c r="G538" s="14" t="s">
        <v>60</v>
      </c>
      <c r="H538" s="14" t="s">
        <v>60</v>
      </c>
      <c r="I538" s="13" t="s">
        <v>61</v>
      </c>
      <c r="J538" s="13" t="s">
        <v>62</v>
      </c>
      <c r="K538" s="1" t="s">
        <v>114</v>
      </c>
      <c r="L538" s="1" t="s">
        <v>1412</v>
      </c>
      <c r="M538" s="1" t="s">
        <v>116</v>
      </c>
      <c r="N538" s="13" t="s">
        <v>66</v>
      </c>
      <c r="O538" s="15">
        <v>81486</v>
      </c>
      <c r="P538" s="15">
        <v>193</v>
      </c>
      <c r="Q538" s="15">
        <v>57653</v>
      </c>
      <c r="R538" s="15">
        <v>76803</v>
      </c>
      <c r="S538" s="13">
        <v>6</v>
      </c>
      <c r="T538" s="16">
        <v>1463.84</v>
      </c>
      <c r="U538" s="17">
        <f t="shared" si="40"/>
        <v>243.97333333333333</v>
      </c>
      <c r="V538" s="18">
        <f t="shared" si="41"/>
        <v>7.5846632124352329</v>
      </c>
      <c r="W538" s="18">
        <f t="shared" si="42"/>
        <v>1.7964312888103476E-2</v>
      </c>
      <c r="X538" s="19">
        <f t="shared" si="43"/>
        <v>3.1088082901554404E-2</v>
      </c>
      <c r="Y538" s="16">
        <f>(Table22[[#This Row],[Gross Cost]]/Table22[[#This Row],[Viewable Impressions]])*1000</f>
        <v>25.390526078434771</v>
      </c>
      <c r="Z538" s="19">
        <f t="shared" si="44"/>
        <v>0.23685050192671134</v>
      </c>
    </row>
    <row r="539" spans="1:26" ht="68" x14ac:dyDescent="0.2">
      <c r="A539" s="13" t="s">
        <v>2007</v>
      </c>
      <c r="B539" s="14" t="s">
        <v>2007</v>
      </c>
      <c r="C539" s="14" t="s">
        <v>23</v>
      </c>
      <c r="D539" s="14" t="s">
        <v>284</v>
      </c>
      <c r="E539" s="14" t="s">
        <v>197</v>
      </c>
      <c r="F539" s="14" t="s">
        <v>830</v>
      </c>
      <c r="G539" s="14" t="s">
        <v>2008</v>
      </c>
      <c r="H539" s="14" t="s">
        <v>60</v>
      </c>
      <c r="I539" s="13" t="s">
        <v>113</v>
      </c>
      <c r="J539" s="13" t="s">
        <v>93</v>
      </c>
      <c r="K539" s="1" t="s">
        <v>72</v>
      </c>
      <c r="L539" s="1" t="s">
        <v>1739</v>
      </c>
      <c r="M539" s="1" t="s">
        <v>81</v>
      </c>
      <c r="N539" s="13" t="s">
        <v>74</v>
      </c>
      <c r="O539" s="15">
        <v>10992</v>
      </c>
      <c r="P539" s="15">
        <v>97</v>
      </c>
      <c r="Q539" s="15">
        <v>6677</v>
      </c>
      <c r="R539" s="15">
        <v>10132</v>
      </c>
      <c r="S539" s="13">
        <v>3</v>
      </c>
      <c r="T539" s="16">
        <v>1675.99</v>
      </c>
      <c r="U539" s="17">
        <f t="shared" si="40"/>
        <v>558.6633333333333</v>
      </c>
      <c r="V539" s="18">
        <f t="shared" si="41"/>
        <v>17.278247422680412</v>
      </c>
      <c r="W539" s="18">
        <f t="shared" si="42"/>
        <v>0.15247361717612809</v>
      </c>
      <c r="X539" s="19">
        <f t="shared" si="43"/>
        <v>3.0927835051546393E-2</v>
      </c>
      <c r="Y539" s="16">
        <f>(Table22[[#This Row],[Gross Cost]]/Table22[[#This Row],[Viewable Impressions]])*1000</f>
        <v>251.00943537516852</v>
      </c>
      <c r="Z539" s="19">
        <f t="shared" si="44"/>
        <v>0.8824599708879185</v>
      </c>
    </row>
    <row r="540" spans="1:26" ht="17" x14ac:dyDescent="0.2">
      <c r="A540" s="13" t="s">
        <v>2009</v>
      </c>
      <c r="B540" s="14" t="s">
        <v>2009</v>
      </c>
      <c r="C540" s="14" t="s">
        <v>2009</v>
      </c>
      <c r="D540" s="14" t="s">
        <v>60</v>
      </c>
      <c r="E540" s="14" t="s">
        <v>60</v>
      </c>
      <c r="F540" s="14" t="s">
        <v>60</v>
      </c>
      <c r="G540" s="14" t="s">
        <v>60</v>
      </c>
      <c r="H540" s="14" t="s">
        <v>60</v>
      </c>
      <c r="I540" s="13" t="s">
        <v>61</v>
      </c>
      <c r="J540" s="13" t="s">
        <v>121</v>
      </c>
      <c r="K540" s="1" t="s">
        <v>94</v>
      </c>
      <c r="L540" s="1" t="s">
        <v>2010</v>
      </c>
      <c r="M540" s="1" t="s">
        <v>144</v>
      </c>
      <c r="N540" s="13" t="s">
        <v>74</v>
      </c>
      <c r="O540" s="15">
        <v>11289</v>
      </c>
      <c r="P540" s="15">
        <v>97</v>
      </c>
      <c r="Q540" s="15">
        <v>1345</v>
      </c>
      <c r="R540" s="15">
        <v>8187</v>
      </c>
      <c r="S540" s="13">
        <v>3</v>
      </c>
      <c r="T540" s="16">
        <v>1665.16</v>
      </c>
      <c r="U540" s="17">
        <f t="shared" si="40"/>
        <v>555.0533333333334</v>
      </c>
      <c r="V540" s="18">
        <f t="shared" si="41"/>
        <v>17.166597938144331</v>
      </c>
      <c r="W540" s="18">
        <f t="shared" si="42"/>
        <v>0.14750287890867217</v>
      </c>
      <c r="X540" s="19">
        <f t="shared" si="43"/>
        <v>3.0927835051546393E-2</v>
      </c>
      <c r="Y540" s="16">
        <f>(Table22[[#This Row],[Gross Cost]]/Table22[[#This Row],[Viewable Impressions]])*1000</f>
        <v>1238.0371747211896</v>
      </c>
      <c r="Z540" s="19">
        <f t="shared" si="44"/>
        <v>0.859243511382762</v>
      </c>
    </row>
    <row r="541" spans="1:26" ht="34" x14ac:dyDescent="0.2">
      <c r="A541" s="13" t="s">
        <v>2011</v>
      </c>
      <c r="B541" s="14" t="s">
        <v>2012</v>
      </c>
      <c r="C541" s="14" t="s">
        <v>695</v>
      </c>
      <c r="D541" s="14" t="s">
        <v>2013</v>
      </c>
      <c r="E541" s="14" t="s">
        <v>60</v>
      </c>
      <c r="F541" s="14" t="s">
        <v>60</v>
      </c>
      <c r="G541" s="14" t="s">
        <v>60</v>
      </c>
      <c r="H541" s="14" t="s">
        <v>60</v>
      </c>
      <c r="I541" s="13" t="s">
        <v>61</v>
      </c>
      <c r="J541" s="13" t="s">
        <v>78</v>
      </c>
      <c r="K541" s="1" t="s">
        <v>94</v>
      </c>
      <c r="L541" s="1" t="s">
        <v>143</v>
      </c>
      <c r="M541" s="1" t="s">
        <v>107</v>
      </c>
      <c r="N541" s="13" t="s">
        <v>74</v>
      </c>
      <c r="O541" s="15">
        <v>12136</v>
      </c>
      <c r="P541" s="15">
        <v>97</v>
      </c>
      <c r="Q541" s="15">
        <v>2089</v>
      </c>
      <c r="R541" s="15">
        <v>11500</v>
      </c>
      <c r="S541" s="13">
        <v>3</v>
      </c>
      <c r="T541" s="16">
        <v>5224.93</v>
      </c>
      <c r="U541" s="17">
        <f t="shared" si="40"/>
        <v>1741.6433333333334</v>
      </c>
      <c r="V541" s="18">
        <f t="shared" si="41"/>
        <v>53.865257731958764</v>
      </c>
      <c r="W541" s="18">
        <f t="shared" si="42"/>
        <v>0.43053147659854979</v>
      </c>
      <c r="X541" s="19">
        <f t="shared" si="43"/>
        <v>3.0927835051546393E-2</v>
      </c>
      <c r="Y541" s="16">
        <f>(Table22[[#This Row],[Gross Cost]]/Table22[[#This Row],[Viewable Impressions]])*1000</f>
        <v>2501.1632359980854</v>
      </c>
      <c r="Z541" s="19">
        <f t="shared" si="44"/>
        <v>0.79927488464073826</v>
      </c>
    </row>
    <row r="542" spans="1:26" ht="34" x14ac:dyDescent="0.2">
      <c r="A542" s="13" t="s">
        <v>2014</v>
      </c>
      <c r="B542" s="14" t="s">
        <v>2015</v>
      </c>
      <c r="C542" s="14" t="s">
        <v>14</v>
      </c>
      <c r="D542" s="14" t="s">
        <v>104</v>
      </c>
      <c r="E542" s="14" t="s">
        <v>2016</v>
      </c>
      <c r="F542" s="14" t="s">
        <v>60</v>
      </c>
      <c r="G542" s="14" t="s">
        <v>60</v>
      </c>
      <c r="H542" s="14" t="s">
        <v>60</v>
      </c>
      <c r="I542" s="13" t="s">
        <v>113</v>
      </c>
      <c r="J542" s="13" t="s">
        <v>93</v>
      </c>
      <c r="K542" s="1" t="s">
        <v>100</v>
      </c>
      <c r="L542" s="1" t="s">
        <v>515</v>
      </c>
      <c r="M542" s="1" t="s">
        <v>107</v>
      </c>
      <c r="N542" s="13" t="s">
        <v>74</v>
      </c>
      <c r="O542" s="15">
        <v>458931</v>
      </c>
      <c r="P542" s="15">
        <v>974</v>
      </c>
      <c r="Q542" s="15">
        <v>264325</v>
      </c>
      <c r="R542" s="15">
        <v>378011</v>
      </c>
      <c r="S542" s="13">
        <v>30</v>
      </c>
      <c r="T542" s="16">
        <v>7462.68</v>
      </c>
      <c r="U542" s="17">
        <f t="shared" si="40"/>
        <v>248.756</v>
      </c>
      <c r="V542" s="18">
        <f t="shared" si="41"/>
        <v>7.6618891170431214</v>
      </c>
      <c r="W542" s="18">
        <f t="shared" si="42"/>
        <v>1.6261006556541179E-2</v>
      </c>
      <c r="X542" s="19">
        <f t="shared" si="43"/>
        <v>3.0800821355236138E-2</v>
      </c>
      <c r="Y542" s="16">
        <f>(Table22[[#This Row],[Gross Cost]]/Table22[[#This Row],[Viewable Impressions]])*1000</f>
        <v>28.232970774614582</v>
      </c>
      <c r="Z542" s="19">
        <f t="shared" si="44"/>
        <v>0.21223233993781201</v>
      </c>
    </row>
    <row r="543" spans="1:26" ht="51" x14ac:dyDescent="0.2">
      <c r="A543" s="13" t="s">
        <v>2017</v>
      </c>
      <c r="B543" s="14" t="s">
        <v>2017</v>
      </c>
      <c r="C543" s="14" t="s">
        <v>23</v>
      </c>
      <c r="D543" s="14" t="s">
        <v>284</v>
      </c>
      <c r="E543" s="14" t="s">
        <v>197</v>
      </c>
      <c r="F543" s="14" t="s">
        <v>2018</v>
      </c>
      <c r="G543" s="14" t="s">
        <v>60</v>
      </c>
      <c r="H543" s="14" t="s">
        <v>60</v>
      </c>
      <c r="I543" s="13" t="s">
        <v>113</v>
      </c>
      <c r="J543" s="13" t="s">
        <v>78</v>
      </c>
      <c r="K543" s="1" t="s">
        <v>94</v>
      </c>
      <c r="L543" s="1" t="s">
        <v>571</v>
      </c>
      <c r="M543" s="1" t="s">
        <v>323</v>
      </c>
      <c r="N543" s="13" t="s">
        <v>74</v>
      </c>
      <c r="O543" s="15">
        <v>37227</v>
      </c>
      <c r="P543" s="15">
        <v>130</v>
      </c>
      <c r="Q543" s="15">
        <v>13542</v>
      </c>
      <c r="R543" s="15">
        <v>32456</v>
      </c>
      <c r="S543" s="13">
        <v>4</v>
      </c>
      <c r="T543" s="16">
        <v>1901.09</v>
      </c>
      <c r="U543" s="17">
        <f t="shared" si="40"/>
        <v>475.27249999999998</v>
      </c>
      <c r="V543" s="18">
        <f t="shared" si="41"/>
        <v>14.623769230769231</v>
      </c>
      <c r="W543" s="18">
        <f t="shared" si="42"/>
        <v>5.1067504768044697E-2</v>
      </c>
      <c r="X543" s="19">
        <f t="shared" si="43"/>
        <v>3.0769230769230771E-2</v>
      </c>
      <c r="Y543" s="16">
        <f>(Table22[[#This Row],[Gross Cost]]/Table22[[#This Row],[Viewable Impressions]])*1000</f>
        <v>140.38472899128638</v>
      </c>
      <c r="Z543" s="19">
        <f t="shared" si="44"/>
        <v>0.34920890751336398</v>
      </c>
    </row>
    <row r="544" spans="1:26" ht="51" x14ac:dyDescent="0.2">
      <c r="A544" s="13" t="s">
        <v>2019</v>
      </c>
      <c r="B544" s="14" t="s">
        <v>2020</v>
      </c>
      <c r="C544" s="14" t="s">
        <v>28</v>
      </c>
      <c r="D544" s="14" t="s">
        <v>294</v>
      </c>
      <c r="E544" s="14" t="s">
        <v>987</v>
      </c>
      <c r="F544" s="14" t="s">
        <v>2021</v>
      </c>
      <c r="G544" s="14" t="s">
        <v>60</v>
      </c>
      <c r="H544" s="14" t="s">
        <v>60</v>
      </c>
      <c r="I544" s="13" t="s">
        <v>113</v>
      </c>
      <c r="J544" s="13" t="s">
        <v>62</v>
      </c>
      <c r="K544" s="1" t="s">
        <v>114</v>
      </c>
      <c r="L544" s="1" t="s">
        <v>2022</v>
      </c>
      <c r="M544" s="1" t="s">
        <v>65</v>
      </c>
      <c r="N544" s="13" t="s">
        <v>74</v>
      </c>
      <c r="O544" s="15">
        <v>10093</v>
      </c>
      <c r="P544" s="15">
        <v>65</v>
      </c>
      <c r="Q544" s="15">
        <v>3901</v>
      </c>
      <c r="R544" s="15">
        <v>9645</v>
      </c>
      <c r="S544" s="13">
        <v>2</v>
      </c>
      <c r="T544" s="16">
        <v>3105.28</v>
      </c>
      <c r="U544" s="17">
        <f t="shared" si="40"/>
        <v>1552.64</v>
      </c>
      <c r="V544" s="18">
        <f t="shared" si="41"/>
        <v>47.773538461538465</v>
      </c>
      <c r="W544" s="18">
        <f t="shared" si="42"/>
        <v>0.30766669969285648</v>
      </c>
      <c r="X544" s="19">
        <f t="shared" si="43"/>
        <v>3.0769230769230771E-2</v>
      </c>
      <c r="Y544" s="16">
        <f>(Table22[[#This Row],[Gross Cost]]/Table22[[#This Row],[Viewable Impressions]])*1000</f>
        <v>796.02153294027175</v>
      </c>
      <c r="Z544" s="19">
        <f t="shared" si="44"/>
        <v>0.64401070048548492</v>
      </c>
    </row>
    <row r="545" spans="1:26" ht="34" x14ac:dyDescent="0.2">
      <c r="A545" s="13" t="s">
        <v>2023</v>
      </c>
      <c r="B545" s="14" t="s">
        <v>2024</v>
      </c>
      <c r="C545" s="14" t="s">
        <v>15</v>
      </c>
      <c r="D545" s="14" t="s">
        <v>266</v>
      </c>
      <c r="E545" s="14" t="s">
        <v>2025</v>
      </c>
      <c r="F545" s="14" t="s">
        <v>60</v>
      </c>
      <c r="G545" s="14" t="s">
        <v>60</v>
      </c>
      <c r="H545" s="14" t="s">
        <v>60</v>
      </c>
      <c r="I545" s="13" t="s">
        <v>61</v>
      </c>
      <c r="J545" s="13" t="s">
        <v>121</v>
      </c>
      <c r="K545" s="1" t="s">
        <v>87</v>
      </c>
      <c r="L545" s="1" t="s">
        <v>612</v>
      </c>
      <c r="M545" s="1" t="s">
        <v>65</v>
      </c>
      <c r="N545" s="13" t="s">
        <v>82</v>
      </c>
      <c r="O545" s="15">
        <v>32845</v>
      </c>
      <c r="P545" s="15">
        <v>164</v>
      </c>
      <c r="Q545" s="15">
        <v>16163</v>
      </c>
      <c r="R545" s="15">
        <v>30368</v>
      </c>
      <c r="S545" s="13">
        <v>5</v>
      </c>
      <c r="T545" s="16">
        <v>1910.44</v>
      </c>
      <c r="U545" s="17">
        <f t="shared" si="40"/>
        <v>382.08800000000002</v>
      </c>
      <c r="V545" s="18">
        <f t="shared" si="41"/>
        <v>11.649024390243902</v>
      </c>
      <c r="W545" s="18">
        <f t="shared" si="42"/>
        <v>5.8165321966813822E-2</v>
      </c>
      <c r="X545" s="19">
        <f t="shared" si="43"/>
        <v>3.048780487804878E-2</v>
      </c>
      <c r="Y545" s="16">
        <f>(Table22[[#This Row],[Gross Cost]]/Table22[[#This Row],[Viewable Impressions]])*1000</f>
        <v>118.198354265916</v>
      </c>
      <c r="Z545" s="19">
        <f t="shared" si="44"/>
        <v>0.49931496422590954</v>
      </c>
    </row>
    <row r="546" spans="1:26" ht="68" x14ac:dyDescent="0.2">
      <c r="A546" s="13" t="s">
        <v>2026</v>
      </c>
      <c r="B546" s="14" t="s">
        <v>2027</v>
      </c>
      <c r="C546" s="14" t="s">
        <v>27</v>
      </c>
      <c r="D546" s="14" t="s">
        <v>2028</v>
      </c>
      <c r="E546" s="14" t="s">
        <v>2029</v>
      </c>
      <c r="F546" s="14" t="s">
        <v>2030</v>
      </c>
      <c r="G546" s="14" t="s">
        <v>2031</v>
      </c>
      <c r="H546" s="14" t="s">
        <v>60</v>
      </c>
      <c r="I546" s="13" t="s">
        <v>113</v>
      </c>
      <c r="J546" s="13" t="s">
        <v>78</v>
      </c>
      <c r="K546" s="1" t="s">
        <v>94</v>
      </c>
      <c r="L546" s="1" t="s">
        <v>2032</v>
      </c>
      <c r="M546" s="1" t="s">
        <v>1762</v>
      </c>
      <c r="N546" s="13" t="s">
        <v>74</v>
      </c>
      <c r="O546" s="15">
        <v>56927</v>
      </c>
      <c r="P546" s="15">
        <v>165</v>
      </c>
      <c r="Q546" s="15">
        <v>20980</v>
      </c>
      <c r="R546" s="15">
        <v>55050</v>
      </c>
      <c r="S546" s="13">
        <v>5</v>
      </c>
      <c r="T546" s="16">
        <v>2463.8200000000002</v>
      </c>
      <c r="U546" s="17">
        <f t="shared" si="40"/>
        <v>492.76400000000001</v>
      </c>
      <c r="V546" s="18">
        <f t="shared" si="41"/>
        <v>14.932242424242425</v>
      </c>
      <c r="W546" s="18">
        <f t="shared" si="42"/>
        <v>4.3280341489978398E-2</v>
      </c>
      <c r="X546" s="19">
        <f t="shared" si="43"/>
        <v>3.0303030303030304E-2</v>
      </c>
      <c r="Y546" s="16">
        <f>(Table22[[#This Row],[Gross Cost]]/Table22[[#This Row],[Viewable Impressions]])*1000</f>
        <v>117.4366062917064</v>
      </c>
      <c r="Z546" s="19">
        <f t="shared" si="44"/>
        <v>0.28984488906845607</v>
      </c>
    </row>
    <row r="547" spans="1:26" ht="34" x14ac:dyDescent="0.2">
      <c r="A547" s="13" t="s">
        <v>2033</v>
      </c>
      <c r="B547" s="14" t="s">
        <v>2033</v>
      </c>
      <c r="C547" s="14" t="s">
        <v>23</v>
      </c>
      <c r="D547" s="14" t="s">
        <v>2034</v>
      </c>
      <c r="E547" s="14" t="s">
        <v>60</v>
      </c>
      <c r="F547" s="14" t="s">
        <v>60</v>
      </c>
      <c r="G547" s="14" t="s">
        <v>60</v>
      </c>
      <c r="H547" s="14" t="s">
        <v>60</v>
      </c>
      <c r="I547" s="13" t="s">
        <v>61</v>
      </c>
      <c r="J547" s="13" t="s">
        <v>78</v>
      </c>
      <c r="K547" s="1" t="s">
        <v>282</v>
      </c>
      <c r="L547" s="1" t="s">
        <v>523</v>
      </c>
      <c r="M547" s="1" t="s">
        <v>65</v>
      </c>
      <c r="N547" s="13" t="s">
        <v>74</v>
      </c>
      <c r="O547" s="15">
        <v>9130</v>
      </c>
      <c r="P547" s="15">
        <v>33</v>
      </c>
      <c r="Q547" s="15">
        <v>3721</v>
      </c>
      <c r="R547" s="15">
        <v>5564</v>
      </c>
      <c r="S547" s="13">
        <v>1</v>
      </c>
      <c r="T547" s="16">
        <v>1655.79</v>
      </c>
      <c r="U547" s="17">
        <f t="shared" si="40"/>
        <v>1655.79</v>
      </c>
      <c r="V547" s="18">
        <f t="shared" si="41"/>
        <v>50.175454545454542</v>
      </c>
      <c r="W547" s="18">
        <f t="shared" si="42"/>
        <v>0.18135706462212486</v>
      </c>
      <c r="X547" s="19">
        <f t="shared" si="43"/>
        <v>3.0303030303030304E-2</v>
      </c>
      <c r="Y547" s="16">
        <f>(Table22[[#This Row],[Gross Cost]]/Table22[[#This Row],[Viewable Impressions]])*1000</f>
        <v>444.98521902714322</v>
      </c>
      <c r="Z547" s="19">
        <f t="shared" si="44"/>
        <v>0.36144578313253012</v>
      </c>
    </row>
    <row r="548" spans="1:26" ht="34" x14ac:dyDescent="0.2">
      <c r="A548" s="13" t="s">
        <v>2035</v>
      </c>
      <c r="B548" s="14" t="s">
        <v>2036</v>
      </c>
      <c r="C548" s="14" t="s">
        <v>21</v>
      </c>
      <c r="D548" s="14" t="s">
        <v>141</v>
      </c>
      <c r="E548" s="14" t="s">
        <v>2037</v>
      </c>
      <c r="F548" s="14" t="s">
        <v>60</v>
      </c>
      <c r="G548" s="14" t="s">
        <v>60</v>
      </c>
      <c r="H548" s="14" t="s">
        <v>60</v>
      </c>
      <c r="I548" s="13" t="s">
        <v>113</v>
      </c>
      <c r="J548" s="13" t="s">
        <v>121</v>
      </c>
      <c r="K548" s="1" t="s">
        <v>94</v>
      </c>
      <c r="L548" s="1" t="s">
        <v>867</v>
      </c>
      <c r="M548" s="1" t="s">
        <v>144</v>
      </c>
      <c r="N548" s="13" t="s">
        <v>74</v>
      </c>
      <c r="O548" s="15">
        <v>106151</v>
      </c>
      <c r="P548" s="15">
        <v>299</v>
      </c>
      <c r="Q548" s="15">
        <v>75304</v>
      </c>
      <c r="R548" s="15">
        <v>99311</v>
      </c>
      <c r="S548" s="13">
        <v>9</v>
      </c>
      <c r="T548" s="16">
        <v>6616.88</v>
      </c>
      <c r="U548" s="17">
        <f t="shared" si="40"/>
        <v>735.20888888888885</v>
      </c>
      <c r="V548" s="18">
        <f t="shared" si="41"/>
        <v>22.130033444816053</v>
      </c>
      <c r="W548" s="18">
        <f t="shared" si="42"/>
        <v>6.2334598826200412E-2</v>
      </c>
      <c r="X548" s="19">
        <f t="shared" si="43"/>
        <v>3.0100334448160536E-2</v>
      </c>
      <c r="Y548" s="16">
        <f>(Table22[[#This Row],[Gross Cost]]/Table22[[#This Row],[Viewable Impressions]])*1000</f>
        <v>87.868904706257297</v>
      </c>
      <c r="Z548" s="19">
        <f t="shared" si="44"/>
        <v>0.28167421880151861</v>
      </c>
    </row>
    <row r="549" spans="1:26" ht="34" x14ac:dyDescent="0.2">
      <c r="A549" s="13" t="s">
        <v>2038</v>
      </c>
      <c r="B549" s="14" t="s">
        <v>2038</v>
      </c>
      <c r="C549" s="14" t="s">
        <v>196</v>
      </c>
      <c r="D549" s="14" t="s">
        <v>197</v>
      </c>
      <c r="E549" s="14" t="s">
        <v>198</v>
      </c>
      <c r="F549" s="14" t="s">
        <v>2039</v>
      </c>
      <c r="G549" s="14" t="s">
        <v>60</v>
      </c>
      <c r="H549" s="14" t="s">
        <v>60</v>
      </c>
      <c r="I549" s="13" t="s">
        <v>113</v>
      </c>
      <c r="J549" s="13" t="s">
        <v>93</v>
      </c>
      <c r="K549" s="1" t="s">
        <v>162</v>
      </c>
      <c r="L549" s="1" t="s">
        <v>361</v>
      </c>
      <c r="M549" s="1" t="s">
        <v>116</v>
      </c>
      <c r="N549" s="13" t="s">
        <v>74</v>
      </c>
      <c r="O549" s="15">
        <v>88819</v>
      </c>
      <c r="P549" s="15">
        <v>200</v>
      </c>
      <c r="Q549" s="15">
        <v>65488</v>
      </c>
      <c r="R549" s="15">
        <v>80451</v>
      </c>
      <c r="S549" s="13">
        <v>6</v>
      </c>
      <c r="T549" s="16">
        <v>1442.23</v>
      </c>
      <c r="U549" s="17">
        <f t="shared" si="40"/>
        <v>240.37166666666667</v>
      </c>
      <c r="V549" s="18">
        <f t="shared" si="41"/>
        <v>7.2111499999999999</v>
      </c>
      <c r="W549" s="18">
        <f t="shared" si="42"/>
        <v>1.6237854513110935E-2</v>
      </c>
      <c r="X549" s="19">
        <f t="shared" si="43"/>
        <v>0.03</v>
      </c>
      <c r="Y549" s="16">
        <f>(Table22[[#This Row],[Gross Cost]]/Table22[[#This Row],[Viewable Impressions]])*1000</f>
        <v>22.022813339848522</v>
      </c>
      <c r="Z549" s="19">
        <f t="shared" si="44"/>
        <v>0.22517704545198663</v>
      </c>
    </row>
    <row r="550" spans="1:26" ht="17" x14ac:dyDescent="0.2">
      <c r="A550" s="13" t="s">
        <v>2040</v>
      </c>
      <c r="B550" s="14" t="s">
        <v>2041</v>
      </c>
      <c r="C550" s="14" t="s">
        <v>25</v>
      </c>
      <c r="D550" s="14" t="s">
        <v>91</v>
      </c>
      <c r="E550" s="14" t="s">
        <v>2042</v>
      </c>
      <c r="F550" s="14" t="s">
        <v>60</v>
      </c>
      <c r="G550" s="14" t="s">
        <v>60</v>
      </c>
      <c r="H550" s="14" t="s">
        <v>60</v>
      </c>
      <c r="I550" s="13" t="s">
        <v>193</v>
      </c>
      <c r="J550" s="13" t="s">
        <v>78</v>
      </c>
      <c r="K550" s="1" t="s">
        <v>114</v>
      </c>
      <c r="L550" s="1" t="s">
        <v>1061</v>
      </c>
      <c r="M550" s="1" t="s">
        <v>65</v>
      </c>
      <c r="N550" s="13" t="s">
        <v>74</v>
      </c>
      <c r="O550" s="15">
        <v>257862</v>
      </c>
      <c r="P550" s="15">
        <v>700</v>
      </c>
      <c r="Q550" s="15">
        <v>105048</v>
      </c>
      <c r="R550" s="15">
        <v>238629</v>
      </c>
      <c r="S550" s="13">
        <v>21</v>
      </c>
      <c r="T550" s="16">
        <v>5899.43</v>
      </c>
      <c r="U550" s="17">
        <f t="shared" si="40"/>
        <v>280.92523809523811</v>
      </c>
      <c r="V550" s="18">
        <f t="shared" si="41"/>
        <v>8.4277571428571427</v>
      </c>
      <c r="W550" s="18">
        <f t="shared" si="42"/>
        <v>2.2878244952726653E-2</v>
      </c>
      <c r="X550" s="19">
        <f t="shared" si="43"/>
        <v>0.03</v>
      </c>
      <c r="Y550" s="16">
        <f>(Table22[[#This Row],[Gross Cost]]/Table22[[#This Row],[Viewable Impressions]])*1000</f>
        <v>56.159374762013563</v>
      </c>
      <c r="Z550" s="19">
        <f t="shared" si="44"/>
        <v>0.27146303061327376</v>
      </c>
    </row>
    <row r="551" spans="1:26" ht="17" x14ac:dyDescent="0.2">
      <c r="A551" s="13" t="s">
        <v>2043</v>
      </c>
      <c r="B551" s="14" t="s">
        <v>2044</v>
      </c>
      <c r="C551" s="14" t="s">
        <v>25</v>
      </c>
      <c r="D551" s="14" t="s">
        <v>91</v>
      </c>
      <c r="E551" s="14" t="s">
        <v>354</v>
      </c>
      <c r="F551" s="14" t="s">
        <v>60</v>
      </c>
      <c r="G551" s="14" t="s">
        <v>60</v>
      </c>
      <c r="H551" s="14" t="s">
        <v>60</v>
      </c>
      <c r="I551" s="13" t="s">
        <v>193</v>
      </c>
      <c r="J551" s="13" t="s">
        <v>62</v>
      </c>
      <c r="K551" s="1" t="s">
        <v>355</v>
      </c>
      <c r="L551" s="1" t="s">
        <v>158</v>
      </c>
      <c r="M551" s="1" t="s">
        <v>323</v>
      </c>
      <c r="N551" s="13" t="s">
        <v>74</v>
      </c>
      <c r="O551" s="15">
        <v>88022</v>
      </c>
      <c r="P551" s="15">
        <v>370</v>
      </c>
      <c r="Q551" s="15">
        <v>45972</v>
      </c>
      <c r="R551" s="15">
        <v>83922</v>
      </c>
      <c r="S551" s="13">
        <v>11</v>
      </c>
      <c r="T551" s="16">
        <v>5669.14</v>
      </c>
      <c r="U551" s="17">
        <f t="shared" si="40"/>
        <v>515.37636363636364</v>
      </c>
      <c r="V551" s="18">
        <f t="shared" si="41"/>
        <v>15.322000000000001</v>
      </c>
      <c r="W551" s="18">
        <f t="shared" si="42"/>
        <v>6.4405943968553314E-2</v>
      </c>
      <c r="X551" s="19">
        <f t="shared" si="43"/>
        <v>2.9729729729729731E-2</v>
      </c>
      <c r="Y551" s="16">
        <f>(Table22[[#This Row],[Gross Cost]]/Table22[[#This Row],[Viewable Impressions]])*1000</f>
        <v>123.3172365787871</v>
      </c>
      <c r="Z551" s="19">
        <f t="shared" si="44"/>
        <v>0.42034945809002294</v>
      </c>
    </row>
    <row r="552" spans="1:26" ht="34" x14ac:dyDescent="0.2">
      <c r="A552" s="13" t="s">
        <v>2045</v>
      </c>
      <c r="B552" s="14" t="s">
        <v>2046</v>
      </c>
      <c r="C552" s="14" t="s">
        <v>9</v>
      </c>
      <c r="D552" s="14" t="s">
        <v>2047</v>
      </c>
      <c r="E552" s="14" t="s">
        <v>2048</v>
      </c>
      <c r="F552" s="14" t="s">
        <v>60</v>
      </c>
      <c r="G552" s="14" t="s">
        <v>60</v>
      </c>
      <c r="H552" s="14" t="s">
        <v>60</v>
      </c>
      <c r="I552" s="13" t="s">
        <v>61</v>
      </c>
      <c r="J552" s="13" t="s">
        <v>62</v>
      </c>
      <c r="K552" s="1" t="s">
        <v>989</v>
      </c>
      <c r="L552" s="1" t="s">
        <v>460</v>
      </c>
      <c r="M552" s="1" t="s">
        <v>65</v>
      </c>
      <c r="N552" s="13" t="s">
        <v>74</v>
      </c>
      <c r="O552" s="15">
        <v>13202</v>
      </c>
      <c r="P552" s="15">
        <v>101</v>
      </c>
      <c r="Q552" s="15">
        <v>10871</v>
      </c>
      <c r="R552" s="15">
        <v>12885</v>
      </c>
      <c r="S552" s="13">
        <v>3</v>
      </c>
      <c r="T552" s="16">
        <v>1699.06</v>
      </c>
      <c r="U552" s="17">
        <f t="shared" si="40"/>
        <v>566.35333333333335</v>
      </c>
      <c r="V552" s="18">
        <f t="shared" si="41"/>
        <v>16.822376237623761</v>
      </c>
      <c r="W552" s="18">
        <f t="shared" si="42"/>
        <v>0.12869716709589454</v>
      </c>
      <c r="X552" s="19">
        <f t="shared" si="43"/>
        <v>2.9702970297029702E-2</v>
      </c>
      <c r="Y552" s="16">
        <f>(Table22[[#This Row],[Gross Cost]]/Table22[[#This Row],[Viewable Impressions]])*1000</f>
        <v>156.2928893386073</v>
      </c>
      <c r="Z552" s="19">
        <f t="shared" si="44"/>
        <v>0.76503560066656562</v>
      </c>
    </row>
    <row r="553" spans="1:26" ht="51" x14ac:dyDescent="0.2">
      <c r="A553" s="13" t="s">
        <v>2049</v>
      </c>
      <c r="B553" s="14" t="s">
        <v>2050</v>
      </c>
      <c r="C553" s="14" t="s">
        <v>8</v>
      </c>
      <c r="D553" s="14" t="s">
        <v>1053</v>
      </c>
      <c r="E553" s="14" t="s">
        <v>2051</v>
      </c>
      <c r="F553" s="14" t="s">
        <v>60</v>
      </c>
      <c r="G553" s="14" t="s">
        <v>60</v>
      </c>
      <c r="H553" s="14" t="s">
        <v>60</v>
      </c>
      <c r="I553" s="13" t="s">
        <v>193</v>
      </c>
      <c r="J553" s="13" t="s">
        <v>121</v>
      </c>
      <c r="K553" s="1" t="s">
        <v>162</v>
      </c>
      <c r="L553" s="1" t="s">
        <v>361</v>
      </c>
      <c r="M553" s="1" t="s">
        <v>65</v>
      </c>
      <c r="N553" s="13" t="s">
        <v>74</v>
      </c>
      <c r="O553" s="15">
        <v>39844</v>
      </c>
      <c r="P553" s="15">
        <v>101</v>
      </c>
      <c r="Q553" s="15">
        <v>28001</v>
      </c>
      <c r="R553" s="15">
        <v>36335</v>
      </c>
      <c r="S553" s="13">
        <v>3</v>
      </c>
      <c r="T553" s="16">
        <v>4439.37</v>
      </c>
      <c r="U553" s="17">
        <f t="shared" si="40"/>
        <v>1479.79</v>
      </c>
      <c r="V553" s="18">
        <f t="shared" si="41"/>
        <v>43.954158415841583</v>
      </c>
      <c r="W553" s="18">
        <f t="shared" si="42"/>
        <v>0.1114187832546933</v>
      </c>
      <c r="X553" s="19">
        <f t="shared" si="43"/>
        <v>2.9702970297029702E-2</v>
      </c>
      <c r="Y553" s="16">
        <f>(Table22[[#This Row],[Gross Cost]]/Table22[[#This Row],[Viewable Impressions]])*1000</f>
        <v>158.54326631191742</v>
      </c>
      <c r="Z553" s="19">
        <f t="shared" si="44"/>
        <v>0.25348860556169062</v>
      </c>
    </row>
    <row r="554" spans="1:26" ht="51" x14ac:dyDescent="0.2">
      <c r="A554" s="13" t="s">
        <v>2052</v>
      </c>
      <c r="B554" s="14" t="s">
        <v>2053</v>
      </c>
      <c r="C554" s="14" t="s">
        <v>9</v>
      </c>
      <c r="D554" s="14" t="s">
        <v>2054</v>
      </c>
      <c r="E554" s="14" t="s">
        <v>2055</v>
      </c>
      <c r="F554" s="14" t="s">
        <v>60</v>
      </c>
      <c r="G554" s="14" t="s">
        <v>60</v>
      </c>
      <c r="H554" s="14" t="s">
        <v>60</v>
      </c>
      <c r="I554" s="13" t="s">
        <v>61</v>
      </c>
      <c r="J554" s="13" t="s">
        <v>62</v>
      </c>
      <c r="K554" s="1" t="s">
        <v>79</v>
      </c>
      <c r="L554" s="1" t="s">
        <v>571</v>
      </c>
      <c r="M554" s="1" t="s">
        <v>81</v>
      </c>
      <c r="N554" s="13" t="s">
        <v>74</v>
      </c>
      <c r="O554" s="15">
        <v>335664</v>
      </c>
      <c r="P554" s="15">
        <v>852</v>
      </c>
      <c r="Q554" s="15">
        <v>148742</v>
      </c>
      <c r="R554" s="15">
        <v>313071</v>
      </c>
      <c r="S554" s="13">
        <v>25</v>
      </c>
      <c r="T554" s="16">
        <v>1542.5</v>
      </c>
      <c r="U554" s="17">
        <f t="shared" si="40"/>
        <v>61.7</v>
      </c>
      <c r="V554" s="18">
        <f t="shared" si="41"/>
        <v>1.8104460093896713</v>
      </c>
      <c r="W554" s="18">
        <f t="shared" si="42"/>
        <v>4.5953691787025122E-3</v>
      </c>
      <c r="X554" s="19">
        <f t="shared" si="43"/>
        <v>2.9342723004694836E-2</v>
      </c>
      <c r="Y554" s="16">
        <f>(Table22[[#This Row],[Gross Cost]]/Table22[[#This Row],[Viewable Impressions]])*1000</f>
        <v>10.370305629882616</v>
      </c>
      <c r="Z554" s="19">
        <f t="shared" si="44"/>
        <v>0.25382525382525384</v>
      </c>
    </row>
    <row r="555" spans="1:26" ht="34" x14ac:dyDescent="0.2">
      <c r="A555" s="13" t="s">
        <v>2056</v>
      </c>
      <c r="B555" s="14" t="s">
        <v>2057</v>
      </c>
      <c r="C555" s="14" t="s">
        <v>26</v>
      </c>
      <c r="D555" s="14" t="s">
        <v>416</v>
      </c>
      <c r="E555" s="14" t="s">
        <v>2058</v>
      </c>
      <c r="F555" s="14" t="s">
        <v>60</v>
      </c>
      <c r="G555" s="14" t="s">
        <v>60</v>
      </c>
      <c r="H555" s="14" t="s">
        <v>60</v>
      </c>
      <c r="I555" s="13" t="s">
        <v>61</v>
      </c>
      <c r="J555" s="13" t="s">
        <v>121</v>
      </c>
      <c r="K555" s="1" t="s">
        <v>114</v>
      </c>
      <c r="L555" s="1" t="s">
        <v>2059</v>
      </c>
      <c r="M555" s="1" t="s">
        <v>65</v>
      </c>
      <c r="N555" s="13" t="s">
        <v>82</v>
      </c>
      <c r="O555" s="15">
        <v>27473</v>
      </c>
      <c r="P555" s="15">
        <v>69</v>
      </c>
      <c r="Q555" s="15">
        <v>11306</v>
      </c>
      <c r="R555" s="15">
        <v>20625</v>
      </c>
      <c r="S555" s="13">
        <v>2</v>
      </c>
      <c r="T555" s="16">
        <v>2922.29</v>
      </c>
      <c r="U555" s="17">
        <f t="shared" si="40"/>
        <v>1461.145</v>
      </c>
      <c r="V555" s="18">
        <f t="shared" si="41"/>
        <v>42.352028985507246</v>
      </c>
      <c r="W555" s="18">
        <f t="shared" si="42"/>
        <v>0.10636952644414516</v>
      </c>
      <c r="X555" s="19">
        <f t="shared" si="43"/>
        <v>2.8985507246376812E-2</v>
      </c>
      <c r="Y555" s="16">
        <f>(Table22[[#This Row],[Gross Cost]]/Table22[[#This Row],[Viewable Impressions]])*1000</f>
        <v>258.47249248186802</v>
      </c>
      <c r="Z555" s="19">
        <f t="shared" si="44"/>
        <v>0.25115568012230188</v>
      </c>
    </row>
    <row r="556" spans="1:26" ht="17" x14ac:dyDescent="0.2">
      <c r="A556" s="13" t="s">
        <v>2060</v>
      </c>
      <c r="B556" s="14" t="s">
        <v>2061</v>
      </c>
      <c r="C556" s="14" t="s">
        <v>12</v>
      </c>
      <c r="D556" s="14" t="s">
        <v>2062</v>
      </c>
      <c r="E556" s="14" t="s">
        <v>60</v>
      </c>
      <c r="F556" s="14" t="s">
        <v>60</v>
      </c>
      <c r="G556" s="14" t="s">
        <v>60</v>
      </c>
      <c r="H556" s="14" t="s">
        <v>60</v>
      </c>
      <c r="I556" s="13" t="s">
        <v>113</v>
      </c>
      <c r="J556" s="13" t="s">
        <v>78</v>
      </c>
      <c r="K556" s="1" t="s">
        <v>100</v>
      </c>
      <c r="L556" s="1" t="s">
        <v>643</v>
      </c>
      <c r="M556" s="1" t="s">
        <v>323</v>
      </c>
      <c r="N556" s="13" t="s">
        <v>74</v>
      </c>
      <c r="O556" s="15">
        <v>11919</v>
      </c>
      <c r="P556" s="15">
        <v>69</v>
      </c>
      <c r="Q556" s="15">
        <v>8100</v>
      </c>
      <c r="R556" s="15">
        <v>11524</v>
      </c>
      <c r="S556" s="13">
        <v>2</v>
      </c>
      <c r="T556" s="16">
        <v>6350.92</v>
      </c>
      <c r="U556" s="17">
        <f t="shared" si="40"/>
        <v>3175.46</v>
      </c>
      <c r="V556" s="18">
        <f t="shared" si="41"/>
        <v>92.042318840579711</v>
      </c>
      <c r="W556" s="18">
        <f t="shared" si="42"/>
        <v>0.53284000335598625</v>
      </c>
      <c r="X556" s="19">
        <f t="shared" si="43"/>
        <v>2.8985507246376812E-2</v>
      </c>
      <c r="Y556" s="16">
        <f>(Table22[[#This Row],[Gross Cost]]/Table22[[#This Row],[Viewable Impressions]])*1000</f>
        <v>784.06419753086425</v>
      </c>
      <c r="Z556" s="19">
        <f t="shared" si="44"/>
        <v>0.5789076264787314</v>
      </c>
    </row>
    <row r="557" spans="1:26" ht="51" x14ac:dyDescent="0.2">
      <c r="A557" s="13" t="s">
        <v>2063</v>
      </c>
      <c r="B557" s="14" t="s">
        <v>2064</v>
      </c>
      <c r="C557" s="14" t="s">
        <v>27</v>
      </c>
      <c r="D557" s="14" t="s">
        <v>311</v>
      </c>
      <c r="E557" s="14" t="s">
        <v>2065</v>
      </c>
      <c r="F557" s="14" t="s">
        <v>60</v>
      </c>
      <c r="G557" s="14" t="s">
        <v>60</v>
      </c>
      <c r="H557" s="14" t="s">
        <v>60</v>
      </c>
      <c r="I557" s="13" t="s">
        <v>61</v>
      </c>
      <c r="J557" s="13" t="s">
        <v>93</v>
      </c>
      <c r="K557" s="1" t="s">
        <v>231</v>
      </c>
      <c r="L557" s="1" t="s">
        <v>242</v>
      </c>
      <c r="M557" s="1" t="s">
        <v>65</v>
      </c>
      <c r="N557" s="13" t="s">
        <v>82</v>
      </c>
      <c r="O557" s="15">
        <v>51889</v>
      </c>
      <c r="P557" s="15">
        <v>174</v>
      </c>
      <c r="Q557" s="15">
        <v>33879</v>
      </c>
      <c r="R557" s="15">
        <v>49382</v>
      </c>
      <c r="S557" s="13">
        <v>5</v>
      </c>
      <c r="T557" s="16">
        <v>2172.84</v>
      </c>
      <c r="U557" s="17">
        <f t="shared" si="40"/>
        <v>434.56800000000004</v>
      </c>
      <c r="V557" s="18">
        <f t="shared" si="41"/>
        <v>12.487586206896552</v>
      </c>
      <c r="W557" s="18">
        <f t="shared" si="42"/>
        <v>4.1874771146100331E-2</v>
      </c>
      <c r="X557" s="19">
        <f t="shared" si="43"/>
        <v>2.8735632183908046E-2</v>
      </c>
      <c r="Y557" s="16">
        <f>(Table22[[#This Row],[Gross Cost]]/Table22[[#This Row],[Viewable Impressions]])*1000</f>
        <v>64.135305056229527</v>
      </c>
      <c r="Z557" s="19">
        <f t="shared" si="44"/>
        <v>0.33533118772764942</v>
      </c>
    </row>
    <row r="558" spans="1:26" ht="68" x14ac:dyDescent="0.2">
      <c r="A558" s="13" t="s">
        <v>2066</v>
      </c>
      <c r="B558" s="14" t="s">
        <v>2067</v>
      </c>
      <c r="C558" s="14" t="s">
        <v>27</v>
      </c>
      <c r="D558" s="14" t="s">
        <v>2028</v>
      </c>
      <c r="E558" s="14" t="s">
        <v>2029</v>
      </c>
      <c r="F558" s="14" t="s">
        <v>2030</v>
      </c>
      <c r="G558" s="14" t="s">
        <v>2068</v>
      </c>
      <c r="H558" s="14" t="s">
        <v>2069</v>
      </c>
      <c r="I558" s="13" t="s">
        <v>61</v>
      </c>
      <c r="J558" s="13" t="s">
        <v>121</v>
      </c>
      <c r="K558" s="1" t="s">
        <v>355</v>
      </c>
      <c r="L558" s="1" t="s">
        <v>2070</v>
      </c>
      <c r="M558" s="1" t="s">
        <v>323</v>
      </c>
      <c r="N558" s="13" t="s">
        <v>74</v>
      </c>
      <c r="O558" s="15">
        <v>217824</v>
      </c>
      <c r="P558" s="15">
        <v>560</v>
      </c>
      <c r="Q558" s="15">
        <v>75089</v>
      </c>
      <c r="R558" s="15">
        <v>179723</v>
      </c>
      <c r="S558" s="13">
        <v>16</v>
      </c>
      <c r="T558" s="16">
        <v>1451.81</v>
      </c>
      <c r="U558" s="17">
        <f t="shared" si="40"/>
        <v>90.738124999999997</v>
      </c>
      <c r="V558" s="18">
        <f t="shared" si="41"/>
        <v>2.5925178571428571</v>
      </c>
      <c r="W558" s="18">
        <f t="shared" si="42"/>
        <v>6.6650598648450125E-3</v>
      </c>
      <c r="X558" s="19">
        <f t="shared" si="43"/>
        <v>2.8571428571428571E-2</v>
      </c>
      <c r="Y558" s="16">
        <f>(Table22[[#This Row],[Gross Cost]]/Table22[[#This Row],[Viewable Impressions]])*1000</f>
        <v>19.334523032667899</v>
      </c>
      <c r="Z558" s="19">
        <f t="shared" si="44"/>
        <v>0.25708829146466872</v>
      </c>
    </row>
    <row r="559" spans="1:26" ht="34" x14ac:dyDescent="0.2">
      <c r="A559" s="13" t="s">
        <v>2071</v>
      </c>
      <c r="B559" s="14" t="s">
        <v>2072</v>
      </c>
      <c r="C559" s="14" t="s">
        <v>8</v>
      </c>
      <c r="D559" s="14" t="s">
        <v>266</v>
      </c>
      <c r="E559" s="14" t="s">
        <v>2073</v>
      </c>
      <c r="F559" s="14" t="s">
        <v>60</v>
      </c>
      <c r="G559" s="14" t="s">
        <v>60</v>
      </c>
      <c r="H559" s="14" t="s">
        <v>60</v>
      </c>
      <c r="I559" s="13" t="s">
        <v>61</v>
      </c>
      <c r="J559" s="13" t="s">
        <v>121</v>
      </c>
      <c r="K559" s="1" t="s">
        <v>100</v>
      </c>
      <c r="L559" s="1" t="s">
        <v>1061</v>
      </c>
      <c r="M559" s="1" t="s">
        <v>116</v>
      </c>
      <c r="N559" s="13" t="s">
        <v>74</v>
      </c>
      <c r="O559" s="15">
        <v>61574</v>
      </c>
      <c r="P559" s="15">
        <v>280</v>
      </c>
      <c r="Q559" s="15">
        <v>18717</v>
      </c>
      <c r="R559" s="15">
        <v>46367</v>
      </c>
      <c r="S559" s="13">
        <v>8</v>
      </c>
      <c r="T559" s="16">
        <v>4999.67</v>
      </c>
      <c r="U559" s="17">
        <f t="shared" si="40"/>
        <v>624.95875000000001</v>
      </c>
      <c r="V559" s="18">
        <f t="shared" si="41"/>
        <v>17.855964285714286</v>
      </c>
      <c r="W559" s="18">
        <f t="shared" si="42"/>
        <v>8.1197745801799462E-2</v>
      </c>
      <c r="X559" s="19">
        <f t="shared" si="43"/>
        <v>2.8571428571428571E-2</v>
      </c>
      <c r="Y559" s="16">
        <f>(Table22[[#This Row],[Gross Cost]]/Table22[[#This Row],[Viewable Impressions]])*1000</f>
        <v>267.11919645242295</v>
      </c>
      <c r="Z559" s="19">
        <f t="shared" si="44"/>
        <v>0.45473738915776141</v>
      </c>
    </row>
    <row r="560" spans="1:26" ht="17" x14ac:dyDescent="0.2">
      <c r="A560" s="13" t="s">
        <v>2074</v>
      </c>
      <c r="B560" s="14" t="s">
        <v>2075</v>
      </c>
      <c r="C560" s="14" t="s">
        <v>17</v>
      </c>
      <c r="D560" s="14" t="s">
        <v>518</v>
      </c>
      <c r="E560" s="14" t="s">
        <v>2076</v>
      </c>
      <c r="F560" s="14" t="s">
        <v>60</v>
      </c>
      <c r="G560" s="14" t="s">
        <v>60</v>
      </c>
      <c r="H560" s="14" t="s">
        <v>60</v>
      </c>
      <c r="I560" s="13" t="s">
        <v>113</v>
      </c>
      <c r="J560" s="13" t="s">
        <v>62</v>
      </c>
      <c r="K560" s="1" t="s">
        <v>231</v>
      </c>
      <c r="L560" s="1" t="s">
        <v>173</v>
      </c>
      <c r="M560" s="1" t="s">
        <v>65</v>
      </c>
      <c r="N560" s="13" t="s">
        <v>74</v>
      </c>
      <c r="O560" s="15">
        <v>40859</v>
      </c>
      <c r="P560" s="15">
        <v>144</v>
      </c>
      <c r="Q560" s="15">
        <v>17695</v>
      </c>
      <c r="R560" s="15">
        <v>37108</v>
      </c>
      <c r="S560" s="13">
        <v>4</v>
      </c>
      <c r="T560" s="16">
        <v>6130.37</v>
      </c>
      <c r="U560" s="17">
        <f t="shared" si="40"/>
        <v>1532.5925</v>
      </c>
      <c r="V560" s="18">
        <f t="shared" si="41"/>
        <v>42.57201388888889</v>
      </c>
      <c r="W560" s="18">
        <f t="shared" si="42"/>
        <v>0.15003720110624341</v>
      </c>
      <c r="X560" s="19">
        <f t="shared" si="43"/>
        <v>2.7777777777777776E-2</v>
      </c>
      <c r="Y560" s="16">
        <f>(Table22[[#This Row],[Gross Cost]]/Table22[[#This Row],[Viewable Impressions]])*1000</f>
        <v>346.44645380050861</v>
      </c>
      <c r="Z560" s="19">
        <f t="shared" si="44"/>
        <v>0.35243153283242368</v>
      </c>
    </row>
    <row r="561" spans="1:26" ht="34" x14ac:dyDescent="0.2">
      <c r="A561" s="13" t="s">
        <v>2077</v>
      </c>
      <c r="B561" s="14" t="s">
        <v>2078</v>
      </c>
      <c r="C561" s="14" t="s">
        <v>20</v>
      </c>
      <c r="D561" s="14" t="s">
        <v>2079</v>
      </c>
      <c r="E561" s="14" t="s">
        <v>60</v>
      </c>
      <c r="F561" s="14" t="s">
        <v>60</v>
      </c>
      <c r="G561" s="14" t="s">
        <v>60</v>
      </c>
      <c r="H561" s="14" t="s">
        <v>60</v>
      </c>
      <c r="I561" s="13" t="s">
        <v>113</v>
      </c>
      <c r="J561" s="13" t="s">
        <v>62</v>
      </c>
      <c r="K561" s="1" t="s">
        <v>94</v>
      </c>
      <c r="L561" s="1" t="s">
        <v>115</v>
      </c>
      <c r="M561" s="1" t="s">
        <v>65</v>
      </c>
      <c r="N561" s="13" t="s">
        <v>74</v>
      </c>
      <c r="O561" s="15">
        <v>12209</v>
      </c>
      <c r="P561" s="15">
        <v>147</v>
      </c>
      <c r="Q561" s="15">
        <v>3976</v>
      </c>
      <c r="R561" s="15">
        <v>5219</v>
      </c>
      <c r="S561" s="13">
        <v>4</v>
      </c>
      <c r="T561" s="16">
        <v>3818.96</v>
      </c>
      <c r="U561" s="17">
        <f t="shared" si="40"/>
        <v>954.74</v>
      </c>
      <c r="V561" s="18">
        <f t="shared" si="41"/>
        <v>25.979319727891156</v>
      </c>
      <c r="W561" s="18">
        <f t="shared" si="42"/>
        <v>0.31279875501679089</v>
      </c>
      <c r="X561" s="19">
        <f t="shared" si="43"/>
        <v>2.7210884353741496E-2</v>
      </c>
      <c r="Y561" s="16">
        <f>(Table22[[#This Row],[Gross Cost]]/Table22[[#This Row],[Viewable Impressions]])*1000</f>
        <v>960.50301810865187</v>
      </c>
      <c r="Z561" s="19">
        <f t="shared" si="44"/>
        <v>1.2040298140715866</v>
      </c>
    </row>
    <row r="562" spans="1:26" ht="34" x14ac:dyDescent="0.2">
      <c r="A562" s="13" t="s">
        <v>2080</v>
      </c>
      <c r="B562" s="14" t="s">
        <v>2081</v>
      </c>
      <c r="C562" s="14" t="s">
        <v>21</v>
      </c>
      <c r="D562" s="14" t="s">
        <v>2082</v>
      </c>
      <c r="E562" s="14" t="s">
        <v>60</v>
      </c>
      <c r="F562" s="14" t="s">
        <v>60</v>
      </c>
      <c r="G562" s="14" t="s">
        <v>60</v>
      </c>
      <c r="H562" s="14" t="s">
        <v>60</v>
      </c>
      <c r="I562" s="13" t="s">
        <v>113</v>
      </c>
      <c r="J562" s="13" t="s">
        <v>78</v>
      </c>
      <c r="K562" s="1" t="s">
        <v>114</v>
      </c>
      <c r="L562" s="1" t="s">
        <v>1061</v>
      </c>
      <c r="M562" s="1" t="s">
        <v>65</v>
      </c>
      <c r="N562" s="13" t="s">
        <v>74</v>
      </c>
      <c r="O562" s="15">
        <v>212009</v>
      </c>
      <c r="P562" s="15">
        <v>555</v>
      </c>
      <c r="Q562" s="15">
        <v>16903</v>
      </c>
      <c r="R562" s="15">
        <v>149653</v>
      </c>
      <c r="S562" s="13">
        <v>15</v>
      </c>
      <c r="T562" s="16">
        <v>3983.62</v>
      </c>
      <c r="U562" s="17">
        <f t="shared" si="40"/>
        <v>265.57466666666664</v>
      </c>
      <c r="V562" s="18">
        <f t="shared" si="41"/>
        <v>7.1776936936936933</v>
      </c>
      <c r="W562" s="18">
        <f t="shared" si="42"/>
        <v>1.878986269450825E-2</v>
      </c>
      <c r="X562" s="19">
        <f t="shared" si="43"/>
        <v>2.7027027027027029E-2</v>
      </c>
      <c r="Y562" s="16">
        <f>(Table22[[#This Row],[Gross Cost]]/Table22[[#This Row],[Viewable Impressions]])*1000</f>
        <v>235.67532390699876</v>
      </c>
      <c r="Z562" s="19">
        <f t="shared" si="44"/>
        <v>0.26178133947143756</v>
      </c>
    </row>
    <row r="563" spans="1:26" ht="34" x14ac:dyDescent="0.2">
      <c r="A563" s="13" t="s">
        <v>2083</v>
      </c>
      <c r="B563" s="14" t="s">
        <v>2084</v>
      </c>
      <c r="C563" s="14" t="s">
        <v>15</v>
      </c>
      <c r="D563" s="14" t="s">
        <v>2085</v>
      </c>
      <c r="E563" s="14" t="s">
        <v>2086</v>
      </c>
      <c r="F563" s="14" t="s">
        <v>60</v>
      </c>
      <c r="G563" s="14" t="s">
        <v>60</v>
      </c>
      <c r="H563" s="14" t="s">
        <v>60</v>
      </c>
      <c r="I563" s="13" t="s">
        <v>61</v>
      </c>
      <c r="J563" s="13" t="s">
        <v>78</v>
      </c>
      <c r="K563" s="1" t="s">
        <v>231</v>
      </c>
      <c r="L563" s="1" t="s">
        <v>232</v>
      </c>
      <c r="M563" s="1" t="s">
        <v>65</v>
      </c>
      <c r="N563" s="13" t="s">
        <v>74</v>
      </c>
      <c r="O563" s="15">
        <v>88499</v>
      </c>
      <c r="P563" s="15">
        <v>186</v>
      </c>
      <c r="Q563" s="15">
        <v>18950</v>
      </c>
      <c r="R563" s="15">
        <v>71458</v>
      </c>
      <c r="S563" s="13">
        <v>5</v>
      </c>
      <c r="T563" s="16">
        <v>1803.14</v>
      </c>
      <c r="U563" s="17">
        <f t="shared" si="40"/>
        <v>360.62800000000004</v>
      </c>
      <c r="V563" s="18">
        <f t="shared" si="41"/>
        <v>9.6943010752688181</v>
      </c>
      <c r="W563" s="18">
        <f t="shared" si="42"/>
        <v>2.0374693499361576E-2</v>
      </c>
      <c r="X563" s="19">
        <f t="shared" si="43"/>
        <v>2.6881720430107527E-2</v>
      </c>
      <c r="Y563" s="16">
        <f>(Table22[[#This Row],[Gross Cost]]/Table22[[#This Row],[Viewable Impressions]])*1000</f>
        <v>95.152506596306068</v>
      </c>
      <c r="Z563" s="19">
        <f t="shared" si="44"/>
        <v>0.2101718663487723</v>
      </c>
    </row>
    <row r="564" spans="1:26" ht="51" x14ac:dyDescent="0.2">
      <c r="A564" s="13" t="s">
        <v>2087</v>
      </c>
      <c r="B564" s="14" t="s">
        <v>2088</v>
      </c>
      <c r="C564" s="14" t="s">
        <v>9</v>
      </c>
      <c r="D564" s="14" t="s">
        <v>1674</v>
      </c>
      <c r="E564" s="14" t="s">
        <v>1675</v>
      </c>
      <c r="F564" s="14" t="s">
        <v>2089</v>
      </c>
      <c r="G564" s="14" t="s">
        <v>60</v>
      </c>
      <c r="H564" s="14" t="s">
        <v>60</v>
      </c>
      <c r="I564" s="13" t="s">
        <v>113</v>
      </c>
      <c r="J564" s="13" t="s">
        <v>78</v>
      </c>
      <c r="K564" s="1" t="s">
        <v>94</v>
      </c>
      <c r="L564" s="1" t="s">
        <v>482</v>
      </c>
      <c r="M564" s="1" t="s">
        <v>65</v>
      </c>
      <c r="N564" s="13" t="s">
        <v>74</v>
      </c>
      <c r="O564" s="15">
        <v>152881</v>
      </c>
      <c r="P564" s="15">
        <v>426</v>
      </c>
      <c r="Q564" s="15">
        <v>94895</v>
      </c>
      <c r="R564" s="15">
        <v>145113</v>
      </c>
      <c r="S564" s="13">
        <v>11</v>
      </c>
      <c r="T564" s="16">
        <v>1496.67</v>
      </c>
      <c r="U564" s="17">
        <f t="shared" si="40"/>
        <v>136.06090909090909</v>
      </c>
      <c r="V564" s="18">
        <f t="shared" si="41"/>
        <v>3.5133098591549299</v>
      </c>
      <c r="W564" s="18">
        <f t="shared" si="42"/>
        <v>9.7897711291789046E-3</v>
      </c>
      <c r="X564" s="19">
        <f t="shared" si="43"/>
        <v>2.5821596244131457E-2</v>
      </c>
      <c r="Y564" s="16">
        <f>(Table22[[#This Row],[Gross Cost]]/Table22[[#This Row],[Viewable Impressions]])*1000</f>
        <v>15.771853100795617</v>
      </c>
      <c r="Z564" s="19">
        <f t="shared" si="44"/>
        <v>0.27864809884812369</v>
      </c>
    </row>
    <row r="565" spans="1:26" ht="51" x14ac:dyDescent="0.2">
      <c r="A565" s="13" t="s">
        <v>2090</v>
      </c>
      <c r="B565" s="14" t="s">
        <v>2091</v>
      </c>
      <c r="C565" s="14" t="s">
        <v>27</v>
      </c>
      <c r="D565" s="14" t="s">
        <v>311</v>
      </c>
      <c r="E565" s="14" t="s">
        <v>2092</v>
      </c>
      <c r="F565" s="14" t="s">
        <v>60</v>
      </c>
      <c r="G565" s="14" t="s">
        <v>60</v>
      </c>
      <c r="H565" s="14" t="s">
        <v>60</v>
      </c>
      <c r="I565" s="13" t="s">
        <v>113</v>
      </c>
      <c r="J565" s="13" t="s">
        <v>62</v>
      </c>
      <c r="K565" s="1" t="s">
        <v>63</v>
      </c>
      <c r="L565" s="1" t="s">
        <v>2093</v>
      </c>
      <c r="M565" s="1" t="s">
        <v>65</v>
      </c>
      <c r="N565" s="13" t="s">
        <v>74</v>
      </c>
      <c r="O565" s="15">
        <v>54134</v>
      </c>
      <c r="P565" s="15">
        <v>155</v>
      </c>
      <c r="Q565" s="15">
        <v>37418</v>
      </c>
      <c r="R565" s="15">
        <v>51299</v>
      </c>
      <c r="S565" s="13">
        <v>4</v>
      </c>
      <c r="T565" s="16">
        <v>1502.02</v>
      </c>
      <c r="U565" s="17">
        <f t="shared" si="40"/>
        <v>375.505</v>
      </c>
      <c r="V565" s="18">
        <f t="shared" si="41"/>
        <v>9.6904516129032263</v>
      </c>
      <c r="W565" s="18">
        <f t="shared" si="42"/>
        <v>2.7746333173236784E-2</v>
      </c>
      <c r="X565" s="19">
        <f t="shared" si="43"/>
        <v>2.5806451612903226E-2</v>
      </c>
      <c r="Y565" s="16">
        <f>(Table22[[#This Row],[Gross Cost]]/Table22[[#This Row],[Viewable Impressions]])*1000</f>
        <v>40.141643059490086</v>
      </c>
      <c r="Z565" s="19">
        <f t="shared" si="44"/>
        <v>0.28632652307237594</v>
      </c>
    </row>
    <row r="566" spans="1:26" ht="85" x14ac:dyDescent="0.2">
      <c r="A566" s="13" t="s">
        <v>2094</v>
      </c>
      <c r="B566" s="14" t="s">
        <v>2094</v>
      </c>
      <c r="C566" s="14" t="s">
        <v>23</v>
      </c>
      <c r="D566" s="14" t="s">
        <v>284</v>
      </c>
      <c r="E566" s="14" t="s">
        <v>197</v>
      </c>
      <c r="F566" s="14" t="s">
        <v>104</v>
      </c>
      <c r="G566" s="14" t="s">
        <v>2095</v>
      </c>
      <c r="H566" s="14" t="s">
        <v>2096</v>
      </c>
      <c r="I566" s="13" t="s">
        <v>61</v>
      </c>
      <c r="J566" s="13" t="s">
        <v>78</v>
      </c>
      <c r="K566" s="1" t="s">
        <v>801</v>
      </c>
      <c r="L566" s="1" t="s">
        <v>106</v>
      </c>
      <c r="M566" s="1" t="s">
        <v>299</v>
      </c>
      <c r="N566" s="13" t="s">
        <v>74</v>
      </c>
      <c r="O566" s="15">
        <v>11062</v>
      </c>
      <c r="P566" s="15">
        <v>78</v>
      </c>
      <c r="Q566" s="15">
        <v>6539</v>
      </c>
      <c r="R566" s="15">
        <v>9391</v>
      </c>
      <c r="S566" s="13">
        <v>2</v>
      </c>
      <c r="T566" s="16">
        <v>1500.1</v>
      </c>
      <c r="U566" s="17">
        <f t="shared" si="40"/>
        <v>750.05</v>
      </c>
      <c r="V566" s="18">
        <f t="shared" si="41"/>
        <v>19.23205128205128</v>
      </c>
      <c r="W566" s="18">
        <f t="shared" si="42"/>
        <v>0.13560838907973241</v>
      </c>
      <c r="X566" s="19">
        <f t="shared" si="43"/>
        <v>2.564102564102564E-2</v>
      </c>
      <c r="Y566" s="16">
        <f>(Table22[[#This Row],[Gross Cost]]/Table22[[#This Row],[Viewable Impressions]])*1000</f>
        <v>229.40816638629758</v>
      </c>
      <c r="Z566" s="19">
        <f t="shared" si="44"/>
        <v>0.70511661544024584</v>
      </c>
    </row>
    <row r="567" spans="1:26" ht="36" customHeight="1" x14ac:dyDescent="0.2">
      <c r="A567" s="13" t="s">
        <v>2097</v>
      </c>
      <c r="B567" s="14" t="s">
        <v>2098</v>
      </c>
      <c r="C567" s="14" t="s">
        <v>27</v>
      </c>
      <c r="D567" s="14" t="s">
        <v>58</v>
      </c>
      <c r="E567" s="14" t="s">
        <v>2099</v>
      </c>
      <c r="F567" s="14" t="s">
        <v>60</v>
      </c>
      <c r="G567" s="14" t="s">
        <v>60</v>
      </c>
      <c r="H567" s="14" t="s">
        <v>60</v>
      </c>
      <c r="I567" s="13" t="s">
        <v>113</v>
      </c>
      <c r="J567" s="13" t="s">
        <v>62</v>
      </c>
      <c r="K567" s="1" t="s">
        <v>94</v>
      </c>
      <c r="L567" s="1" t="s">
        <v>2100</v>
      </c>
      <c r="M567" s="1" t="s">
        <v>65</v>
      </c>
      <c r="N567" s="13" t="s">
        <v>74</v>
      </c>
      <c r="O567" s="15">
        <v>95289</v>
      </c>
      <c r="P567" s="15">
        <v>199</v>
      </c>
      <c r="Q567" s="15">
        <v>19527</v>
      </c>
      <c r="R567" s="15">
        <v>82800</v>
      </c>
      <c r="S567" s="13">
        <v>5</v>
      </c>
      <c r="T567" s="16">
        <v>3223.54</v>
      </c>
      <c r="U567" s="17">
        <f t="shared" si="40"/>
        <v>644.70799999999997</v>
      </c>
      <c r="V567" s="18">
        <f t="shared" si="41"/>
        <v>16.198693467336682</v>
      </c>
      <c r="W567" s="18">
        <f t="shared" si="42"/>
        <v>3.3829088352275709E-2</v>
      </c>
      <c r="X567" s="19">
        <f t="shared" si="43"/>
        <v>2.5125628140703519E-2</v>
      </c>
      <c r="Y567" s="16">
        <f>(Table22[[#This Row],[Gross Cost]]/Table22[[#This Row],[Viewable Impressions]])*1000</f>
        <v>165.08116966251856</v>
      </c>
      <c r="Z567" s="19">
        <f t="shared" si="44"/>
        <v>0.20883837588808785</v>
      </c>
    </row>
    <row r="568" spans="1:26" ht="51" x14ac:dyDescent="0.2">
      <c r="A568" s="13" t="s">
        <v>2101</v>
      </c>
      <c r="B568" s="14" t="s">
        <v>2102</v>
      </c>
      <c r="C568" s="14" t="s">
        <v>28</v>
      </c>
      <c r="D568" s="14" t="s">
        <v>294</v>
      </c>
      <c r="E568" s="14" t="s">
        <v>295</v>
      </c>
      <c r="F568" s="14" t="s">
        <v>14</v>
      </c>
      <c r="G568" s="14" t="s">
        <v>380</v>
      </c>
      <c r="H568" s="14" t="s">
        <v>60</v>
      </c>
      <c r="I568" s="13" t="s">
        <v>61</v>
      </c>
      <c r="J568" s="13" t="s">
        <v>78</v>
      </c>
      <c r="K568" s="1" t="s">
        <v>216</v>
      </c>
      <c r="L568" s="1" t="s">
        <v>173</v>
      </c>
      <c r="M568" s="1" t="s">
        <v>107</v>
      </c>
      <c r="N568" s="13" t="s">
        <v>66</v>
      </c>
      <c r="O568" s="15">
        <v>65043</v>
      </c>
      <c r="P568" s="15">
        <v>160</v>
      </c>
      <c r="Q568" s="15">
        <v>25871</v>
      </c>
      <c r="R568" s="15">
        <v>53969</v>
      </c>
      <c r="S568" s="13">
        <v>4</v>
      </c>
      <c r="T568" s="16">
        <v>2347.92</v>
      </c>
      <c r="U568" s="17">
        <f t="shared" si="40"/>
        <v>586.98</v>
      </c>
      <c r="V568" s="18">
        <f t="shared" si="41"/>
        <v>14.6745</v>
      </c>
      <c r="W568" s="18">
        <f t="shared" si="42"/>
        <v>3.609796596097966E-2</v>
      </c>
      <c r="X568" s="19">
        <f t="shared" si="43"/>
        <v>2.5000000000000001E-2</v>
      </c>
      <c r="Y568" s="16">
        <f>(Table22[[#This Row],[Gross Cost]]/Table22[[#This Row],[Viewable Impressions]])*1000</f>
        <v>90.754899308105607</v>
      </c>
      <c r="Z568" s="19">
        <f t="shared" si="44"/>
        <v>0.24599111357102224</v>
      </c>
    </row>
    <row r="569" spans="1:26" ht="34" x14ac:dyDescent="0.2">
      <c r="A569" s="13" t="s">
        <v>2103</v>
      </c>
      <c r="B569" s="14" t="s">
        <v>2103</v>
      </c>
      <c r="C569" s="14" t="s">
        <v>170</v>
      </c>
      <c r="D569" s="14" t="s">
        <v>1179</v>
      </c>
      <c r="E569" s="14" t="s">
        <v>2104</v>
      </c>
      <c r="F569" s="14" t="s">
        <v>60</v>
      </c>
      <c r="G569" s="14" t="s">
        <v>60</v>
      </c>
      <c r="H569" s="14" t="s">
        <v>60</v>
      </c>
      <c r="I569" s="13" t="s">
        <v>61</v>
      </c>
      <c r="J569" s="13" t="s">
        <v>121</v>
      </c>
      <c r="K569" s="1" t="s">
        <v>94</v>
      </c>
      <c r="L569" s="1" t="s">
        <v>809</v>
      </c>
      <c r="M569" s="1" t="s">
        <v>65</v>
      </c>
      <c r="N569" s="13" t="s">
        <v>82</v>
      </c>
      <c r="O569" s="15">
        <v>16202</v>
      </c>
      <c r="P569" s="15">
        <v>80</v>
      </c>
      <c r="Q569" s="15">
        <v>11786</v>
      </c>
      <c r="R569" s="15">
        <v>15365</v>
      </c>
      <c r="S569" s="13">
        <v>2</v>
      </c>
      <c r="T569" s="16">
        <v>1570.34</v>
      </c>
      <c r="U569" s="17">
        <f t="shared" si="40"/>
        <v>785.17</v>
      </c>
      <c r="V569" s="18">
        <f t="shared" si="41"/>
        <v>19.629249999999999</v>
      </c>
      <c r="W569" s="18">
        <f t="shared" si="42"/>
        <v>9.6922602147882966E-2</v>
      </c>
      <c r="X569" s="19">
        <f t="shared" si="43"/>
        <v>2.5000000000000001E-2</v>
      </c>
      <c r="Y569" s="16">
        <f>(Table22[[#This Row],[Gross Cost]]/Table22[[#This Row],[Viewable Impressions]])*1000</f>
        <v>133.23773969115899</v>
      </c>
      <c r="Z569" s="19">
        <f t="shared" si="44"/>
        <v>0.49376620170349339</v>
      </c>
    </row>
    <row r="570" spans="1:26" ht="34" x14ac:dyDescent="0.2">
      <c r="A570" s="13" t="s">
        <v>2105</v>
      </c>
      <c r="B570" s="14" t="s">
        <v>2106</v>
      </c>
      <c r="C570" s="14" t="s">
        <v>9</v>
      </c>
      <c r="D570" s="14" t="s">
        <v>2107</v>
      </c>
      <c r="E570" s="14" t="s">
        <v>60</v>
      </c>
      <c r="F570" s="14" t="s">
        <v>60</v>
      </c>
      <c r="G570" s="14" t="s">
        <v>60</v>
      </c>
      <c r="H570" s="14" t="s">
        <v>60</v>
      </c>
      <c r="I570" s="13" t="s">
        <v>113</v>
      </c>
      <c r="J570" s="13" t="s">
        <v>62</v>
      </c>
      <c r="K570" s="1" t="s">
        <v>79</v>
      </c>
      <c r="L570" s="1" t="s">
        <v>833</v>
      </c>
      <c r="M570" s="1" t="s">
        <v>116</v>
      </c>
      <c r="N570" s="13" t="s">
        <v>74</v>
      </c>
      <c r="O570" s="15">
        <v>8278</v>
      </c>
      <c r="P570" s="15">
        <v>40</v>
      </c>
      <c r="Q570" s="15">
        <v>6758</v>
      </c>
      <c r="R570" s="15">
        <v>7537</v>
      </c>
      <c r="S570" s="13">
        <v>1</v>
      </c>
      <c r="T570" s="16">
        <v>1526.3</v>
      </c>
      <c r="U570" s="17">
        <f t="shared" si="40"/>
        <v>1526.3</v>
      </c>
      <c r="V570" s="18">
        <f t="shared" si="41"/>
        <v>38.157499999999999</v>
      </c>
      <c r="W570" s="18">
        <f t="shared" si="42"/>
        <v>0.18438028509301763</v>
      </c>
      <c r="X570" s="19">
        <f t="shared" si="43"/>
        <v>2.5000000000000001E-2</v>
      </c>
      <c r="Y570" s="16">
        <f>(Table22[[#This Row],[Gross Cost]]/Table22[[#This Row],[Viewable Impressions]])*1000</f>
        <v>225.85084344480617</v>
      </c>
      <c r="Z570" s="19">
        <f t="shared" si="44"/>
        <v>0.48320850446967867</v>
      </c>
    </row>
    <row r="571" spans="1:26" ht="34" x14ac:dyDescent="0.2">
      <c r="A571" s="13" t="s">
        <v>2108</v>
      </c>
      <c r="B571" s="14" t="s">
        <v>2109</v>
      </c>
      <c r="C571" s="14" t="s">
        <v>13</v>
      </c>
      <c r="D571" s="14" t="s">
        <v>341</v>
      </c>
      <c r="E571" s="14" t="s">
        <v>342</v>
      </c>
      <c r="F571" s="14" t="s">
        <v>489</v>
      </c>
      <c r="G571" s="14" t="s">
        <v>2110</v>
      </c>
      <c r="H571" s="14" t="s">
        <v>60</v>
      </c>
      <c r="I571" s="13" t="s">
        <v>61</v>
      </c>
      <c r="J571" s="13" t="s">
        <v>121</v>
      </c>
      <c r="K571" s="1" t="s">
        <v>94</v>
      </c>
      <c r="L571" s="1" t="s">
        <v>101</v>
      </c>
      <c r="M571" s="1" t="s">
        <v>81</v>
      </c>
      <c r="N571" s="13" t="s">
        <v>74</v>
      </c>
      <c r="O571" s="15">
        <v>9210</v>
      </c>
      <c r="P571" s="15">
        <v>80</v>
      </c>
      <c r="Q571" s="15">
        <v>3798</v>
      </c>
      <c r="R571" s="15">
        <v>8619</v>
      </c>
      <c r="S571" s="13">
        <v>2</v>
      </c>
      <c r="T571" s="16">
        <v>1536.63</v>
      </c>
      <c r="U571" s="17">
        <f t="shared" si="40"/>
        <v>768.31500000000005</v>
      </c>
      <c r="V571" s="18">
        <f t="shared" si="41"/>
        <v>19.207875000000001</v>
      </c>
      <c r="W571" s="18">
        <f t="shared" si="42"/>
        <v>0.16684364820846906</v>
      </c>
      <c r="X571" s="19">
        <f t="shared" si="43"/>
        <v>2.5000000000000001E-2</v>
      </c>
      <c r="Y571" s="16">
        <f>(Table22[[#This Row],[Gross Cost]]/Table22[[#This Row],[Viewable Impressions]])*1000</f>
        <v>404.58925750394945</v>
      </c>
      <c r="Z571" s="19">
        <f t="shared" si="44"/>
        <v>0.86862106406080353</v>
      </c>
    </row>
    <row r="572" spans="1:26" ht="34" x14ac:dyDescent="0.2">
      <c r="A572" s="13" t="s">
        <v>2111</v>
      </c>
      <c r="B572" s="14" t="s">
        <v>2112</v>
      </c>
      <c r="C572" s="14" t="s">
        <v>26</v>
      </c>
      <c r="D572" s="14" t="s">
        <v>501</v>
      </c>
      <c r="E572" s="14" t="s">
        <v>2113</v>
      </c>
      <c r="F572" s="14" t="s">
        <v>60</v>
      </c>
      <c r="G572" s="14" t="s">
        <v>60</v>
      </c>
      <c r="H572" s="14" t="s">
        <v>60</v>
      </c>
      <c r="I572" s="13" t="s">
        <v>61</v>
      </c>
      <c r="J572" s="13" t="s">
        <v>93</v>
      </c>
      <c r="K572" s="1" t="s">
        <v>63</v>
      </c>
      <c r="L572" s="1" t="s">
        <v>2114</v>
      </c>
      <c r="M572" s="1" t="s">
        <v>81</v>
      </c>
      <c r="N572" s="13" t="s">
        <v>74</v>
      </c>
      <c r="O572" s="15">
        <v>9702</v>
      </c>
      <c r="P572" s="15">
        <v>40</v>
      </c>
      <c r="Q572" s="15">
        <v>5564</v>
      </c>
      <c r="R572" s="15">
        <v>8210</v>
      </c>
      <c r="S572" s="13">
        <v>1</v>
      </c>
      <c r="T572" s="16">
        <v>5711.39</v>
      </c>
      <c r="U572" s="17">
        <f t="shared" si="40"/>
        <v>5711.39</v>
      </c>
      <c r="V572" s="18">
        <f t="shared" si="41"/>
        <v>142.78475</v>
      </c>
      <c r="W572" s="18">
        <f t="shared" si="42"/>
        <v>0.58868171511028655</v>
      </c>
      <c r="X572" s="19">
        <f t="shared" si="43"/>
        <v>2.5000000000000001E-2</v>
      </c>
      <c r="Y572" s="16">
        <f>(Table22[[#This Row],[Gross Cost]]/Table22[[#This Row],[Viewable Impressions]])*1000</f>
        <v>1026.4899352983466</v>
      </c>
      <c r="Z572" s="19">
        <f t="shared" si="44"/>
        <v>0.41228612657184083</v>
      </c>
    </row>
    <row r="573" spans="1:26" ht="34" x14ac:dyDescent="0.2">
      <c r="A573" s="13" t="s">
        <v>2115</v>
      </c>
      <c r="B573" s="14" t="s">
        <v>2115</v>
      </c>
      <c r="C573" s="14" t="s">
        <v>19</v>
      </c>
      <c r="D573" s="14" t="s">
        <v>129</v>
      </c>
      <c r="E573" s="14" t="s">
        <v>85</v>
      </c>
      <c r="F573" s="14" t="s">
        <v>2116</v>
      </c>
      <c r="G573" s="14" t="s">
        <v>60</v>
      </c>
      <c r="H573" s="14" t="s">
        <v>60</v>
      </c>
      <c r="I573" s="13" t="s">
        <v>113</v>
      </c>
      <c r="J573" s="13" t="s">
        <v>121</v>
      </c>
      <c r="K573" s="1" t="s">
        <v>536</v>
      </c>
      <c r="L573" s="1" t="s">
        <v>660</v>
      </c>
      <c r="M573" s="1" t="s">
        <v>65</v>
      </c>
      <c r="N573" s="13" t="s">
        <v>74</v>
      </c>
      <c r="O573" s="15">
        <v>97346</v>
      </c>
      <c r="P573" s="15">
        <v>790</v>
      </c>
      <c r="Q573" s="15">
        <v>44118</v>
      </c>
      <c r="R573" s="15">
        <v>91080</v>
      </c>
      <c r="S573" s="13">
        <v>19</v>
      </c>
      <c r="T573" s="16">
        <v>1657.56</v>
      </c>
      <c r="U573" s="17">
        <f t="shared" si="40"/>
        <v>87.24</v>
      </c>
      <c r="V573" s="18">
        <f t="shared" si="41"/>
        <v>2.0981772151898732</v>
      </c>
      <c r="W573" s="18">
        <f t="shared" si="42"/>
        <v>1.7027510118546217E-2</v>
      </c>
      <c r="X573" s="19">
        <f t="shared" si="43"/>
        <v>2.4050632911392405E-2</v>
      </c>
      <c r="Y573" s="16">
        <f>(Table22[[#This Row],[Gross Cost]]/Table22[[#This Row],[Viewable Impressions]])*1000</f>
        <v>37.571059431524546</v>
      </c>
      <c r="Z573" s="19">
        <f t="shared" si="44"/>
        <v>0.81153822447763646</v>
      </c>
    </row>
    <row r="574" spans="1:26" ht="34" x14ac:dyDescent="0.2">
      <c r="A574" s="13" t="s">
        <v>2117</v>
      </c>
      <c r="B574" s="14" t="s">
        <v>2117</v>
      </c>
      <c r="C574" s="14" t="s">
        <v>2117</v>
      </c>
      <c r="D574" s="14" t="s">
        <v>60</v>
      </c>
      <c r="E574" s="14" t="s">
        <v>60</v>
      </c>
      <c r="F574" s="14" t="s">
        <v>60</v>
      </c>
      <c r="G574" s="14" t="s">
        <v>60</v>
      </c>
      <c r="H574" s="14" t="s">
        <v>60</v>
      </c>
      <c r="I574" s="13" t="s">
        <v>113</v>
      </c>
      <c r="J574" s="13" t="s">
        <v>62</v>
      </c>
      <c r="K574" s="1" t="s">
        <v>1618</v>
      </c>
      <c r="L574" s="1" t="s">
        <v>867</v>
      </c>
      <c r="M574" s="1" t="s">
        <v>65</v>
      </c>
      <c r="N574" s="13" t="s">
        <v>74</v>
      </c>
      <c r="O574" s="15">
        <v>65380</v>
      </c>
      <c r="P574" s="15">
        <v>208</v>
      </c>
      <c r="Q574" s="15">
        <v>30039</v>
      </c>
      <c r="R574" s="15">
        <v>60482</v>
      </c>
      <c r="S574" s="13">
        <v>5</v>
      </c>
      <c r="T574" s="16">
        <v>2905.88</v>
      </c>
      <c r="U574" s="17">
        <f t="shared" si="40"/>
        <v>581.17600000000004</v>
      </c>
      <c r="V574" s="18">
        <f t="shared" si="41"/>
        <v>13.970576923076923</v>
      </c>
      <c r="W574" s="18">
        <f t="shared" si="42"/>
        <v>4.4446007953502599E-2</v>
      </c>
      <c r="X574" s="19">
        <f t="shared" si="43"/>
        <v>2.403846153846154E-2</v>
      </c>
      <c r="Y574" s="16">
        <f>(Table22[[#This Row],[Gross Cost]]/Table22[[#This Row],[Viewable Impressions]])*1000</f>
        <v>96.736908685375681</v>
      </c>
      <c r="Z574" s="19">
        <f t="shared" si="44"/>
        <v>0.31814010400734166</v>
      </c>
    </row>
    <row r="575" spans="1:26" ht="34" x14ac:dyDescent="0.2">
      <c r="A575" s="13" t="s">
        <v>2118</v>
      </c>
      <c r="B575" s="14" t="s">
        <v>2118</v>
      </c>
      <c r="C575" s="14" t="s">
        <v>1916</v>
      </c>
      <c r="D575" s="14" t="s">
        <v>2119</v>
      </c>
      <c r="E575" s="14" t="s">
        <v>60</v>
      </c>
      <c r="F575" s="14" t="s">
        <v>60</v>
      </c>
      <c r="G575" s="14" t="s">
        <v>60</v>
      </c>
      <c r="H575" s="14" t="s">
        <v>60</v>
      </c>
      <c r="I575" s="13" t="s">
        <v>113</v>
      </c>
      <c r="J575" s="13" t="s">
        <v>78</v>
      </c>
      <c r="K575" s="1" t="s">
        <v>1353</v>
      </c>
      <c r="L575" s="1" t="s">
        <v>527</v>
      </c>
      <c r="M575" s="1" t="s">
        <v>81</v>
      </c>
      <c r="N575" s="13" t="s">
        <v>74</v>
      </c>
      <c r="O575" s="15">
        <v>19549</v>
      </c>
      <c r="P575" s="15">
        <v>84</v>
      </c>
      <c r="Q575" s="15">
        <v>6187</v>
      </c>
      <c r="R575" s="15">
        <v>17166</v>
      </c>
      <c r="S575" s="13">
        <v>2</v>
      </c>
      <c r="T575" s="16">
        <v>1844.99</v>
      </c>
      <c r="U575" s="17">
        <f t="shared" si="40"/>
        <v>922.495</v>
      </c>
      <c r="V575" s="18">
        <f t="shared" si="41"/>
        <v>21.964166666666667</v>
      </c>
      <c r="W575" s="18">
        <f t="shared" si="42"/>
        <v>9.437771753030845E-2</v>
      </c>
      <c r="X575" s="19">
        <f t="shared" si="43"/>
        <v>2.3809523809523808E-2</v>
      </c>
      <c r="Y575" s="16">
        <f>(Table22[[#This Row],[Gross Cost]]/Table22[[#This Row],[Viewable Impressions]])*1000</f>
        <v>298.20429933732015</v>
      </c>
      <c r="Z575" s="19">
        <f t="shared" si="44"/>
        <v>0.42968949818405039</v>
      </c>
    </row>
    <row r="576" spans="1:26" ht="34" x14ac:dyDescent="0.2">
      <c r="A576" s="13" t="s">
        <v>2120</v>
      </c>
      <c r="B576" s="14" t="s">
        <v>2121</v>
      </c>
      <c r="C576" s="14" t="s">
        <v>18</v>
      </c>
      <c r="D576" s="14" t="s">
        <v>156</v>
      </c>
      <c r="E576" s="14" t="s">
        <v>2122</v>
      </c>
      <c r="F576" s="14" t="s">
        <v>60</v>
      </c>
      <c r="G576" s="14" t="s">
        <v>60</v>
      </c>
      <c r="H576" s="14" t="s">
        <v>60</v>
      </c>
      <c r="I576" s="13" t="s">
        <v>61</v>
      </c>
      <c r="J576" s="13" t="s">
        <v>93</v>
      </c>
      <c r="K576" s="1" t="s">
        <v>131</v>
      </c>
      <c r="L576" s="1" t="s">
        <v>2123</v>
      </c>
      <c r="M576" s="1" t="s">
        <v>65</v>
      </c>
      <c r="N576" s="13" t="s">
        <v>74</v>
      </c>
      <c r="O576" s="15">
        <v>10485</v>
      </c>
      <c r="P576" s="15">
        <v>84</v>
      </c>
      <c r="Q576" s="15">
        <v>4255</v>
      </c>
      <c r="R576" s="15">
        <v>7669</v>
      </c>
      <c r="S576" s="13">
        <v>2</v>
      </c>
      <c r="T576" s="16">
        <v>2239.2600000000002</v>
      </c>
      <c r="U576" s="17">
        <f t="shared" si="40"/>
        <v>1119.6300000000001</v>
      </c>
      <c r="V576" s="18">
        <f t="shared" si="41"/>
        <v>26.657857142857146</v>
      </c>
      <c r="W576" s="18">
        <f t="shared" si="42"/>
        <v>0.21356795422031474</v>
      </c>
      <c r="X576" s="19">
        <f t="shared" si="43"/>
        <v>2.3809523809523808E-2</v>
      </c>
      <c r="Y576" s="16">
        <f>(Table22[[#This Row],[Gross Cost]]/Table22[[#This Row],[Viewable Impressions]])*1000</f>
        <v>526.26556991774385</v>
      </c>
      <c r="Z576" s="19">
        <f t="shared" si="44"/>
        <v>0.80114449213161654</v>
      </c>
    </row>
    <row r="577" spans="1:26" ht="34" x14ac:dyDescent="0.2">
      <c r="A577" s="13" t="s">
        <v>2124</v>
      </c>
      <c r="B577" s="14" t="s">
        <v>2125</v>
      </c>
      <c r="C577" s="14" t="s">
        <v>15</v>
      </c>
      <c r="D577" s="14" t="s">
        <v>17</v>
      </c>
      <c r="E577" s="14" t="s">
        <v>2126</v>
      </c>
      <c r="F577" s="14" t="s">
        <v>60</v>
      </c>
      <c r="G577" s="14" t="s">
        <v>60</v>
      </c>
      <c r="H577" s="14" t="s">
        <v>60</v>
      </c>
      <c r="I577" s="13" t="s">
        <v>113</v>
      </c>
      <c r="J577" s="13" t="s">
        <v>93</v>
      </c>
      <c r="K577" s="1" t="s">
        <v>94</v>
      </c>
      <c r="L577" s="1" t="s">
        <v>173</v>
      </c>
      <c r="M577" s="1" t="s">
        <v>65</v>
      </c>
      <c r="N577" s="13" t="s">
        <v>74</v>
      </c>
      <c r="O577" s="15">
        <v>85280</v>
      </c>
      <c r="P577" s="15">
        <v>211</v>
      </c>
      <c r="Q577" s="15">
        <v>35860</v>
      </c>
      <c r="R577" s="15">
        <v>79837</v>
      </c>
      <c r="S577" s="13">
        <v>5</v>
      </c>
      <c r="T577" s="16">
        <v>2217.9299999999998</v>
      </c>
      <c r="U577" s="17">
        <f t="shared" si="40"/>
        <v>443.58599999999996</v>
      </c>
      <c r="V577" s="18">
        <f t="shared" si="41"/>
        <v>10.511516587677724</v>
      </c>
      <c r="W577" s="18">
        <f t="shared" si="42"/>
        <v>2.6007621951219511E-2</v>
      </c>
      <c r="X577" s="19">
        <f t="shared" si="43"/>
        <v>2.3696682464454975E-2</v>
      </c>
      <c r="Y577" s="16">
        <f>(Table22[[#This Row],[Gross Cost]]/Table22[[#This Row],[Viewable Impressions]])*1000</f>
        <v>61.849693251533736</v>
      </c>
      <c r="Z577" s="19">
        <f t="shared" si="44"/>
        <v>0.24742026266416509</v>
      </c>
    </row>
    <row r="578" spans="1:26" ht="34" x14ac:dyDescent="0.2">
      <c r="A578" s="13" t="s">
        <v>2127</v>
      </c>
      <c r="B578" s="14" t="s">
        <v>2128</v>
      </c>
      <c r="C578" s="14" t="s">
        <v>13</v>
      </c>
      <c r="D578" s="14" t="s">
        <v>341</v>
      </c>
      <c r="E578" s="14" t="s">
        <v>342</v>
      </c>
      <c r="F578" s="14" t="s">
        <v>489</v>
      </c>
      <c r="G578" s="14" t="s">
        <v>2129</v>
      </c>
      <c r="H578" s="14" t="s">
        <v>60</v>
      </c>
      <c r="I578" s="13" t="s">
        <v>61</v>
      </c>
      <c r="J578" s="13" t="s">
        <v>93</v>
      </c>
      <c r="K578" s="1" t="s">
        <v>94</v>
      </c>
      <c r="L578" s="1" t="s">
        <v>291</v>
      </c>
      <c r="M578" s="1" t="s">
        <v>81</v>
      </c>
      <c r="N578" s="13" t="s">
        <v>74</v>
      </c>
      <c r="O578" s="15">
        <v>57917</v>
      </c>
      <c r="P578" s="15">
        <v>212</v>
      </c>
      <c r="Q578" s="15">
        <v>3650</v>
      </c>
      <c r="R578" s="15">
        <v>55128</v>
      </c>
      <c r="S578" s="13">
        <v>5</v>
      </c>
      <c r="T578" s="16">
        <v>1669.73</v>
      </c>
      <c r="U578" s="17">
        <f t="shared" ref="U578:U641" si="45">T578/S578</f>
        <v>333.94600000000003</v>
      </c>
      <c r="V578" s="18">
        <f t="shared" ref="V578:V641" si="46">T578/P578</f>
        <v>7.8760849056603774</v>
      </c>
      <c r="W578" s="18">
        <f t="shared" ref="W578:W641" si="47">T578/O578</f>
        <v>2.8829704577239844E-2</v>
      </c>
      <c r="X578" s="19">
        <f t="shared" ref="X578:X641" si="48">S578/P578</f>
        <v>2.358490566037736E-2</v>
      </c>
      <c r="Y578" s="16">
        <f>(Table22[[#This Row],[Gross Cost]]/Table22[[#This Row],[Viewable Impressions]])*1000</f>
        <v>457.46027397260275</v>
      </c>
      <c r="Z578" s="19">
        <f t="shared" si="44"/>
        <v>0.36604105875649634</v>
      </c>
    </row>
    <row r="579" spans="1:26" ht="34" x14ac:dyDescent="0.2">
      <c r="A579" s="13" t="s">
        <v>2130</v>
      </c>
      <c r="B579" s="14" t="s">
        <v>2131</v>
      </c>
      <c r="C579" s="14" t="s">
        <v>9</v>
      </c>
      <c r="D579" s="14" t="s">
        <v>754</v>
      </c>
      <c r="E579" s="14" t="s">
        <v>2132</v>
      </c>
      <c r="F579" s="14" t="s">
        <v>60</v>
      </c>
      <c r="G579" s="14" t="s">
        <v>60</v>
      </c>
      <c r="H579" s="14" t="s">
        <v>60</v>
      </c>
      <c r="I579" s="13" t="s">
        <v>61</v>
      </c>
      <c r="J579" s="13" t="s">
        <v>62</v>
      </c>
      <c r="K579" s="1" t="s">
        <v>536</v>
      </c>
      <c r="L579" s="1" t="s">
        <v>571</v>
      </c>
      <c r="M579" s="1" t="s">
        <v>81</v>
      </c>
      <c r="N579" s="13" t="s">
        <v>82</v>
      </c>
      <c r="O579" s="15">
        <v>59296</v>
      </c>
      <c r="P579" s="15">
        <v>170</v>
      </c>
      <c r="Q579" s="15">
        <v>25482</v>
      </c>
      <c r="R579" s="15">
        <v>54149</v>
      </c>
      <c r="S579" s="13">
        <v>4</v>
      </c>
      <c r="T579" s="16">
        <v>1568.72</v>
      </c>
      <c r="U579" s="17">
        <f t="shared" si="45"/>
        <v>392.18</v>
      </c>
      <c r="V579" s="18">
        <f t="shared" si="46"/>
        <v>9.227764705882354</v>
      </c>
      <c r="W579" s="18">
        <f t="shared" si="47"/>
        <v>2.6455747436589315E-2</v>
      </c>
      <c r="X579" s="19">
        <f t="shared" si="48"/>
        <v>2.3529411764705882E-2</v>
      </c>
      <c r="Y579" s="16">
        <f>(Table22[[#This Row],[Gross Cost]]/Table22[[#This Row],[Viewable Impressions]])*1000</f>
        <v>61.561886822070484</v>
      </c>
      <c r="Z579" s="19">
        <f t="shared" si="44"/>
        <v>0.28669724770642202</v>
      </c>
    </row>
    <row r="580" spans="1:26" ht="68" x14ac:dyDescent="0.2">
      <c r="A580" s="13" t="s">
        <v>2133</v>
      </c>
      <c r="B580" s="14" t="s">
        <v>2133</v>
      </c>
      <c r="C580" s="14" t="s">
        <v>23</v>
      </c>
      <c r="D580" s="14" t="s">
        <v>284</v>
      </c>
      <c r="E580" s="14" t="s">
        <v>197</v>
      </c>
      <c r="F580" s="14" t="s">
        <v>104</v>
      </c>
      <c r="G580" s="14" t="s">
        <v>2134</v>
      </c>
      <c r="H580" s="14" t="s">
        <v>60</v>
      </c>
      <c r="I580" s="13" t="s">
        <v>113</v>
      </c>
      <c r="J580" s="13" t="s">
        <v>78</v>
      </c>
      <c r="K580" s="1" t="s">
        <v>332</v>
      </c>
      <c r="L580" s="1" t="s">
        <v>515</v>
      </c>
      <c r="M580" s="1" t="s">
        <v>65</v>
      </c>
      <c r="N580" s="13" t="s">
        <v>74</v>
      </c>
      <c r="O580" s="15">
        <v>47931</v>
      </c>
      <c r="P580" s="15">
        <v>170</v>
      </c>
      <c r="Q580" s="15">
        <v>15989</v>
      </c>
      <c r="R580" s="15">
        <v>38916</v>
      </c>
      <c r="S580" s="13">
        <v>4</v>
      </c>
      <c r="T580" s="16">
        <v>1487.23</v>
      </c>
      <c r="U580" s="17">
        <f t="shared" si="45"/>
        <v>371.8075</v>
      </c>
      <c r="V580" s="18">
        <f t="shared" si="46"/>
        <v>8.7484117647058817</v>
      </c>
      <c r="W580" s="18">
        <f t="shared" si="47"/>
        <v>3.1028561891051722E-2</v>
      </c>
      <c r="X580" s="19">
        <f t="shared" si="48"/>
        <v>2.3529411764705882E-2</v>
      </c>
      <c r="Y580" s="16">
        <f>(Table22[[#This Row],[Gross Cost]]/Table22[[#This Row],[Viewable Impressions]])*1000</f>
        <v>93.015823378572762</v>
      </c>
      <c r="Z580" s="19">
        <f t="shared" ref="Z580:Z643" si="49">(P580/O580)*100</f>
        <v>0.35467651415576557</v>
      </c>
    </row>
    <row r="581" spans="1:26" ht="17" x14ac:dyDescent="0.2">
      <c r="A581" s="13" t="s">
        <v>2135</v>
      </c>
      <c r="B581" s="14" t="s">
        <v>2136</v>
      </c>
      <c r="C581" s="14" t="s">
        <v>14</v>
      </c>
      <c r="D581" s="14" t="s">
        <v>104</v>
      </c>
      <c r="E581" s="14" t="s">
        <v>2137</v>
      </c>
      <c r="F581" s="14" t="s">
        <v>60</v>
      </c>
      <c r="G581" s="14" t="s">
        <v>60</v>
      </c>
      <c r="H581" s="14" t="s">
        <v>60</v>
      </c>
      <c r="I581" s="13" t="s">
        <v>61</v>
      </c>
      <c r="J581" s="13" t="s">
        <v>121</v>
      </c>
      <c r="K581" s="1" t="s">
        <v>87</v>
      </c>
      <c r="L581" s="1" t="s">
        <v>251</v>
      </c>
      <c r="M581" s="1" t="s">
        <v>81</v>
      </c>
      <c r="N581" s="13" t="s">
        <v>74</v>
      </c>
      <c r="O581" s="15">
        <v>1956642</v>
      </c>
      <c r="P581" s="15">
        <v>4563</v>
      </c>
      <c r="Q581" s="15">
        <v>981461</v>
      </c>
      <c r="R581" s="15">
        <v>1731673</v>
      </c>
      <c r="S581" s="13">
        <v>106</v>
      </c>
      <c r="T581" s="16">
        <v>7730.24</v>
      </c>
      <c r="U581" s="17">
        <f t="shared" si="45"/>
        <v>72.926792452830185</v>
      </c>
      <c r="V581" s="18">
        <f t="shared" si="46"/>
        <v>1.6941135218058294</v>
      </c>
      <c r="W581" s="18">
        <f t="shared" si="47"/>
        <v>3.9507687149718754E-3</v>
      </c>
      <c r="X581" s="19">
        <f t="shared" si="48"/>
        <v>2.3230330922638615E-2</v>
      </c>
      <c r="Y581" s="16">
        <f>(Table22[[#This Row],[Gross Cost]]/Table22[[#This Row],[Viewable Impressions]])*1000</f>
        <v>7.8762579460620437</v>
      </c>
      <c r="Z581" s="19">
        <f t="shared" si="49"/>
        <v>0.23320566562508627</v>
      </c>
    </row>
    <row r="582" spans="1:26" ht="34" x14ac:dyDescent="0.2">
      <c r="A582" s="13" t="s">
        <v>2138</v>
      </c>
      <c r="B582" s="14" t="s">
        <v>2139</v>
      </c>
      <c r="C582" s="14" t="s">
        <v>279</v>
      </c>
      <c r="D582" s="14" t="s">
        <v>1040</v>
      </c>
      <c r="E582" s="14" t="s">
        <v>1041</v>
      </c>
      <c r="F582" s="14" t="s">
        <v>2140</v>
      </c>
      <c r="G582" s="14" t="s">
        <v>60</v>
      </c>
      <c r="H582" s="14" t="s">
        <v>60</v>
      </c>
      <c r="I582" s="13" t="s">
        <v>113</v>
      </c>
      <c r="J582" s="13" t="s">
        <v>78</v>
      </c>
      <c r="K582" s="1" t="s">
        <v>79</v>
      </c>
      <c r="L582" s="1" t="s">
        <v>2141</v>
      </c>
      <c r="M582" s="1" t="s">
        <v>65</v>
      </c>
      <c r="N582" s="13" t="s">
        <v>74</v>
      </c>
      <c r="O582" s="15">
        <v>11325</v>
      </c>
      <c r="P582" s="15">
        <v>88</v>
      </c>
      <c r="Q582" s="15">
        <v>6186</v>
      </c>
      <c r="R582" s="15">
        <v>10612</v>
      </c>
      <c r="S582" s="13">
        <v>2</v>
      </c>
      <c r="T582" s="16">
        <v>1573.25</v>
      </c>
      <c r="U582" s="17">
        <f t="shared" si="45"/>
        <v>786.625</v>
      </c>
      <c r="V582" s="18">
        <f t="shared" si="46"/>
        <v>17.87784090909091</v>
      </c>
      <c r="W582" s="18">
        <f t="shared" si="47"/>
        <v>0.13891832229580575</v>
      </c>
      <c r="X582" s="19">
        <f t="shared" si="48"/>
        <v>2.2727272727272728E-2</v>
      </c>
      <c r="Y582" s="16">
        <f>(Table22[[#This Row],[Gross Cost]]/Table22[[#This Row],[Viewable Impressions]])*1000</f>
        <v>254.32428063368894</v>
      </c>
      <c r="Z582" s="19">
        <f t="shared" si="49"/>
        <v>0.77704194260485648</v>
      </c>
    </row>
    <row r="583" spans="1:26" ht="51" x14ac:dyDescent="0.2">
      <c r="A583" s="13" t="s">
        <v>2142</v>
      </c>
      <c r="B583" s="14" t="s">
        <v>2143</v>
      </c>
      <c r="C583" s="14" t="s">
        <v>9</v>
      </c>
      <c r="D583" s="14" t="s">
        <v>1674</v>
      </c>
      <c r="E583" s="14" t="s">
        <v>1675</v>
      </c>
      <c r="F583" s="14" t="s">
        <v>2144</v>
      </c>
      <c r="G583" s="14" t="s">
        <v>60</v>
      </c>
      <c r="H583" s="14" t="s">
        <v>60</v>
      </c>
      <c r="I583" s="13" t="s">
        <v>113</v>
      </c>
      <c r="J583" s="13" t="s">
        <v>62</v>
      </c>
      <c r="K583" s="1" t="s">
        <v>94</v>
      </c>
      <c r="L583" s="1" t="s">
        <v>101</v>
      </c>
      <c r="M583" s="1" t="s">
        <v>116</v>
      </c>
      <c r="N583" s="13" t="s">
        <v>74</v>
      </c>
      <c r="O583" s="15">
        <v>12088</v>
      </c>
      <c r="P583" s="15">
        <v>88</v>
      </c>
      <c r="Q583" s="15">
        <v>1124</v>
      </c>
      <c r="R583" s="15">
        <v>10003</v>
      </c>
      <c r="S583" s="13">
        <v>2</v>
      </c>
      <c r="T583" s="16">
        <v>1500.03</v>
      </c>
      <c r="U583" s="17">
        <f t="shared" si="45"/>
        <v>750.01499999999999</v>
      </c>
      <c r="V583" s="18">
        <f t="shared" si="46"/>
        <v>17.045795454545456</v>
      </c>
      <c r="W583" s="18">
        <f t="shared" si="47"/>
        <v>0.12409248841826605</v>
      </c>
      <c r="X583" s="19">
        <f t="shared" si="48"/>
        <v>2.2727272727272728E-2</v>
      </c>
      <c r="Y583" s="16">
        <f>(Table22[[#This Row],[Gross Cost]]/Table22[[#This Row],[Viewable Impressions]])*1000</f>
        <v>1334.5462633451957</v>
      </c>
      <c r="Z583" s="19">
        <f t="shared" si="49"/>
        <v>0.72799470549305101</v>
      </c>
    </row>
    <row r="584" spans="1:26" ht="34" x14ac:dyDescent="0.2">
      <c r="A584" s="13" t="s">
        <v>2145</v>
      </c>
      <c r="B584" s="14" t="s">
        <v>2146</v>
      </c>
      <c r="C584" s="14" t="s">
        <v>20</v>
      </c>
      <c r="D584" s="14" t="s">
        <v>2147</v>
      </c>
      <c r="E584" s="14" t="s">
        <v>60</v>
      </c>
      <c r="F584" s="14" t="s">
        <v>60</v>
      </c>
      <c r="G584" s="14" t="s">
        <v>60</v>
      </c>
      <c r="H584" s="14" t="s">
        <v>60</v>
      </c>
      <c r="I584" s="13" t="s">
        <v>61</v>
      </c>
      <c r="J584" s="13" t="s">
        <v>62</v>
      </c>
      <c r="K584" s="1" t="s">
        <v>231</v>
      </c>
      <c r="L584" s="1" t="s">
        <v>515</v>
      </c>
      <c r="M584" s="1" t="s">
        <v>144</v>
      </c>
      <c r="N584" s="13" t="s">
        <v>74</v>
      </c>
      <c r="O584" s="15">
        <v>1575592</v>
      </c>
      <c r="P584" s="15">
        <v>3874</v>
      </c>
      <c r="Q584" s="15">
        <v>1155869</v>
      </c>
      <c r="R584" s="15">
        <v>1447900</v>
      </c>
      <c r="S584" s="13">
        <v>88</v>
      </c>
      <c r="T584" s="16">
        <v>7818.65</v>
      </c>
      <c r="U584" s="17">
        <f t="shared" si="45"/>
        <v>88.84829545454545</v>
      </c>
      <c r="V584" s="18">
        <f t="shared" si="46"/>
        <v>2.0182369643779037</v>
      </c>
      <c r="W584" s="18">
        <f t="shared" si="47"/>
        <v>4.9623570061284898E-3</v>
      </c>
      <c r="X584" s="19">
        <f t="shared" si="48"/>
        <v>2.2715539494062985E-2</v>
      </c>
      <c r="Y584" s="16">
        <f>(Table22[[#This Row],[Gross Cost]]/Table22[[#This Row],[Viewable Impressions]])*1000</f>
        <v>6.7643046054526934</v>
      </c>
      <c r="Z584" s="19">
        <f t="shared" si="49"/>
        <v>0.24587583587629283</v>
      </c>
    </row>
    <row r="585" spans="1:26" ht="17" x14ac:dyDescent="0.2">
      <c r="A585" s="13" t="s">
        <v>2148</v>
      </c>
      <c r="B585" s="14" t="s">
        <v>2149</v>
      </c>
      <c r="C585" s="14" t="s">
        <v>478</v>
      </c>
      <c r="D585" s="14" t="s">
        <v>2150</v>
      </c>
      <c r="E585" s="14" t="s">
        <v>60</v>
      </c>
      <c r="F585" s="14" t="s">
        <v>60</v>
      </c>
      <c r="G585" s="14" t="s">
        <v>60</v>
      </c>
      <c r="H585" s="14" t="s">
        <v>60</v>
      </c>
      <c r="I585" s="13" t="s">
        <v>61</v>
      </c>
      <c r="J585" s="13" t="s">
        <v>121</v>
      </c>
      <c r="K585" s="1" t="s">
        <v>87</v>
      </c>
      <c r="L585" s="1" t="s">
        <v>101</v>
      </c>
      <c r="M585" s="1" t="s">
        <v>65</v>
      </c>
      <c r="N585" s="13" t="s">
        <v>74</v>
      </c>
      <c r="O585" s="15">
        <v>161178</v>
      </c>
      <c r="P585" s="15">
        <v>492</v>
      </c>
      <c r="Q585" s="15">
        <v>70181</v>
      </c>
      <c r="R585" s="15">
        <v>150003</v>
      </c>
      <c r="S585" s="13">
        <v>11</v>
      </c>
      <c r="T585" s="16">
        <v>5892.48</v>
      </c>
      <c r="U585" s="17">
        <f t="shared" si="45"/>
        <v>535.67999999999995</v>
      </c>
      <c r="V585" s="18">
        <f t="shared" si="46"/>
        <v>11.976585365853659</v>
      </c>
      <c r="W585" s="18">
        <f t="shared" si="47"/>
        <v>3.6558835573093099E-2</v>
      </c>
      <c r="X585" s="19">
        <f t="shared" si="48"/>
        <v>2.2357723577235773E-2</v>
      </c>
      <c r="Y585" s="16">
        <f>(Table22[[#This Row],[Gross Cost]]/Table22[[#This Row],[Viewable Impressions]])*1000</f>
        <v>83.961186076003472</v>
      </c>
      <c r="Z585" s="19">
        <f t="shared" si="49"/>
        <v>0.30525257789524624</v>
      </c>
    </row>
    <row r="586" spans="1:26" ht="34" x14ac:dyDescent="0.2">
      <c r="A586" s="13" t="s">
        <v>2151</v>
      </c>
      <c r="B586" s="14" t="s">
        <v>2152</v>
      </c>
      <c r="C586" s="14" t="s">
        <v>11</v>
      </c>
      <c r="D586" s="14" t="s">
        <v>2153</v>
      </c>
      <c r="E586" s="14" t="s">
        <v>60</v>
      </c>
      <c r="F586" s="14" t="s">
        <v>60</v>
      </c>
      <c r="G586" s="14" t="s">
        <v>60</v>
      </c>
      <c r="H586" s="14" t="s">
        <v>60</v>
      </c>
      <c r="I586" s="13" t="s">
        <v>61</v>
      </c>
      <c r="J586" s="13" t="s">
        <v>78</v>
      </c>
      <c r="K586" s="1" t="s">
        <v>216</v>
      </c>
      <c r="L586" s="1" t="s">
        <v>2154</v>
      </c>
      <c r="M586" s="1" t="s">
        <v>65</v>
      </c>
      <c r="N586" s="13" t="s">
        <v>74</v>
      </c>
      <c r="O586" s="15">
        <v>7583</v>
      </c>
      <c r="P586" s="15">
        <v>45</v>
      </c>
      <c r="Q586" s="15">
        <v>4608</v>
      </c>
      <c r="R586" s="15">
        <v>5881</v>
      </c>
      <c r="S586" s="13">
        <v>1</v>
      </c>
      <c r="T586" s="16">
        <v>5033.4799999999996</v>
      </c>
      <c r="U586" s="17">
        <f t="shared" si="45"/>
        <v>5033.4799999999996</v>
      </c>
      <c r="V586" s="18">
        <f t="shared" si="46"/>
        <v>111.8551111111111</v>
      </c>
      <c r="W586" s="18">
        <f t="shared" si="47"/>
        <v>0.66378478174864819</v>
      </c>
      <c r="X586" s="19">
        <f t="shared" si="48"/>
        <v>2.2222222222222223E-2</v>
      </c>
      <c r="Y586" s="16">
        <f>(Table22[[#This Row],[Gross Cost]]/Table22[[#This Row],[Viewable Impressions]])*1000</f>
        <v>1092.3350694444443</v>
      </c>
      <c r="Z586" s="19">
        <f t="shared" si="49"/>
        <v>0.59343267835948832</v>
      </c>
    </row>
    <row r="587" spans="1:26" ht="34" x14ac:dyDescent="0.2">
      <c r="A587" s="13" t="s">
        <v>2155</v>
      </c>
      <c r="B587" s="14" t="s">
        <v>2156</v>
      </c>
      <c r="C587" s="14" t="s">
        <v>378</v>
      </c>
      <c r="D587" s="14" t="s">
        <v>2157</v>
      </c>
      <c r="E587" s="14" t="s">
        <v>60</v>
      </c>
      <c r="F587" s="14" t="s">
        <v>60</v>
      </c>
      <c r="G587" s="14" t="s">
        <v>60</v>
      </c>
      <c r="H587" s="14" t="s">
        <v>60</v>
      </c>
      <c r="I587" s="13" t="s">
        <v>193</v>
      </c>
      <c r="J587" s="13" t="s">
        <v>78</v>
      </c>
      <c r="K587" s="1" t="s">
        <v>94</v>
      </c>
      <c r="L587" s="1" t="s">
        <v>1061</v>
      </c>
      <c r="M587" s="1" t="s">
        <v>65</v>
      </c>
      <c r="N587" s="13" t="s">
        <v>74</v>
      </c>
      <c r="O587" s="15">
        <v>207823</v>
      </c>
      <c r="P587" s="15">
        <v>600</v>
      </c>
      <c r="Q587" s="15">
        <v>33602</v>
      </c>
      <c r="R587" s="15">
        <v>167814</v>
      </c>
      <c r="S587" s="13">
        <v>13</v>
      </c>
      <c r="T587" s="16">
        <v>6048.96</v>
      </c>
      <c r="U587" s="17">
        <f t="shared" si="45"/>
        <v>465.30461538461537</v>
      </c>
      <c r="V587" s="18">
        <f t="shared" si="46"/>
        <v>10.0816</v>
      </c>
      <c r="W587" s="18">
        <f t="shared" si="47"/>
        <v>2.9106306809159717E-2</v>
      </c>
      <c r="X587" s="19">
        <f t="shared" si="48"/>
        <v>2.1666666666666667E-2</v>
      </c>
      <c r="Y587" s="16">
        <f>(Table22[[#This Row],[Gross Cost]]/Table22[[#This Row],[Viewable Impressions]])*1000</f>
        <v>180.01785607999523</v>
      </c>
      <c r="Z587" s="19">
        <f t="shared" si="49"/>
        <v>0.2887072171992513</v>
      </c>
    </row>
    <row r="588" spans="1:26" ht="34" x14ac:dyDescent="0.2">
      <c r="A588" s="13" t="s">
        <v>2158</v>
      </c>
      <c r="B588" s="14" t="s">
        <v>2159</v>
      </c>
      <c r="C588" s="14" t="s">
        <v>956</v>
      </c>
      <c r="D588" s="14" t="s">
        <v>2160</v>
      </c>
      <c r="E588" s="14" t="s">
        <v>2161</v>
      </c>
      <c r="F588" s="14" t="s">
        <v>60</v>
      </c>
      <c r="G588" s="14" t="s">
        <v>60</v>
      </c>
      <c r="H588" s="14" t="s">
        <v>60</v>
      </c>
      <c r="I588" s="13" t="s">
        <v>61</v>
      </c>
      <c r="J588" s="13" t="s">
        <v>121</v>
      </c>
      <c r="K588" s="1" t="s">
        <v>231</v>
      </c>
      <c r="L588" s="1" t="s">
        <v>268</v>
      </c>
      <c r="M588" s="1" t="s">
        <v>328</v>
      </c>
      <c r="N588" s="13" t="s">
        <v>82</v>
      </c>
      <c r="O588" s="15">
        <v>49415</v>
      </c>
      <c r="P588" s="15">
        <v>144</v>
      </c>
      <c r="Q588" s="15">
        <v>24692</v>
      </c>
      <c r="R588" s="15">
        <v>45565</v>
      </c>
      <c r="S588" s="13">
        <v>3</v>
      </c>
      <c r="T588" s="16">
        <v>1471.18</v>
      </c>
      <c r="U588" s="17">
        <f t="shared" si="45"/>
        <v>490.39333333333337</v>
      </c>
      <c r="V588" s="18">
        <f t="shared" si="46"/>
        <v>10.216527777777777</v>
      </c>
      <c r="W588" s="18">
        <f t="shared" si="47"/>
        <v>2.9771931599716688E-2</v>
      </c>
      <c r="X588" s="19">
        <f t="shared" si="48"/>
        <v>2.0833333333333332E-2</v>
      </c>
      <c r="Y588" s="16">
        <f>(Table22[[#This Row],[Gross Cost]]/Table22[[#This Row],[Viewable Impressions]])*1000</f>
        <v>59.581240887736918</v>
      </c>
      <c r="Z588" s="19">
        <f t="shared" si="49"/>
        <v>0.29140949104522917</v>
      </c>
    </row>
    <row r="589" spans="1:26" ht="34" x14ac:dyDescent="0.2">
      <c r="A589" s="13" t="s">
        <v>2162</v>
      </c>
      <c r="B589" s="14" t="s">
        <v>2163</v>
      </c>
      <c r="C589" s="14" t="s">
        <v>1067</v>
      </c>
      <c r="D589" s="14" t="s">
        <v>1068</v>
      </c>
      <c r="E589" s="14" t="s">
        <v>1070</v>
      </c>
      <c r="F589" s="14" t="s">
        <v>60</v>
      </c>
      <c r="G589" s="14" t="s">
        <v>60</v>
      </c>
      <c r="H589" s="14" t="s">
        <v>60</v>
      </c>
      <c r="I589" s="13" t="s">
        <v>61</v>
      </c>
      <c r="J589" s="13" t="s">
        <v>78</v>
      </c>
      <c r="K589" s="1" t="s">
        <v>100</v>
      </c>
      <c r="L589" s="1" t="s">
        <v>607</v>
      </c>
      <c r="M589" s="1" t="s">
        <v>81</v>
      </c>
      <c r="N589" s="13" t="s">
        <v>74</v>
      </c>
      <c r="O589" s="15">
        <v>37355</v>
      </c>
      <c r="P589" s="15">
        <v>145</v>
      </c>
      <c r="Q589" s="15">
        <v>17138</v>
      </c>
      <c r="R589" s="15">
        <v>35689</v>
      </c>
      <c r="S589" s="13">
        <v>3</v>
      </c>
      <c r="T589" s="16">
        <v>1577.37</v>
      </c>
      <c r="U589" s="17">
        <f t="shared" si="45"/>
        <v>525.79</v>
      </c>
      <c r="V589" s="18">
        <f t="shared" si="46"/>
        <v>10.878413793103448</v>
      </c>
      <c r="W589" s="18">
        <f t="shared" si="47"/>
        <v>4.2226475706063443E-2</v>
      </c>
      <c r="X589" s="19">
        <f t="shared" si="48"/>
        <v>2.0689655172413793E-2</v>
      </c>
      <c r="Y589" s="16">
        <f>(Table22[[#This Row],[Gross Cost]]/Table22[[#This Row],[Viewable Impressions]])*1000</f>
        <v>92.039327809546037</v>
      </c>
      <c r="Z589" s="19">
        <f t="shared" si="49"/>
        <v>0.38816758131441575</v>
      </c>
    </row>
    <row r="590" spans="1:26" ht="34" x14ac:dyDescent="0.2">
      <c r="A590" s="13" t="s">
        <v>2164</v>
      </c>
      <c r="B590" s="14" t="s">
        <v>2165</v>
      </c>
      <c r="C590" s="14" t="s">
        <v>2165</v>
      </c>
      <c r="D590" s="14" t="s">
        <v>60</v>
      </c>
      <c r="E590" s="14" t="s">
        <v>60</v>
      </c>
      <c r="F590" s="14" t="s">
        <v>60</v>
      </c>
      <c r="G590" s="14" t="s">
        <v>60</v>
      </c>
      <c r="H590" s="14" t="s">
        <v>60</v>
      </c>
      <c r="I590" s="13" t="s">
        <v>61</v>
      </c>
      <c r="J590" s="13" t="s">
        <v>121</v>
      </c>
      <c r="K590" s="1" t="s">
        <v>355</v>
      </c>
      <c r="L590" s="1" t="s">
        <v>2166</v>
      </c>
      <c r="M590" s="1" t="s">
        <v>328</v>
      </c>
      <c r="N590" s="13" t="s">
        <v>74</v>
      </c>
      <c r="O590" s="15">
        <v>35034</v>
      </c>
      <c r="P590" s="15">
        <v>145</v>
      </c>
      <c r="Q590" s="15">
        <v>13904</v>
      </c>
      <c r="R590" s="15">
        <v>34123</v>
      </c>
      <c r="S590" s="13">
        <v>3</v>
      </c>
      <c r="T590" s="16">
        <v>2141.4699999999998</v>
      </c>
      <c r="U590" s="17">
        <f t="shared" si="45"/>
        <v>713.82333333333327</v>
      </c>
      <c r="V590" s="18">
        <f t="shared" si="46"/>
        <v>14.768758620689654</v>
      </c>
      <c r="W590" s="18">
        <f t="shared" si="47"/>
        <v>6.1125478106981782E-2</v>
      </c>
      <c r="X590" s="19">
        <f t="shared" si="48"/>
        <v>2.0689655172413793E-2</v>
      </c>
      <c r="Y590" s="16">
        <f>(Table22[[#This Row],[Gross Cost]]/Table22[[#This Row],[Viewable Impressions]])*1000</f>
        <v>154.01826812428078</v>
      </c>
      <c r="Z590" s="19">
        <f t="shared" si="49"/>
        <v>0.41388365587714793</v>
      </c>
    </row>
    <row r="591" spans="1:26" ht="34" x14ac:dyDescent="0.2">
      <c r="A591" s="13" t="s">
        <v>2167</v>
      </c>
      <c r="B591" s="14" t="s">
        <v>2167</v>
      </c>
      <c r="C591" s="14" t="s">
        <v>22</v>
      </c>
      <c r="D591" s="14" t="s">
        <v>1650</v>
      </c>
      <c r="E591" s="14" t="s">
        <v>2168</v>
      </c>
      <c r="F591" s="14" t="s">
        <v>2169</v>
      </c>
      <c r="G591" s="14" t="s">
        <v>60</v>
      </c>
      <c r="H591" s="14" t="s">
        <v>60</v>
      </c>
      <c r="I591" s="13" t="s">
        <v>61</v>
      </c>
      <c r="J591" s="13" t="s">
        <v>93</v>
      </c>
      <c r="K591" s="1" t="s">
        <v>231</v>
      </c>
      <c r="L591" s="1" t="s">
        <v>101</v>
      </c>
      <c r="M591" s="1" t="s">
        <v>107</v>
      </c>
      <c r="N591" s="13" t="s">
        <v>74</v>
      </c>
      <c r="O591" s="15">
        <v>13326</v>
      </c>
      <c r="P591" s="15">
        <v>98</v>
      </c>
      <c r="Q591" s="15">
        <v>3568</v>
      </c>
      <c r="R591" s="15">
        <v>11388</v>
      </c>
      <c r="S591" s="13">
        <v>2</v>
      </c>
      <c r="T591" s="16">
        <v>1442.03</v>
      </c>
      <c r="U591" s="17">
        <f t="shared" si="45"/>
        <v>721.01499999999999</v>
      </c>
      <c r="V591" s="18">
        <f t="shared" si="46"/>
        <v>14.714591836734694</v>
      </c>
      <c r="W591" s="18">
        <f t="shared" si="47"/>
        <v>0.10821176647155936</v>
      </c>
      <c r="X591" s="19">
        <f t="shared" si="48"/>
        <v>2.0408163265306121E-2</v>
      </c>
      <c r="Y591" s="16">
        <f>(Table22[[#This Row],[Gross Cost]]/Table22[[#This Row],[Viewable Impressions]])*1000</f>
        <v>404.15639013452915</v>
      </c>
      <c r="Z591" s="19">
        <f t="shared" si="49"/>
        <v>0.73540447245985296</v>
      </c>
    </row>
    <row r="592" spans="1:26" ht="51" x14ac:dyDescent="0.2">
      <c r="A592" s="13" t="s">
        <v>2170</v>
      </c>
      <c r="B592" s="14" t="s">
        <v>2171</v>
      </c>
      <c r="C592" s="14" t="s">
        <v>279</v>
      </c>
      <c r="D592" s="14" t="s">
        <v>2172</v>
      </c>
      <c r="E592" s="14" t="s">
        <v>2173</v>
      </c>
      <c r="F592" s="14" t="s">
        <v>60</v>
      </c>
      <c r="G592" s="14" t="s">
        <v>60</v>
      </c>
      <c r="H592" s="14" t="s">
        <v>60</v>
      </c>
      <c r="I592" s="13" t="s">
        <v>113</v>
      </c>
      <c r="J592" s="13" t="s">
        <v>93</v>
      </c>
      <c r="K592" s="1" t="s">
        <v>94</v>
      </c>
      <c r="L592" s="1" t="s">
        <v>101</v>
      </c>
      <c r="M592" s="1" t="s">
        <v>65</v>
      </c>
      <c r="N592" s="13" t="s">
        <v>74</v>
      </c>
      <c r="O592" s="15">
        <v>102884</v>
      </c>
      <c r="P592" s="15">
        <v>299</v>
      </c>
      <c r="Q592" s="15">
        <v>42841</v>
      </c>
      <c r="R592" s="15">
        <v>96539</v>
      </c>
      <c r="S592" s="13">
        <v>6</v>
      </c>
      <c r="T592" s="16">
        <v>2015.45</v>
      </c>
      <c r="U592" s="17">
        <f t="shared" si="45"/>
        <v>335.90833333333336</v>
      </c>
      <c r="V592" s="18">
        <f t="shared" si="46"/>
        <v>6.7406354515050166</v>
      </c>
      <c r="W592" s="18">
        <f t="shared" si="47"/>
        <v>1.9589537731814471E-2</v>
      </c>
      <c r="X592" s="19">
        <f t="shared" si="48"/>
        <v>2.0066889632107024E-2</v>
      </c>
      <c r="Y592" s="16">
        <f>(Table22[[#This Row],[Gross Cost]]/Table22[[#This Row],[Viewable Impressions]])*1000</f>
        <v>47.044886907401789</v>
      </c>
      <c r="Z592" s="19">
        <f t="shared" si="49"/>
        <v>0.29061856070914815</v>
      </c>
    </row>
    <row r="593" spans="1:26" ht="68" x14ac:dyDescent="0.2">
      <c r="A593" s="13" t="s">
        <v>2174</v>
      </c>
      <c r="B593" s="14" t="s">
        <v>2175</v>
      </c>
      <c r="C593" s="14" t="s">
        <v>27</v>
      </c>
      <c r="D593" s="14" t="s">
        <v>2028</v>
      </c>
      <c r="E593" s="14" t="s">
        <v>2029</v>
      </c>
      <c r="F593" s="14" t="s">
        <v>2030</v>
      </c>
      <c r="G593" s="14" t="s">
        <v>2176</v>
      </c>
      <c r="H593" s="14" t="s">
        <v>60</v>
      </c>
      <c r="I593" s="13" t="s">
        <v>61</v>
      </c>
      <c r="J593" s="13" t="s">
        <v>121</v>
      </c>
      <c r="K593" s="1" t="s">
        <v>231</v>
      </c>
      <c r="L593" s="1" t="s">
        <v>867</v>
      </c>
      <c r="M593" s="1" t="s">
        <v>65</v>
      </c>
      <c r="N593" s="13" t="s">
        <v>74</v>
      </c>
      <c r="O593" s="15">
        <v>130796</v>
      </c>
      <c r="P593" s="15">
        <v>300</v>
      </c>
      <c r="Q593" s="15">
        <v>109118</v>
      </c>
      <c r="R593" s="15">
        <v>122937</v>
      </c>
      <c r="S593" s="13">
        <v>6</v>
      </c>
      <c r="T593" s="16">
        <v>2196.66</v>
      </c>
      <c r="U593" s="17">
        <f t="shared" si="45"/>
        <v>366.10999999999996</v>
      </c>
      <c r="V593" s="18">
        <f t="shared" si="46"/>
        <v>7.3221999999999996</v>
      </c>
      <c r="W593" s="18">
        <f t="shared" si="47"/>
        <v>1.6794550292057859E-2</v>
      </c>
      <c r="X593" s="19">
        <f t="shared" si="48"/>
        <v>0.02</v>
      </c>
      <c r="Y593" s="16">
        <f>(Table22[[#This Row],[Gross Cost]]/Table22[[#This Row],[Viewable Impressions]])*1000</f>
        <v>20.131050789054047</v>
      </c>
      <c r="Z593" s="19">
        <f t="shared" si="49"/>
        <v>0.22936481237958348</v>
      </c>
    </row>
    <row r="594" spans="1:26" ht="34" x14ac:dyDescent="0.2">
      <c r="A594" s="13" t="s">
        <v>2177</v>
      </c>
      <c r="B594" s="14" t="s">
        <v>2178</v>
      </c>
      <c r="C594" s="14" t="s">
        <v>28</v>
      </c>
      <c r="D594" s="14" t="s">
        <v>294</v>
      </c>
      <c r="E594" s="14" t="s">
        <v>2179</v>
      </c>
      <c r="F594" s="14" t="s">
        <v>60</v>
      </c>
      <c r="G594" s="14" t="s">
        <v>60</v>
      </c>
      <c r="H594" s="14" t="s">
        <v>60</v>
      </c>
      <c r="I594" s="13" t="s">
        <v>193</v>
      </c>
      <c r="J594" s="13" t="s">
        <v>78</v>
      </c>
      <c r="K594" s="1" t="s">
        <v>131</v>
      </c>
      <c r="L594" s="1" t="s">
        <v>168</v>
      </c>
      <c r="M594" s="1" t="s">
        <v>65</v>
      </c>
      <c r="N594" s="13" t="s">
        <v>74</v>
      </c>
      <c r="O594" s="15">
        <v>15602</v>
      </c>
      <c r="P594" s="15">
        <v>50</v>
      </c>
      <c r="Q594" s="15">
        <v>7676</v>
      </c>
      <c r="R594" s="15">
        <v>13775</v>
      </c>
      <c r="S594" s="13">
        <v>1</v>
      </c>
      <c r="T594" s="16">
        <v>2600.89</v>
      </c>
      <c r="U594" s="17">
        <f t="shared" si="45"/>
        <v>2600.89</v>
      </c>
      <c r="V594" s="18">
        <f t="shared" si="46"/>
        <v>52.017799999999994</v>
      </c>
      <c r="W594" s="18">
        <f t="shared" si="47"/>
        <v>0.16670234585309576</v>
      </c>
      <c r="X594" s="19">
        <f t="shared" si="48"/>
        <v>0.02</v>
      </c>
      <c r="Y594" s="16">
        <f>(Table22[[#This Row],[Gross Cost]]/Table22[[#This Row],[Viewable Impressions]])*1000</f>
        <v>338.83402813965608</v>
      </c>
      <c r="Z594" s="19">
        <f t="shared" si="49"/>
        <v>0.32047173439302656</v>
      </c>
    </row>
    <row r="595" spans="1:26" ht="34" x14ac:dyDescent="0.2">
      <c r="A595" s="13" t="s">
        <v>2180</v>
      </c>
      <c r="B595" s="14" t="s">
        <v>2181</v>
      </c>
      <c r="C595" s="14" t="s">
        <v>28</v>
      </c>
      <c r="D595" s="14" t="s">
        <v>294</v>
      </c>
      <c r="E595" s="14" t="s">
        <v>1138</v>
      </c>
      <c r="F595" s="14" t="s">
        <v>2182</v>
      </c>
      <c r="G595" s="14" t="s">
        <v>60</v>
      </c>
      <c r="H595" s="14" t="s">
        <v>60</v>
      </c>
      <c r="I595" s="13" t="s">
        <v>61</v>
      </c>
      <c r="J595" s="13" t="s">
        <v>78</v>
      </c>
      <c r="K595" s="1" t="s">
        <v>588</v>
      </c>
      <c r="L595" s="1" t="s">
        <v>173</v>
      </c>
      <c r="M595" s="1" t="s">
        <v>65</v>
      </c>
      <c r="N595" s="13" t="s">
        <v>74</v>
      </c>
      <c r="O595" s="15">
        <v>15449</v>
      </c>
      <c r="P595" s="15">
        <v>50</v>
      </c>
      <c r="Q595" s="15">
        <v>4595</v>
      </c>
      <c r="R595" s="15">
        <v>13765</v>
      </c>
      <c r="S595" s="13">
        <v>1</v>
      </c>
      <c r="T595" s="16">
        <v>3122.94</v>
      </c>
      <c r="U595" s="17">
        <f t="shared" si="45"/>
        <v>3122.94</v>
      </c>
      <c r="V595" s="18">
        <f t="shared" si="46"/>
        <v>62.458800000000004</v>
      </c>
      <c r="W595" s="18">
        <f t="shared" si="47"/>
        <v>0.20214512266166096</v>
      </c>
      <c r="X595" s="19">
        <f t="shared" si="48"/>
        <v>0.02</v>
      </c>
      <c r="Y595" s="16">
        <f>(Table22[[#This Row],[Gross Cost]]/Table22[[#This Row],[Viewable Impressions]])*1000</f>
        <v>679.63873775843308</v>
      </c>
      <c r="Z595" s="19">
        <f t="shared" si="49"/>
        <v>0.32364554340086737</v>
      </c>
    </row>
    <row r="596" spans="1:26" ht="34" x14ac:dyDescent="0.2">
      <c r="A596" s="13" t="s">
        <v>2183</v>
      </c>
      <c r="B596" s="14" t="s">
        <v>2184</v>
      </c>
      <c r="C596" s="14" t="s">
        <v>436</v>
      </c>
      <c r="D596" s="14" t="s">
        <v>2185</v>
      </c>
      <c r="E596" s="14" t="s">
        <v>60</v>
      </c>
      <c r="F596" s="14" t="s">
        <v>60</v>
      </c>
      <c r="G596" s="14" t="s">
        <v>60</v>
      </c>
      <c r="H596" s="14" t="s">
        <v>60</v>
      </c>
      <c r="I596" s="13" t="s">
        <v>113</v>
      </c>
      <c r="J596" s="13" t="s">
        <v>62</v>
      </c>
      <c r="K596" s="1" t="s">
        <v>94</v>
      </c>
      <c r="L596" s="1" t="s">
        <v>482</v>
      </c>
      <c r="M596" s="1" t="s">
        <v>65</v>
      </c>
      <c r="N596" s="13" t="s">
        <v>74</v>
      </c>
      <c r="O596" s="15">
        <v>25377</v>
      </c>
      <c r="P596" s="15">
        <v>101</v>
      </c>
      <c r="Q596" s="15">
        <v>16698</v>
      </c>
      <c r="R596" s="15">
        <v>23798</v>
      </c>
      <c r="S596" s="13">
        <v>2</v>
      </c>
      <c r="T596" s="16">
        <v>5175.1400000000003</v>
      </c>
      <c r="U596" s="17">
        <f t="shared" si="45"/>
        <v>2587.5700000000002</v>
      </c>
      <c r="V596" s="18">
        <f t="shared" si="46"/>
        <v>51.239009900990105</v>
      </c>
      <c r="W596" s="18">
        <f t="shared" si="47"/>
        <v>0.20393033061433583</v>
      </c>
      <c r="X596" s="19">
        <f t="shared" si="48"/>
        <v>1.9801980198019802E-2</v>
      </c>
      <c r="Y596" s="16">
        <f>(Table22[[#This Row],[Gross Cost]]/Table22[[#This Row],[Viewable Impressions]])*1000</f>
        <v>309.92573960953411</v>
      </c>
      <c r="Z596" s="19">
        <f t="shared" si="49"/>
        <v>0.39799818733498832</v>
      </c>
    </row>
    <row r="597" spans="1:26" ht="34" x14ac:dyDescent="0.2">
      <c r="A597" s="13" t="s">
        <v>2186</v>
      </c>
      <c r="B597" s="14" t="s">
        <v>2187</v>
      </c>
      <c r="C597" s="14" t="s">
        <v>8</v>
      </c>
      <c r="D597" s="14" t="s">
        <v>166</v>
      </c>
      <c r="E597" s="14" t="s">
        <v>2188</v>
      </c>
      <c r="F597" s="14" t="s">
        <v>60</v>
      </c>
      <c r="G597" s="14" t="s">
        <v>60</v>
      </c>
      <c r="H597" s="14" t="s">
        <v>60</v>
      </c>
      <c r="I597" s="13" t="s">
        <v>113</v>
      </c>
      <c r="J597" s="13" t="s">
        <v>78</v>
      </c>
      <c r="K597" s="1" t="s">
        <v>79</v>
      </c>
      <c r="L597" s="1" t="s">
        <v>101</v>
      </c>
      <c r="M597" s="1" t="s">
        <v>217</v>
      </c>
      <c r="N597" s="13" t="s">
        <v>74</v>
      </c>
      <c r="O597" s="15">
        <v>680912</v>
      </c>
      <c r="P597" s="15">
        <v>2000</v>
      </c>
      <c r="Q597" s="15">
        <v>388915</v>
      </c>
      <c r="R597" s="15">
        <v>648524</v>
      </c>
      <c r="S597" s="13">
        <v>39</v>
      </c>
      <c r="T597" s="16">
        <v>7814.26</v>
      </c>
      <c r="U597" s="17">
        <f t="shared" si="45"/>
        <v>200.36564102564103</v>
      </c>
      <c r="V597" s="18">
        <f t="shared" si="46"/>
        <v>3.90713</v>
      </c>
      <c r="W597" s="18">
        <f t="shared" si="47"/>
        <v>1.1476167258030407E-2</v>
      </c>
      <c r="X597" s="19">
        <f t="shared" si="48"/>
        <v>1.95E-2</v>
      </c>
      <c r="Y597" s="16">
        <f>(Table22[[#This Row],[Gross Cost]]/Table22[[#This Row],[Viewable Impressions]])*1000</f>
        <v>20.092462363241324</v>
      </c>
      <c r="Z597" s="19">
        <f t="shared" si="49"/>
        <v>0.29372371172780037</v>
      </c>
    </row>
    <row r="598" spans="1:26" ht="51" x14ac:dyDescent="0.2">
      <c r="A598" s="13" t="s">
        <v>2189</v>
      </c>
      <c r="B598" s="14" t="s">
        <v>2190</v>
      </c>
      <c r="C598" s="14" t="s">
        <v>28</v>
      </c>
      <c r="D598" s="14" t="s">
        <v>294</v>
      </c>
      <c r="E598" s="14" t="s">
        <v>295</v>
      </c>
      <c r="F598" s="14" t="s">
        <v>2191</v>
      </c>
      <c r="G598" s="14" t="s">
        <v>2192</v>
      </c>
      <c r="H598" s="14" t="s">
        <v>60</v>
      </c>
      <c r="I598" s="13" t="s">
        <v>61</v>
      </c>
      <c r="J598" s="13" t="s">
        <v>93</v>
      </c>
      <c r="K598" s="1" t="s">
        <v>231</v>
      </c>
      <c r="L598" s="1" t="s">
        <v>101</v>
      </c>
      <c r="M598" s="1" t="s">
        <v>81</v>
      </c>
      <c r="N598" s="13" t="s">
        <v>66</v>
      </c>
      <c r="O598" s="15">
        <v>63460</v>
      </c>
      <c r="P598" s="15">
        <v>212</v>
      </c>
      <c r="Q598" s="15">
        <v>26978</v>
      </c>
      <c r="R598" s="15">
        <v>59516</v>
      </c>
      <c r="S598" s="13">
        <v>4</v>
      </c>
      <c r="T598" s="16">
        <v>1945.43</v>
      </c>
      <c r="U598" s="17">
        <f t="shared" si="45"/>
        <v>486.35750000000002</v>
      </c>
      <c r="V598" s="18">
        <f t="shared" si="46"/>
        <v>9.1765566037735855</v>
      </c>
      <c r="W598" s="18">
        <f t="shared" si="47"/>
        <v>3.0656003781909864E-2</v>
      </c>
      <c r="X598" s="19">
        <f t="shared" si="48"/>
        <v>1.8867924528301886E-2</v>
      </c>
      <c r="Y598" s="16">
        <f>(Table22[[#This Row],[Gross Cost]]/Table22[[#This Row],[Viewable Impressions]])*1000</f>
        <v>72.111720661279563</v>
      </c>
      <c r="Z598" s="19">
        <f t="shared" si="49"/>
        <v>0.33406870469587141</v>
      </c>
    </row>
    <row r="599" spans="1:26" ht="34" x14ac:dyDescent="0.2">
      <c r="A599" s="13" t="s">
        <v>2193</v>
      </c>
      <c r="B599" s="14" t="s">
        <v>2194</v>
      </c>
      <c r="C599" s="14" t="s">
        <v>28</v>
      </c>
      <c r="D599" s="14" t="s">
        <v>294</v>
      </c>
      <c r="E599" s="14" t="s">
        <v>1030</v>
      </c>
      <c r="F599" s="14" t="s">
        <v>988</v>
      </c>
      <c r="G599" s="14" t="s">
        <v>60</v>
      </c>
      <c r="H599" s="14" t="s">
        <v>60</v>
      </c>
      <c r="I599" s="13" t="s">
        <v>113</v>
      </c>
      <c r="J599" s="13" t="s">
        <v>78</v>
      </c>
      <c r="K599" s="1" t="s">
        <v>100</v>
      </c>
      <c r="L599" s="1" t="s">
        <v>833</v>
      </c>
      <c r="M599" s="1" t="s">
        <v>116</v>
      </c>
      <c r="N599" s="13" t="s">
        <v>74</v>
      </c>
      <c r="O599" s="15">
        <v>481526</v>
      </c>
      <c r="P599" s="15">
        <v>1235</v>
      </c>
      <c r="Q599" s="15">
        <v>396802</v>
      </c>
      <c r="R599" s="15">
        <v>437639</v>
      </c>
      <c r="S599" s="13">
        <v>23</v>
      </c>
      <c r="T599" s="16">
        <v>2037.87</v>
      </c>
      <c r="U599" s="17">
        <f t="shared" si="45"/>
        <v>88.603043478260858</v>
      </c>
      <c r="V599" s="18">
        <f t="shared" si="46"/>
        <v>1.6500971659919028</v>
      </c>
      <c r="W599" s="18">
        <f t="shared" si="47"/>
        <v>4.2321079235596833E-3</v>
      </c>
      <c r="X599" s="19">
        <f t="shared" si="48"/>
        <v>1.862348178137652E-2</v>
      </c>
      <c r="Y599" s="16">
        <f>(Table22[[#This Row],[Gross Cost]]/Table22[[#This Row],[Viewable Impressions]])*1000</f>
        <v>5.1357352029475658</v>
      </c>
      <c r="Z599" s="19">
        <f t="shared" si="49"/>
        <v>0.25647628580803528</v>
      </c>
    </row>
    <row r="600" spans="1:26" ht="17" x14ac:dyDescent="0.2">
      <c r="A600" s="13" t="s">
        <v>2195</v>
      </c>
      <c r="B600" s="14" t="s">
        <v>2196</v>
      </c>
      <c r="C600" s="14" t="s">
        <v>16</v>
      </c>
      <c r="D600" s="14" t="s">
        <v>717</v>
      </c>
      <c r="E600" s="14" t="s">
        <v>1875</v>
      </c>
      <c r="F600" s="14" t="s">
        <v>60</v>
      </c>
      <c r="G600" s="14" t="s">
        <v>60</v>
      </c>
      <c r="H600" s="14" t="s">
        <v>60</v>
      </c>
      <c r="I600" s="13" t="s">
        <v>193</v>
      </c>
      <c r="J600" s="13" t="s">
        <v>121</v>
      </c>
      <c r="K600" s="1" t="s">
        <v>94</v>
      </c>
      <c r="L600" s="1" t="s">
        <v>361</v>
      </c>
      <c r="M600" s="1" t="s">
        <v>65</v>
      </c>
      <c r="N600" s="13" t="s">
        <v>74</v>
      </c>
      <c r="O600" s="15">
        <v>100058</v>
      </c>
      <c r="P600" s="15">
        <v>435</v>
      </c>
      <c r="Q600" s="15">
        <v>73422</v>
      </c>
      <c r="R600" s="15">
        <v>91976</v>
      </c>
      <c r="S600" s="13">
        <v>8</v>
      </c>
      <c r="T600" s="16">
        <v>5831.23</v>
      </c>
      <c r="U600" s="17">
        <f t="shared" si="45"/>
        <v>728.90374999999995</v>
      </c>
      <c r="V600" s="18">
        <f t="shared" si="46"/>
        <v>13.405126436781607</v>
      </c>
      <c r="W600" s="18">
        <f t="shared" si="47"/>
        <v>5.8278498470886883E-2</v>
      </c>
      <c r="X600" s="19">
        <f t="shared" si="48"/>
        <v>1.8390804597701149E-2</v>
      </c>
      <c r="Y600" s="16">
        <f>(Table22[[#This Row],[Gross Cost]]/Table22[[#This Row],[Viewable Impressions]])*1000</f>
        <v>79.420745825501896</v>
      </c>
      <c r="Z600" s="19">
        <f t="shared" si="49"/>
        <v>0.43474784624917551</v>
      </c>
    </row>
    <row r="601" spans="1:26" ht="34" x14ac:dyDescent="0.2">
      <c r="A601" s="13" t="s">
        <v>2197</v>
      </c>
      <c r="B601" s="14" t="s">
        <v>2198</v>
      </c>
      <c r="C601" s="14" t="s">
        <v>11</v>
      </c>
      <c r="D601" s="14" t="s">
        <v>136</v>
      </c>
      <c r="E601" s="14" t="s">
        <v>2199</v>
      </c>
      <c r="F601" s="14" t="s">
        <v>60</v>
      </c>
      <c r="G601" s="14" t="s">
        <v>60</v>
      </c>
      <c r="H601" s="14" t="s">
        <v>60</v>
      </c>
      <c r="I601" s="13" t="s">
        <v>113</v>
      </c>
      <c r="J601" s="13" t="s">
        <v>62</v>
      </c>
      <c r="K601" s="1" t="s">
        <v>231</v>
      </c>
      <c r="L601" s="1" t="s">
        <v>101</v>
      </c>
      <c r="M601" s="1" t="s">
        <v>65</v>
      </c>
      <c r="N601" s="13" t="s">
        <v>74</v>
      </c>
      <c r="O601" s="15">
        <v>405957</v>
      </c>
      <c r="P601" s="15">
        <v>874</v>
      </c>
      <c r="Q601" s="15">
        <v>204189</v>
      </c>
      <c r="R601" s="15">
        <v>385654</v>
      </c>
      <c r="S601" s="13">
        <v>16</v>
      </c>
      <c r="T601" s="16">
        <v>5864.13</v>
      </c>
      <c r="U601" s="17">
        <f t="shared" si="45"/>
        <v>366.50812500000001</v>
      </c>
      <c r="V601" s="18">
        <f t="shared" si="46"/>
        <v>6.7095308924485124</v>
      </c>
      <c r="W601" s="18">
        <f t="shared" si="47"/>
        <v>1.4445199861069029E-2</v>
      </c>
      <c r="X601" s="19">
        <f t="shared" si="48"/>
        <v>1.8306636155606407E-2</v>
      </c>
      <c r="Y601" s="16">
        <f>(Table22[[#This Row],[Gross Cost]]/Table22[[#This Row],[Viewable Impressions]])*1000</f>
        <v>28.719127866829261</v>
      </c>
      <c r="Z601" s="19">
        <f t="shared" si="49"/>
        <v>0.21529373800673471</v>
      </c>
    </row>
    <row r="602" spans="1:26" ht="17" x14ac:dyDescent="0.2">
      <c r="A602" s="13" t="s">
        <v>2200</v>
      </c>
      <c r="B602" s="14" t="s">
        <v>2200</v>
      </c>
      <c r="C602" s="14" t="s">
        <v>19</v>
      </c>
      <c r="D602" s="14" t="s">
        <v>129</v>
      </c>
      <c r="E602" s="14" t="s">
        <v>2201</v>
      </c>
      <c r="F602" s="14" t="s">
        <v>60</v>
      </c>
      <c r="G602" s="14" t="s">
        <v>60</v>
      </c>
      <c r="H602" s="14" t="s">
        <v>60</v>
      </c>
      <c r="I602" s="13" t="s">
        <v>61</v>
      </c>
      <c r="J602" s="13" t="s">
        <v>121</v>
      </c>
      <c r="K602" s="1" t="s">
        <v>87</v>
      </c>
      <c r="L602" s="1" t="s">
        <v>596</v>
      </c>
      <c r="M602" s="1" t="s">
        <v>81</v>
      </c>
      <c r="N602" s="13" t="s">
        <v>74</v>
      </c>
      <c r="O602" s="15">
        <v>83537</v>
      </c>
      <c r="P602" s="15">
        <v>222</v>
      </c>
      <c r="Q602" s="15">
        <v>67987</v>
      </c>
      <c r="R602" s="15">
        <v>79409</v>
      </c>
      <c r="S602" s="13">
        <v>4</v>
      </c>
      <c r="T602" s="16">
        <v>1761.08</v>
      </c>
      <c r="U602" s="17">
        <f t="shared" si="45"/>
        <v>440.27</v>
      </c>
      <c r="V602" s="18">
        <f t="shared" si="46"/>
        <v>7.9327927927927924</v>
      </c>
      <c r="W602" s="18">
        <f t="shared" si="47"/>
        <v>2.1081436968050083E-2</v>
      </c>
      <c r="X602" s="19">
        <f t="shared" si="48"/>
        <v>1.8018018018018018E-2</v>
      </c>
      <c r="Y602" s="16">
        <f>(Table22[[#This Row],[Gross Cost]]/Table22[[#This Row],[Viewable Impressions]])*1000</f>
        <v>25.903187374056802</v>
      </c>
      <c r="Z602" s="19">
        <f t="shared" si="49"/>
        <v>0.26575050576391301</v>
      </c>
    </row>
    <row r="603" spans="1:26" ht="51" x14ac:dyDescent="0.2">
      <c r="A603" s="13" t="s">
        <v>2202</v>
      </c>
      <c r="B603" s="14" t="s">
        <v>2203</v>
      </c>
      <c r="C603" s="14" t="s">
        <v>27</v>
      </c>
      <c r="D603" s="14" t="s">
        <v>311</v>
      </c>
      <c r="E603" s="14" t="s">
        <v>2204</v>
      </c>
      <c r="F603" s="14" t="s">
        <v>60</v>
      </c>
      <c r="G603" s="14" t="s">
        <v>60</v>
      </c>
      <c r="H603" s="14" t="s">
        <v>60</v>
      </c>
      <c r="I603" s="13" t="s">
        <v>61</v>
      </c>
      <c r="J603" s="13" t="s">
        <v>93</v>
      </c>
      <c r="K603" s="1" t="s">
        <v>100</v>
      </c>
      <c r="L603" s="1" t="s">
        <v>173</v>
      </c>
      <c r="M603" s="1" t="s">
        <v>81</v>
      </c>
      <c r="N603" s="13" t="s">
        <v>66</v>
      </c>
      <c r="O603" s="15">
        <v>49412</v>
      </c>
      <c r="P603" s="15">
        <v>170</v>
      </c>
      <c r="Q603" s="15">
        <v>22155</v>
      </c>
      <c r="R603" s="15">
        <v>43802</v>
      </c>
      <c r="S603" s="13">
        <v>3</v>
      </c>
      <c r="T603" s="16">
        <v>1595.66</v>
      </c>
      <c r="U603" s="17">
        <f t="shared" si="45"/>
        <v>531.88666666666666</v>
      </c>
      <c r="V603" s="18">
        <f t="shared" si="46"/>
        <v>9.3862352941176468</v>
      </c>
      <c r="W603" s="18">
        <f t="shared" si="47"/>
        <v>3.2292965271593949E-2</v>
      </c>
      <c r="X603" s="19">
        <f t="shared" si="48"/>
        <v>1.7647058823529412E-2</v>
      </c>
      <c r="Y603" s="16">
        <f>(Table22[[#This Row],[Gross Cost]]/Table22[[#This Row],[Viewable Impressions]])*1000</f>
        <v>72.02256826901376</v>
      </c>
      <c r="Z603" s="19">
        <f t="shared" si="49"/>
        <v>0.34404598073342507</v>
      </c>
    </row>
    <row r="604" spans="1:26" ht="34" x14ac:dyDescent="0.2">
      <c r="A604" s="13" t="s">
        <v>2205</v>
      </c>
      <c r="B604" s="14" t="s">
        <v>2206</v>
      </c>
      <c r="C604" s="14" t="s">
        <v>17</v>
      </c>
      <c r="D604" s="14" t="s">
        <v>2207</v>
      </c>
      <c r="E604" s="14" t="s">
        <v>60</v>
      </c>
      <c r="F604" s="14" t="s">
        <v>60</v>
      </c>
      <c r="G604" s="14" t="s">
        <v>60</v>
      </c>
      <c r="H604" s="14" t="s">
        <v>60</v>
      </c>
      <c r="I604" s="13" t="s">
        <v>61</v>
      </c>
      <c r="J604" s="13" t="s">
        <v>62</v>
      </c>
      <c r="K604" s="1" t="s">
        <v>94</v>
      </c>
      <c r="L604" s="1" t="s">
        <v>101</v>
      </c>
      <c r="M604" s="1" t="s">
        <v>65</v>
      </c>
      <c r="N604" s="13" t="s">
        <v>74</v>
      </c>
      <c r="O604" s="15">
        <v>262807</v>
      </c>
      <c r="P604" s="15">
        <v>684</v>
      </c>
      <c r="Q604" s="15">
        <v>109871</v>
      </c>
      <c r="R604" s="15">
        <v>236426</v>
      </c>
      <c r="S604" s="13">
        <v>12</v>
      </c>
      <c r="T604" s="16">
        <v>5150.47</v>
      </c>
      <c r="U604" s="17">
        <f t="shared" si="45"/>
        <v>429.20583333333337</v>
      </c>
      <c r="V604" s="18">
        <f t="shared" si="46"/>
        <v>7.5299269005847957</v>
      </c>
      <c r="W604" s="18">
        <f t="shared" si="47"/>
        <v>1.9597917863679429E-2</v>
      </c>
      <c r="X604" s="19">
        <f t="shared" si="48"/>
        <v>1.7543859649122806E-2</v>
      </c>
      <c r="Y604" s="16">
        <f>(Table22[[#This Row],[Gross Cost]]/Table22[[#This Row],[Viewable Impressions]])*1000</f>
        <v>46.877428984900476</v>
      </c>
      <c r="Z604" s="19">
        <f t="shared" si="49"/>
        <v>0.26026704007123097</v>
      </c>
    </row>
    <row r="605" spans="1:26" ht="34" x14ac:dyDescent="0.2">
      <c r="A605" s="13" t="s">
        <v>2208</v>
      </c>
      <c r="B605" s="14" t="s">
        <v>2209</v>
      </c>
      <c r="C605" s="14" t="s">
        <v>13</v>
      </c>
      <c r="D605" s="14" t="s">
        <v>85</v>
      </c>
      <c r="E605" s="14" t="s">
        <v>489</v>
      </c>
      <c r="F605" s="14" t="s">
        <v>2210</v>
      </c>
      <c r="G605" s="14" t="s">
        <v>60</v>
      </c>
      <c r="H605" s="14" t="s">
        <v>60</v>
      </c>
      <c r="I605" s="13" t="s">
        <v>61</v>
      </c>
      <c r="J605" s="13" t="s">
        <v>62</v>
      </c>
      <c r="K605" s="1" t="s">
        <v>231</v>
      </c>
      <c r="L605" s="1" t="s">
        <v>498</v>
      </c>
      <c r="M605" s="1" t="s">
        <v>107</v>
      </c>
      <c r="N605" s="13" t="s">
        <v>74</v>
      </c>
      <c r="O605" s="15">
        <v>67752</v>
      </c>
      <c r="P605" s="15">
        <v>174</v>
      </c>
      <c r="Q605" s="15">
        <v>47126</v>
      </c>
      <c r="R605" s="15">
        <v>65080</v>
      </c>
      <c r="S605" s="13">
        <v>3</v>
      </c>
      <c r="T605" s="16">
        <v>1557.02</v>
      </c>
      <c r="U605" s="17">
        <f t="shared" si="45"/>
        <v>519.00666666666666</v>
      </c>
      <c r="V605" s="18">
        <f t="shared" si="46"/>
        <v>8.9483908045977003</v>
      </c>
      <c r="W605" s="18">
        <f t="shared" si="47"/>
        <v>2.298116660762782E-2</v>
      </c>
      <c r="X605" s="19">
        <f t="shared" si="48"/>
        <v>1.7241379310344827E-2</v>
      </c>
      <c r="Y605" s="16">
        <f>(Table22[[#This Row],[Gross Cost]]/Table22[[#This Row],[Viewable Impressions]])*1000</f>
        <v>33.039511097907742</v>
      </c>
      <c r="Z605" s="19">
        <f t="shared" si="49"/>
        <v>0.25681898689337584</v>
      </c>
    </row>
    <row r="606" spans="1:26" ht="34" x14ac:dyDescent="0.2">
      <c r="A606" s="13" t="s">
        <v>2211</v>
      </c>
      <c r="B606" s="14" t="s">
        <v>2212</v>
      </c>
      <c r="C606" s="14" t="s">
        <v>26</v>
      </c>
      <c r="D606" s="14" t="s">
        <v>416</v>
      </c>
      <c r="E606" s="14" t="s">
        <v>2213</v>
      </c>
      <c r="F606" s="14" t="s">
        <v>60</v>
      </c>
      <c r="G606" s="14" t="s">
        <v>60</v>
      </c>
      <c r="H606" s="14" t="s">
        <v>60</v>
      </c>
      <c r="I606" s="13" t="s">
        <v>193</v>
      </c>
      <c r="J606" s="13" t="s">
        <v>93</v>
      </c>
      <c r="K606" s="1" t="s">
        <v>282</v>
      </c>
      <c r="L606" s="1" t="s">
        <v>1755</v>
      </c>
      <c r="M606" s="1" t="s">
        <v>107</v>
      </c>
      <c r="N606" s="13" t="s">
        <v>74</v>
      </c>
      <c r="O606" s="15">
        <v>114723</v>
      </c>
      <c r="P606" s="15">
        <v>350</v>
      </c>
      <c r="Q606" s="15">
        <v>14623</v>
      </c>
      <c r="R606" s="15">
        <v>92063</v>
      </c>
      <c r="S606" s="13">
        <v>6</v>
      </c>
      <c r="T606" s="16">
        <v>4742.01</v>
      </c>
      <c r="U606" s="17">
        <f t="shared" si="45"/>
        <v>790.33500000000004</v>
      </c>
      <c r="V606" s="18">
        <f t="shared" si="46"/>
        <v>13.5486</v>
      </c>
      <c r="W606" s="18">
        <f t="shared" si="47"/>
        <v>4.1334431630971995E-2</v>
      </c>
      <c r="X606" s="19">
        <f t="shared" si="48"/>
        <v>1.7142857142857144E-2</v>
      </c>
      <c r="Y606" s="16">
        <f>(Table22[[#This Row],[Gross Cost]]/Table22[[#This Row],[Viewable Impressions]])*1000</f>
        <v>324.28434657730975</v>
      </c>
      <c r="Z606" s="19">
        <f t="shared" si="49"/>
        <v>0.30508267740557693</v>
      </c>
    </row>
    <row r="607" spans="1:26" ht="17" x14ac:dyDescent="0.2">
      <c r="A607" s="13" t="s">
        <v>2214</v>
      </c>
      <c r="B607" s="14" t="s">
        <v>2215</v>
      </c>
      <c r="C607" s="14" t="s">
        <v>24</v>
      </c>
      <c r="D607" s="14" t="s">
        <v>2216</v>
      </c>
      <c r="E607" s="14" t="s">
        <v>60</v>
      </c>
      <c r="F607" s="14" t="s">
        <v>60</v>
      </c>
      <c r="G607" s="14" t="s">
        <v>60</v>
      </c>
      <c r="H607" s="14" t="s">
        <v>60</v>
      </c>
      <c r="I607" s="13" t="s">
        <v>61</v>
      </c>
      <c r="J607" s="13" t="s">
        <v>121</v>
      </c>
      <c r="K607" s="1" t="s">
        <v>94</v>
      </c>
      <c r="L607" s="1" t="s">
        <v>251</v>
      </c>
      <c r="M607" s="1" t="s">
        <v>81</v>
      </c>
      <c r="N607" s="13" t="s">
        <v>74</v>
      </c>
      <c r="O607" s="15">
        <v>728841</v>
      </c>
      <c r="P607" s="15">
        <v>2174</v>
      </c>
      <c r="Q607" s="15">
        <v>424340</v>
      </c>
      <c r="R607" s="15">
        <v>634059</v>
      </c>
      <c r="S607" s="13">
        <v>37</v>
      </c>
      <c r="T607" s="16">
        <v>8054.14</v>
      </c>
      <c r="U607" s="17">
        <f t="shared" si="45"/>
        <v>217.67945945945948</v>
      </c>
      <c r="V607" s="18">
        <f t="shared" si="46"/>
        <v>3.70475620975161</v>
      </c>
      <c r="W607" s="18">
        <f t="shared" si="47"/>
        <v>1.1050613233887776E-2</v>
      </c>
      <c r="X607" s="19">
        <f t="shared" si="48"/>
        <v>1.7019319227230909E-2</v>
      </c>
      <c r="Y607" s="16">
        <f>(Table22[[#This Row],[Gross Cost]]/Table22[[#This Row],[Viewable Impressions]])*1000</f>
        <v>18.98039308101994</v>
      </c>
      <c r="Z607" s="19">
        <f t="shared" si="49"/>
        <v>0.29828179259948329</v>
      </c>
    </row>
    <row r="608" spans="1:26" ht="34" x14ac:dyDescent="0.2">
      <c r="A608" s="13" t="s">
        <v>2217</v>
      </c>
      <c r="B608" s="14" t="s">
        <v>2218</v>
      </c>
      <c r="C608" s="14" t="s">
        <v>1067</v>
      </c>
      <c r="D608" s="14" t="s">
        <v>416</v>
      </c>
      <c r="E608" s="14" t="s">
        <v>2219</v>
      </c>
      <c r="F608" s="14" t="s">
        <v>2220</v>
      </c>
      <c r="G608" s="14" t="s">
        <v>60</v>
      </c>
      <c r="H608" s="14" t="s">
        <v>60</v>
      </c>
      <c r="I608" s="13" t="s">
        <v>61</v>
      </c>
      <c r="J608" s="13" t="s">
        <v>78</v>
      </c>
      <c r="K608" s="1" t="s">
        <v>94</v>
      </c>
      <c r="L608" s="1" t="s">
        <v>1061</v>
      </c>
      <c r="M608" s="1" t="s">
        <v>107</v>
      </c>
      <c r="N608" s="13" t="s">
        <v>74</v>
      </c>
      <c r="O608" s="15">
        <v>180353</v>
      </c>
      <c r="P608" s="15">
        <v>471</v>
      </c>
      <c r="Q608" s="15">
        <v>67637</v>
      </c>
      <c r="R608" s="15">
        <v>145416</v>
      </c>
      <c r="S608" s="13">
        <v>8</v>
      </c>
      <c r="T608" s="16">
        <v>1720.88</v>
      </c>
      <c r="U608" s="17">
        <f t="shared" si="45"/>
        <v>215.11</v>
      </c>
      <c r="V608" s="18">
        <f t="shared" si="46"/>
        <v>3.6536730360934184</v>
      </c>
      <c r="W608" s="18">
        <f t="shared" si="47"/>
        <v>9.5417320477064436E-3</v>
      </c>
      <c r="X608" s="19">
        <f t="shared" si="48"/>
        <v>1.6985138004246284E-2</v>
      </c>
      <c r="Y608" s="16">
        <f>(Table22[[#This Row],[Gross Cost]]/Table22[[#This Row],[Viewable Impressions]])*1000</f>
        <v>25.442878897644782</v>
      </c>
      <c r="Z608" s="19">
        <f t="shared" si="49"/>
        <v>0.26115451364823433</v>
      </c>
    </row>
    <row r="609" spans="1:26" ht="17" x14ac:dyDescent="0.2">
      <c r="A609" s="13" t="s">
        <v>2221</v>
      </c>
      <c r="B609" s="14" t="s">
        <v>2221</v>
      </c>
      <c r="C609" s="14" t="s">
        <v>19</v>
      </c>
      <c r="D609" s="14" t="s">
        <v>129</v>
      </c>
      <c r="E609" s="14" t="s">
        <v>555</v>
      </c>
      <c r="F609" s="14" t="s">
        <v>60</v>
      </c>
      <c r="G609" s="14" t="s">
        <v>60</v>
      </c>
      <c r="H609" s="14" t="s">
        <v>60</v>
      </c>
      <c r="I609" s="13" t="s">
        <v>193</v>
      </c>
      <c r="J609" s="13" t="s">
        <v>62</v>
      </c>
      <c r="K609" s="1" t="s">
        <v>94</v>
      </c>
      <c r="L609" s="1" t="s">
        <v>232</v>
      </c>
      <c r="M609" s="1" t="s">
        <v>65</v>
      </c>
      <c r="N609" s="13" t="s">
        <v>74</v>
      </c>
      <c r="O609" s="15">
        <v>84306</v>
      </c>
      <c r="P609" s="15">
        <v>185</v>
      </c>
      <c r="Q609" s="15">
        <v>45376</v>
      </c>
      <c r="R609" s="15">
        <v>79935</v>
      </c>
      <c r="S609" s="13">
        <v>3</v>
      </c>
      <c r="T609" s="16">
        <v>1809.59</v>
      </c>
      <c r="U609" s="17">
        <f t="shared" si="45"/>
        <v>603.1966666666666</v>
      </c>
      <c r="V609" s="18">
        <f t="shared" si="46"/>
        <v>9.7815675675675671</v>
      </c>
      <c r="W609" s="18">
        <f t="shared" si="47"/>
        <v>2.146454582117524E-2</v>
      </c>
      <c r="X609" s="19">
        <f t="shared" si="48"/>
        <v>1.6216216216216217E-2</v>
      </c>
      <c r="Y609" s="16">
        <f>(Table22[[#This Row],[Gross Cost]]/Table22[[#This Row],[Viewable Impressions]])*1000</f>
        <v>39.879892454160789</v>
      </c>
      <c r="Z609" s="19">
        <f t="shared" si="49"/>
        <v>0.21943871136099447</v>
      </c>
    </row>
    <row r="610" spans="1:26" ht="17" x14ac:dyDescent="0.2">
      <c r="A610" s="13" t="s">
        <v>2222</v>
      </c>
      <c r="B610" s="14" t="s">
        <v>2223</v>
      </c>
      <c r="C610" s="14" t="s">
        <v>17</v>
      </c>
      <c r="D610" s="14" t="s">
        <v>1249</v>
      </c>
      <c r="E610" s="14" t="s">
        <v>60</v>
      </c>
      <c r="F610" s="14" t="s">
        <v>60</v>
      </c>
      <c r="G610" s="14" t="s">
        <v>60</v>
      </c>
      <c r="H610" s="14" t="s">
        <v>60</v>
      </c>
      <c r="I610" s="13" t="s">
        <v>61</v>
      </c>
      <c r="J610" s="13" t="s">
        <v>93</v>
      </c>
      <c r="K610" s="1" t="s">
        <v>231</v>
      </c>
      <c r="L610" s="1" t="s">
        <v>251</v>
      </c>
      <c r="M610" s="1" t="s">
        <v>933</v>
      </c>
      <c r="N610" s="13" t="s">
        <v>74</v>
      </c>
      <c r="O610" s="15">
        <v>908899</v>
      </c>
      <c r="P610" s="15">
        <v>1984</v>
      </c>
      <c r="Q610" s="15">
        <v>644697</v>
      </c>
      <c r="R610" s="15">
        <v>853964</v>
      </c>
      <c r="S610" s="13">
        <v>32</v>
      </c>
      <c r="T610" s="16">
        <v>5181.09</v>
      </c>
      <c r="U610" s="17">
        <f t="shared" si="45"/>
        <v>161.9090625</v>
      </c>
      <c r="V610" s="18">
        <f t="shared" si="46"/>
        <v>2.6114364919354838</v>
      </c>
      <c r="W610" s="18">
        <f t="shared" si="47"/>
        <v>5.7004023549371277E-3</v>
      </c>
      <c r="X610" s="19">
        <f t="shared" si="48"/>
        <v>1.6129032258064516E-2</v>
      </c>
      <c r="Y610" s="16">
        <f>(Table22[[#This Row],[Gross Cost]]/Table22[[#This Row],[Viewable Impressions]])*1000</f>
        <v>8.0364729477568524</v>
      </c>
      <c r="Z610" s="19">
        <f t="shared" si="49"/>
        <v>0.21828608019152843</v>
      </c>
    </row>
    <row r="611" spans="1:26" ht="34" x14ac:dyDescent="0.2">
      <c r="A611" s="13" t="s">
        <v>2224</v>
      </c>
      <c r="B611" s="14" t="s">
        <v>2225</v>
      </c>
      <c r="C611" s="14" t="s">
        <v>8</v>
      </c>
      <c r="D611" s="14" t="s">
        <v>458</v>
      </c>
      <c r="E611" s="14" t="s">
        <v>2226</v>
      </c>
      <c r="F611" s="14" t="s">
        <v>60</v>
      </c>
      <c r="G611" s="14" t="s">
        <v>60</v>
      </c>
      <c r="H611" s="14" t="s">
        <v>60</v>
      </c>
      <c r="I611" s="13" t="s">
        <v>61</v>
      </c>
      <c r="J611" s="13" t="s">
        <v>78</v>
      </c>
      <c r="K611" s="1" t="s">
        <v>94</v>
      </c>
      <c r="L611" s="1" t="s">
        <v>571</v>
      </c>
      <c r="M611" s="1" t="s">
        <v>217</v>
      </c>
      <c r="N611" s="13" t="s">
        <v>74</v>
      </c>
      <c r="O611" s="15">
        <v>1767940</v>
      </c>
      <c r="P611" s="15">
        <v>4852</v>
      </c>
      <c r="Q611" s="15">
        <v>881525</v>
      </c>
      <c r="R611" s="15">
        <v>1550866</v>
      </c>
      <c r="S611" s="13">
        <v>78</v>
      </c>
      <c r="T611" s="16">
        <v>7511.66</v>
      </c>
      <c r="U611" s="17">
        <f t="shared" si="45"/>
        <v>96.303333333333327</v>
      </c>
      <c r="V611" s="18">
        <f t="shared" si="46"/>
        <v>1.5481574608408903</v>
      </c>
      <c r="W611" s="18">
        <f t="shared" si="47"/>
        <v>4.248820661334661E-3</v>
      </c>
      <c r="X611" s="19">
        <f t="shared" si="48"/>
        <v>1.6075845012366034E-2</v>
      </c>
      <c r="Y611" s="16">
        <f>(Table22[[#This Row],[Gross Cost]]/Table22[[#This Row],[Viewable Impressions]])*1000</f>
        <v>8.5212104024276112</v>
      </c>
      <c r="Z611" s="19">
        <f t="shared" si="49"/>
        <v>0.27444370284059416</v>
      </c>
    </row>
    <row r="612" spans="1:26" ht="34" x14ac:dyDescent="0.2">
      <c r="A612" s="13" t="s">
        <v>2227</v>
      </c>
      <c r="B612" s="14" t="s">
        <v>2228</v>
      </c>
      <c r="C612" s="14" t="s">
        <v>15</v>
      </c>
      <c r="D612" s="14" t="s">
        <v>450</v>
      </c>
      <c r="E612" s="14" t="s">
        <v>2229</v>
      </c>
      <c r="F612" s="14" t="s">
        <v>60</v>
      </c>
      <c r="G612" s="14" t="s">
        <v>60</v>
      </c>
      <c r="H612" s="14" t="s">
        <v>60</v>
      </c>
      <c r="I612" s="13" t="s">
        <v>113</v>
      </c>
      <c r="J612" s="13" t="s">
        <v>78</v>
      </c>
      <c r="K612" s="1" t="s">
        <v>1353</v>
      </c>
      <c r="L612" s="1" t="s">
        <v>515</v>
      </c>
      <c r="M612" s="1" t="s">
        <v>207</v>
      </c>
      <c r="N612" s="13" t="s">
        <v>74</v>
      </c>
      <c r="O612" s="15">
        <v>171575</v>
      </c>
      <c r="P612" s="15">
        <v>499</v>
      </c>
      <c r="Q612" s="15">
        <v>101487</v>
      </c>
      <c r="R612" s="15">
        <v>136036</v>
      </c>
      <c r="S612" s="13">
        <v>8</v>
      </c>
      <c r="T612" s="16">
        <v>1658.33</v>
      </c>
      <c r="U612" s="17">
        <f t="shared" si="45"/>
        <v>207.29124999999999</v>
      </c>
      <c r="V612" s="18">
        <f t="shared" si="46"/>
        <v>3.3233066132264528</v>
      </c>
      <c r="W612" s="18">
        <f t="shared" si="47"/>
        <v>9.6653358589538097E-3</v>
      </c>
      <c r="X612" s="19">
        <f t="shared" si="48"/>
        <v>1.6032064128256512E-2</v>
      </c>
      <c r="Y612" s="16">
        <f>(Table22[[#This Row],[Gross Cost]]/Table22[[#This Row],[Viewable Impressions]])*1000</f>
        <v>16.340319449781745</v>
      </c>
      <c r="Z612" s="19">
        <f t="shared" si="49"/>
        <v>0.29083491184613142</v>
      </c>
    </row>
    <row r="613" spans="1:26" ht="34" x14ac:dyDescent="0.2">
      <c r="A613" s="13" t="s">
        <v>2230</v>
      </c>
      <c r="B613" s="14" t="s">
        <v>2231</v>
      </c>
      <c r="C613" s="14" t="s">
        <v>16</v>
      </c>
      <c r="D613" s="14" t="s">
        <v>176</v>
      </c>
      <c r="E613" s="14" t="s">
        <v>229</v>
      </c>
      <c r="F613" s="14" t="s">
        <v>2232</v>
      </c>
      <c r="G613" s="14" t="s">
        <v>60</v>
      </c>
      <c r="H613" s="14" t="s">
        <v>60</v>
      </c>
      <c r="I613" s="13" t="s">
        <v>61</v>
      </c>
      <c r="J613" s="13" t="s">
        <v>78</v>
      </c>
      <c r="K613" s="1" t="s">
        <v>87</v>
      </c>
      <c r="L613" s="1" t="s">
        <v>148</v>
      </c>
      <c r="M613" s="1" t="s">
        <v>65</v>
      </c>
      <c r="N613" s="13" t="s">
        <v>74</v>
      </c>
      <c r="O613" s="15">
        <v>286998</v>
      </c>
      <c r="P613" s="15">
        <v>815</v>
      </c>
      <c r="Q613" s="15">
        <v>61586</v>
      </c>
      <c r="R613" s="15">
        <v>247500</v>
      </c>
      <c r="S613" s="13">
        <v>13</v>
      </c>
      <c r="T613" s="16">
        <v>6395.55</v>
      </c>
      <c r="U613" s="17">
        <f t="shared" si="45"/>
        <v>491.96538461538461</v>
      </c>
      <c r="V613" s="18">
        <f t="shared" si="46"/>
        <v>7.847300613496933</v>
      </c>
      <c r="W613" s="18">
        <f t="shared" si="47"/>
        <v>2.2284301632763993E-2</v>
      </c>
      <c r="X613" s="19">
        <f t="shared" si="48"/>
        <v>1.5950920245398775E-2</v>
      </c>
      <c r="Y613" s="16">
        <f>(Table22[[#This Row],[Gross Cost]]/Table22[[#This Row],[Viewable Impressions]])*1000</f>
        <v>103.84746533303024</v>
      </c>
      <c r="Z613" s="19">
        <f t="shared" si="49"/>
        <v>0.28397410434915921</v>
      </c>
    </row>
    <row r="614" spans="1:26" ht="34" x14ac:dyDescent="0.2">
      <c r="A614" s="13" t="s">
        <v>2233</v>
      </c>
      <c r="B614" s="14" t="s">
        <v>2234</v>
      </c>
      <c r="C614" s="14" t="s">
        <v>13</v>
      </c>
      <c r="D614" s="14" t="s">
        <v>21</v>
      </c>
      <c r="E614" s="14" t="s">
        <v>1428</v>
      </c>
      <c r="F614" s="14" t="s">
        <v>1429</v>
      </c>
      <c r="G614" s="14" t="s">
        <v>272</v>
      </c>
      <c r="H614" s="14" t="s">
        <v>60</v>
      </c>
      <c r="I614" s="13" t="s">
        <v>113</v>
      </c>
      <c r="J614" s="13" t="s">
        <v>93</v>
      </c>
      <c r="K614" s="1" t="s">
        <v>114</v>
      </c>
      <c r="L614" s="1" t="s">
        <v>361</v>
      </c>
      <c r="M614" s="1" t="s">
        <v>81</v>
      </c>
      <c r="N614" s="13" t="s">
        <v>74</v>
      </c>
      <c r="O614" s="15">
        <v>69136</v>
      </c>
      <c r="P614" s="15">
        <v>190</v>
      </c>
      <c r="Q614" s="15">
        <v>40571</v>
      </c>
      <c r="R614" s="15">
        <v>63614</v>
      </c>
      <c r="S614" s="13">
        <v>3</v>
      </c>
      <c r="T614" s="16">
        <v>1507.95</v>
      </c>
      <c r="U614" s="17">
        <f t="shared" si="45"/>
        <v>502.65000000000003</v>
      </c>
      <c r="V614" s="18">
        <f t="shared" si="46"/>
        <v>7.936578947368421</v>
      </c>
      <c r="W614" s="18">
        <f t="shared" si="47"/>
        <v>2.1811357324693359E-2</v>
      </c>
      <c r="X614" s="19">
        <f t="shared" si="48"/>
        <v>1.5789473684210527E-2</v>
      </c>
      <c r="Y614" s="16">
        <f>(Table22[[#This Row],[Gross Cost]]/Table22[[#This Row],[Viewable Impressions]])*1000</f>
        <v>37.168174311700476</v>
      </c>
      <c r="Z614" s="19">
        <f t="shared" si="49"/>
        <v>0.27482064336959039</v>
      </c>
    </row>
    <row r="615" spans="1:26" ht="34" x14ac:dyDescent="0.2">
      <c r="A615" s="13" t="s">
        <v>2235</v>
      </c>
      <c r="B615" s="14" t="s">
        <v>2235</v>
      </c>
      <c r="C615" s="14" t="s">
        <v>22</v>
      </c>
      <c r="D615" s="14" t="s">
        <v>440</v>
      </c>
      <c r="E615" s="14" t="s">
        <v>2236</v>
      </c>
      <c r="F615" s="14" t="s">
        <v>60</v>
      </c>
      <c r="G615" s="14" t="s">
        <v>60</v>
      </c>
      <c r="H615" s="14" t="s">
        <v>60</v>
      </c>
      <c r="I615" s="13" t="s">
        <v>61</v>
      </c>
      <c r="J615" s="13" t="s">
        <v>93</v>
      </c>
      <c r="K615" s="1" t="s">
        <v>801</v>
      </c>
      <c r="L615" s="1" t="s">
        <v>2237</v>
      </c>
      <c r="M615" s="1" t="s">
        <v>107</v>
      </c>
      <c r="N615" s="13" t="s">
        <v>74</v>
      </c>
      <c r="O615" s="15">
        <v>39705</v>
      </c>
      <c r="P615" s="15">
        <v>190</v>
      </c>
      <c r="Q615" s="15">
        <v>12950</v>
      </c>
      <c r="R615" s="15">
        <v>38030</v>
      </c>
      <c r="S615" s="13">
        <v>3</v>
      </c>
      <c r="T615" s="16">
        <v>1476.42</v>
      </c>
      <c r="U615" s="17">
        <f t="shared" si="45"/>
        <v>492.14000000000004</v>
      </c>
      <c r="V615" s="18">
        <f t="shared" si="46"/>
        <v>7.770631578947369</v>
      </c>
      <c r="W615" s="18">
        <f t="shared" si="47"/>
        <v>3.7184737438609748E-2</v>
      </c>
      <c r="X615" s="19">
        <f t="shared" si="48"/>
        <v>1.5789473684210527E-2</v>
      </c>
      <c r="Y615" s="16">
        <f>(Table22[[#This Row],[Gross Cost]]/Table22[[#This Row],[Viewable Impressions]])*1000</f>
        <v>114.00926640926642</v>
      </c>
      <c r="Z615" s="19">
        <f t="shared" si="49"/>
        <v>0.4785291524996852</v>
      </c>
    </row>
    <row r="616" spans="1:26" ht="17" x14ac:dyDescent="0.2">
      <c r="A616" s="13" t="s">
        <v>2238</v>
      </c>
      <c r="B616" s="14" t="s">
        <v>2238</v>
      </c>
      <c r="C616" s="14" t="s">
        <v>19</v>
      </c>
      <c r="D616" s="14" t="s">
        <v>129</v>
      </c>
      <c r="E616" s="14" t="s">
        <v>2239</v>
      </c>
      <c r="F616" s="14" t="s">
        <v>60</v>
      </c>
      <c r="G616" s="14" t="s">
        <v>60</v>
      </c>
      <c r="H616" s="14" t="s">
        <v>60</v>
      </c>
      <c r="I616" s="13" t="s">
        <v>113</v>
      </c>
      <c r="J616" s="13" t="s">
        <v>78</v>
      </c>
      <c r="K616" s="1" t="s">
        <v>442</v>
      </c>
      <c r="L616" s="1" t="s">
        <v>867</v>
      </c>
      <c r="M616" s="1" t="s">
        <v>65</v>
      </c>
      <c r="N616" s="13" t="s">
        <v>74</v>
      </c>
      <c r="O616" s="15">
        <v>77313</v>
      </c>
      <c r="P616" s="15">
        <v>191</v>
      </c>
      <c r="Q616" s="15">
        <v>40366</v>
      </c>
      <c r="R616" s="15">
        <v>71128</v>
      </c>
      <c r="S616" s="13">
        <v>3</v>
      </c>
      <c r="T616" s="16">
        <v>1790.39</v>
      </c>
      <c r="U616" s="17">
        <f t="shared" si="45"/>
        <v>596.79666666666674</v>
      </c>
      <c r="V616" s="18">
        <f t="shared" si="46"/>
        <v>9.3737696335078535</v>
      </c>
      <c r="W616" s="18">
        <f t="shared" si="47"/>
        <v>2.3157683701318019E-2</v>
      </c>
      <c r="X616" s="19">
        <f t="shared" si="48"/>
        <v>1.5706806282722512E-2</v>
      </c>
      <c r="Y616" s="16">
        <f>(Table22[[#This Row],[Gross Cost]]/Table22[[#This Row],[Viewable Impressions]])*1000</f>
        <v>44.353911707872967</v>
      </c>
      <c r="Z616" s="19">
        <f t="shared" si="49"/>
        <v>0.24704771513199592</v>
      </c>
    </row>
    <row r="617" spans="1:26" ht="34" x14ac:dyDescent="0.2">
      <c r="A617" s="13" t="s">
        <v>2240</v>
      </c>
      <c r="B617" s="14" t="s">
        <v>2241</v>
      </c>
      <c r="C617" s="14" t="s">
        <v>10</v>
      </c>
      <c r="D617" s="14" t="s">
        <v>2242</v>
      </c>
      <c r="E617" s="14" t="s">
        <v>2243</v>
      </c>
      <c r="F617" s="14" t="s">
        <v>60</v>
      </c>
      <c r="G617" s="14" t="s">
        <v>60</v>
      </c>
      <c r="H617" s="14" t="s">
        <v>60</v>
      </c>
      <c r="I617" s="13" t="s">
        <v>113</v>
      </c>
      <c r="J617" s="13" t="s">
        <v>62</v>
      </c>
      <c r="K617" s="1" t="s">
        <v>94</v>
      </c>
      <c r="L617" s="1" t="s">
        <v>101</v>
      </c>
      <c r="M617" s="1" t="s">
        <v>65</v>
      </c>
      <c r="N617" s="13" t="s">
        <v>74</v>
      </c>
      <c r="O617" s="15">
        <v>126337</v>
      </c>
      <c r="P617" s="15">
        <v>325</v>
      </c>
      <c r="Q617" s="15">
        <v>51394</v>
      </c>
      <c r="R617" s="15">
        <v>117635</v>
      </c>
      <c r="S617" s="13">
        <v>5</v>
      </c>
      <c r="T617" s="16">
        <v>1487.09</v>
      </c>
      <c r="U617" s="17">
        <f t="shared" si="45"/>
        <v>297.41800000000001</v>
      </c>
      <c r="V617" s="18">
        <f t="shared" si="46"/>
        <v>4.5756615384615378</v>
      </c>
      <c r="W617" s="18">
        <f t="shared" si="47"/>
        <v>1.1770819316589754E-2</v>
      </c>
      <c r="X617" s="19">
        <f t="shared" si="48"/>
        <v>1.5384615384615385E-2</v>
      </c>
      <c r="Y617" s="16">
        <f>(Table22[[#This Row],[Gross Cost]]/Table22[[#This Row],[Viewable Impressions]])*1000</f>
        <v>28.935089699186676</v>
      </c>
      <c r="Z617" s="19">
        <f t="shared" si="49"/>
        <v>0.25724847036101856</v>
      </c>
    </row>
    <row r="618" spans="1:26" ht="34" x14ac:dyDescent="0.2">
      <c r="A618" s="13" t="s">
        <v>2244</v>
      </c>
      <c r="B618" s="14" t="s">
        <v>2245</v>
      </c>
      <c r="C618" s="14" t="s">
        <v>13</v>
      </c>
      <c r="D618" s="14" t="s">
        <v>341</v>
      </c>
      <c r="E618" s="14" t="s">
        <v>342</v>
      </c>
      <c r="F618" s="14" t="s">
        <v>489</v>
      </c>
      <c r="G618" s="14" t="s">
        <v>2246</v>
      </c>
      <c r="H618" s="14" t="s">
        <v>60</v>
      </c>
      <c r="I618" s="13" t="s">
        <v>193</v>
      </c>
      <c r="J618" s="13" t="s">
        <v>121</v>
      </c>
      <c r="K618" s="1" t="s">
        <v>282</v>
      </c>
      <c r="L618" s="1" t="s">
        <v>2247</v>
      </c>
      <c r="M618" s="1" t="s">
        <v>107</v>
      </c>
      <c r="N618" s="13" t="s">
        <v>74</v>
      </c>
      <c r="O618" s="15">
        <v>13608</v>
      </c>
      <c r="P618" s="15">
        <v>66</v>
      </c>
      <c r="Q618" s="15">
        <v>2714</v>
      </c>
      <c r="R618" s="15">
        <v>9332</v>
      </c>
      <c r="S618" s="13">
        <v>1</v>
      </c>
      <c r="T618" s="16">
        <v>1762.66</v>
      </c>
      <c r="U618" s="17">
        <f t="shared" si="45"/>
        <v>1762.66</v>
      </c>
      <c r="V618" s="18">
        <f t="shared" si="46"/>
        <v>26.706969696969697</v>
      </c>
      <c r="W618" s="18">
        <f t="shared" si="47"/>
        <v>0.12953115814226926</v>
      </c>
      <c r="X618" s="19">
        <f t="shared" si="48"/>
        <v>1.5151515151515152E-2</v>
      </c>
      <c r="Y618" s="16">
        <f>(Table22[[#This Row],[Gross Cost]]/Table22[[#This Row],[Viewable Impressions]])*1000</f>
        <v>649.46941783345608</v>
      </c>
      <c r="Z618" s="19">
        <f t="shared" si="49"/>
        <v>0.48500881834215165</v>
      </c>
    </row>
    <row r="619" spans="1:26" ht="51" x14ac:dyDescent="0.2">
      <c r="A619" s="13" t="s">
        <v>2248</v>
      </c>
      <c r="B619" s="14" t="s">
        <v>2249</v>
      </c>
      <c r="C619" s="14" t="s">
        <v>28</v>
      </c>
      <c r="D619" s="14" t="s">
        <v>294</v>
      </c>
      <c r="E619" s="14" t="s">
        <v>295</v>
      </c>
      <c r="F619" s="14" t="s">
        <v>14</v>
      </c>
      <c r="G619" s="14" t="s">
        <v>2250</v>
      </c>
      <c r="H619" s="14" t="s">
        <v>60</v>
      </c>
      <c r="I619" s="13" t="s">
        <v>113</v>
      </c>
      <c r="J619" s="13" t="s">
        <v>62</v>
      </c>
      <c r="K619" s="1" t="s">
        <v>87</v>
      </c>
      <c r="L619" s="1" t="s">
        <v>251</v>
      </c>
      <c r="M619" s="1" t="s">
        <v>107</v>
      </c>
      <c r="N619" s="13" t="s">
        <v>74</v>
      </c>
      <c r="O619" s="15">
        <v>65257</v>
      </c>
      <c r="P619" s="15">
        <v>201</v>
      </c>
      <c r="Q619" s="15">
        <v>12749</v>
      </c>
      <c r="R619" s="15">
        <v>19274</v>
      </c>
      <c r="S619" s="13">
        <v>3</v>
      </c>
      <c r="T619" s="16">
        <v>2468.14</v>
      </c>
      <c r="U619" s="17">
        <f t="shared" si="45"/>
        <v>822.71333333333325</v>
      </c>
      <c r="V619" s="18">
        <f t="shared" si="46"/>
        <v>12.279303482587064</v>
      </c>
      <c r="W619" s="18">
        <f t="shared" si="47"/>
        <v>3.7821842867431843E-2</v>
      </c>
      <c r="X619" s="19">
        <f t="shared" si="48"/>
        <v>1.4925373134328358E-2</v>
      </c>
      <c r="Y619" s="16">
        <f>(Table22[[#This Row],[Gross Cost]]/Table22[[#This Row],[Viewable Impressions]])*1000</f>
        <v>193.59479174837242</v>
      </c>
      <c r="Z619" s="19">
        <f t="shared" si="49"/>
        <v>0.30801293347840081</v>
      </c>
    </row>
    <row r="620" spans="1:26" ht="34" x14ac:dyDescent="0.2">
      <c r="A620" s="13" t="s">
        <v>2251</v>
      </c>
      <c r="B620" s="14" t="s">
        <v>2251</v>
      </c>
      <c r="C620" s="14" t="s">
        <v>1207</v>
      </c>
      <c r="D620" s="14" t="s">
        <v>2252</v>
      </c>
      <c r="E620" s="14" t="s">
        <v>60</v>
      </c>
      <c r="F620" s="14" t="s">
        <v>60</v>
      </c>
      <c r="G620" s="14" t="s">
        <v>60</v>
      </c>
      <c r="H620" s="14" t="s">
        <v>60</v>
      </c>
      <c r="I620" s="13" t="s">
        <v>193</v>
      </c>
      <c r="J620" s="13" t="s">
        <v>93</v>
      </c>
      <c r="K620" s="1" t="s">
        <v>442</v>
      </c>
      <c r="L620" s="1" t="s">
        <v>370</v>
      </c>
      <c r="M620" s="1" t="s">
        <v>933</v>
      </c>
      <c r="N620" s="13" t="s">
        <v>74</v>
      </c>
      <c r="O620" s="15">
        <v>130602</v>
      </c>
      <c r="P620" s="15">
        <v>269</v>
      </c>
      <c r="Q620" s="15">
        <v>11736</v>
      </c>
      <c r="R620" s="15">
        <v>113735</v>
      </c>
      <c r="S620" s="13">
        <v>4</v>
      </c>
      <c r="T620" s="16">
        <v>1507.85</v>
      </c>
      <c r="U620" s="17">
        <f t="shared" si="45"/>
        <v>376.96249999999998</v>
      </c>
      <c r="V620" s="18">
        <f t="shared" si="46"/>
        <v>5.6053903345724905</v>
      </c>
      <c r="W620" s="18">
        <f t="shared" si="47"/>
        <v>1.1545382153412657E-2</v>
      </c>
      <c r="X620" s="19">
        <f t="shared" si="48"/>
        <v>1.4869888475836431E-2</v>
      </c>
      <c r="Y620" s="16">
        <f>(Table22[[#This Row],[Gross Cost]]/Table22[[#This Row],[Viewable Impressions]])*1000</f>
        <v>128.48074301295159</v>
      </c>
      <c r="Z620" s="19">
        <f t="shared" si="49"/>
        <v>0.20596928071545612</v>
      </c>
    </row>
    <row r="621" spans="1:26" ht="51" x14ac:dyDescent="0.2">
      <c r="A621" s="13" t="s">
        <v>2253</v>
      </c>
      <c r="B621" s="14" t="s">
        <v>2254</v>
      </c>
      <c r="C621" s="14" t="s">
        <v>20</v>
      </c>
      <c r="D621" s="14" t="s">
        <v>2255</v>
      </c>
      <c r="E621" s="14" t="s">
        <v>60</v>
      </c>
      <c r="F621" s="14" t="s">
        <v>60</v>
      </c>
      <c r="G621" s="14" t="s">
        <v>60</v>
      </c>
      <c r="H621" s="14" t="s">
        <v>60</v>
      </c>
      <c r="I621" s="13" t="s">
        <v>61</v>
      </c>
      <c r="J621" s="13" t="s">
        <v>78</v>
      </c>
      <c r="K621" s="1" t="s">
        <v>231</v>
      </c>
      <c r="L621" s="1" t="s">
        <v>361</v>
      </c>
      <c r="M621" s="1" t="s">
        <v>107</v>
      </c>
      <c r="N621" s="13" t="s">
        <v>74</v>
      </c>
      <c r="O621" s="15">
        <v>103665</v>
      </c>
      <c r="P621" s="15">
        <v>270</v>
      </c>
      <c r="Q621" s="15">
        <v>77283</v>
      </c>
      <c r="R621" s="15">
        <v>94019</v>
      </c>
      <c r="S621" s="13">
        <v>4</v>
      </c>
      <c r="T621" s="16">
        <v>5284.69</v>
      </c>
      <c r="U621" s="17">
        <f t="shared" si="45"/>
        <v>1321.1724999999999</v>
      </c>
      <c r="V621" s="18">
        <f t="shared" si="46"/>
        <v>19.572925925925926</v>
      </c>
      <c r="W621" s="18">
        <f t="shared" si="47"/>
        <v>5.0978536632421738E-2</v>
      </c>
      <c r="X621" s="19">
        <f t="shared" si="48"/>
        <v>1.4814814814814815E-2</v>
      </c>
      <c r="Y621" s="16">
        <f>(Table22[[#This Row],[Gross Cost]]/Table22[[#This Row],[Viewable Impressions]])*1000</f>
        <v>68.381015229740029</v>
      </c>
      <c r="Z621" s="19">
        <f t="shared" si="49"/>
        <v>0.26045434814064533</v>
      </c>
    </row>
    <row r="622" spans="1:26" ht="34" x14ac:dyDescent="0.2">
      <c r="A622" s="13" t="s">
        <v>2256</v>
      </c>
      <c r="B622" s="14" t="s">
        <v>2257</v>
      </c>
      <c r="C622" s="14" t="s">
        <v>15</v>
      </c>
      <c r="D622" s="14" t="s">
        <v>91</v>
      </c>
      <c r="E622" s="14" t="s">
        <v>2258</v>
      </c>
      <c r="F622" s="14" t="s">
        <v>60</v>
      </c>
      <c r="G622" s="14" t="s">
        <v>60</v>
      </c>
      <c r="H622" s="14" t="s">
        <v>60</v>
      </c>
      <c r="I622" s="13" t="s">
        <v>113</v>
      </c>
      <c r="J622" s="13" t="s">
        <v>62</v>
      </c>
      <c r="K622" s="1" t="s">
        <v>536</v>
      </c>
      <c r="L622" s="1" t="s">
        <v>375</v>
      </c>
      <c r="M622" s="1" t="s">
        <v>81</v>
      </c>
      <c r="N622" s="13" t="s">
        <v>74</v>
      </c>
      <c r="O622" s="15">
        <v>213699</v>
      </c>
      <c r="P622" s="15">
        <v>270</v>
      </c>
      <c r="Q622" s="15">
        <v>18395</v>
      </c>
      <c r="R622" s="15">
        <v>164487</v>
      </c>
      <c r="S622" s="13">
        <v>4</v>
      </c>
      <c r="T622" s="16">
        <v>2194.9899999999998</v>
      </c>
      <c r="U622" s="17">
        <f t="shared" si="45"/>
        <v>548.74749999999995</v>
      </c>
      <c r="V622" s="18">
        <f t="shared" si="46"/>
        <v>8.1295925925925925</v>
      </c>
      <c r="W622" s="18">
        <f t="shared" si="47"/>
        <v>1.0271409786662548E-2</v>
      </c>
      <c r="X622" s="19">
        <f t="shared" si="48"/>
        <v>1.4814814814814815E-2</v>
      </c>
      <c r="Y622" s="16">
        <f>(Table22[[#This Row],[Gross Cost]]/Table22[[#This Row],[Viewable Impressions]])*1000</f>
        <v>119.32536015221525</v>
      </c>
      <c r="Z622" s="19">
        <f t="shared" si="49"/>
        <v>0.12634593517049683</v>
      </c>
    </row>
    <row r="623" spans="1:26" ht="34" x14ac:dyDescent="0.2">
      <c r="A623" s="13" t="s">
        <v>2259</v>
      </c>
      <c r="B623" s="14" t="s">
        <v>2260</v>
      </c>
      <c r="C623" s="14" t="s">
        <v>24</v>
      </c>
      <c r="D623" s="14" t="s">
        <v>2261</v>
      </c>
      <c r="E623" s="14" t="s">
        <v>60</v>
      </c>
      <c r="F623" s="14" t="s">
        <v>60</v>
      </c>
      <c r="G623" s="14" t="s">
        <v>60</v>
      </c>
      <c r="H623" s="14" t="s">
        <v>60</v>
      </c>
      <c r="I623" s="13" t="s">
        <v>113</v>
      </c>
      <c r="J623" s="13" t="s">
        <v>93</v>
      </c>
      <c r="K623" s="1" t="s">
        <v>94</v>
      </c>
      <c r="L623" s="1" t="s">
        <v>571</v>
      </c>
      <c r="M623" s="1" t="s">
        <v>107</v>
      </c>
      <c r="N623" s="13" t="s">
        <v>74</v>
      </c>
      <c r="O623" s="15">
        <v>888037</v>
      </c>
      <c r="P623" s="15">
        <v>2841</v>
      </c>
      <c r="Q623" s="15">
        <v>370429</v>
      </c>
      <c r="R623" s="15">
        <v>820340</v>
      </c>
      <c r="S623" s="13">
        <v>42</v>
      </c>
      <c r="T623" s="16">
        <v>8134.35</v>
      </c>
      <c r="U623" s="17">
        <f t="shared" si="45"/>
        <v>193.67500000000001</v>
      </c>
      <c r="V623" s="18">
        <f t="shared" si="46"/>
        <v>2.8631995776135164</v>
      </c>
      <c r="W623" s="18">
        <f t="shared" si="47"/>
        <v>9.1599223906211127E-3</v>
      </c>
      <c r="X623" s="19">
        <f t="shared" si="48"/>
        <v>1.4783526927138331E-2</v>
      </c>
      <c r="Y623" s="16">
        <f>(Table22[[#This Row],[Gross Cost]]/Table22[[#This Row],[Viewable Impressions]])*1000</f>
        <v>21.959268847741402</v>
      </c>
      <c r="Z623" s="19">
        <f t="shared" si="49"/>
        <v>0.31991910246982952</v>
      </c>
    </row>
    <row r="624" spans="1:26" ht="34" x14ac:dyDescent="0.2">
      <c r="A624" s="13" t="s">
        <v>2262</v>
      </c>
      <c r="B624" s="14" t="s">
        <v>2262</v>
      </c>
      <c r="C624" s="14" t="s">
        <v>19</v>
      </c>
      <c r="D624" s="14" t="s">
        <v>129</v>
      </c>
      <c r="E624" s="14" t="s">
        <v>2263</v>
      </c>
      <c r="F624" s="14" t="s">
        <v>60</v>
      </c>
      <c r="G624" s="14" t="s">
        <v>60</v>
      </c>
      <c r="H624" s="14" t="s">
        <v>60</v>
      </c>
      <c r="I624" s="13" t="s">
        <v>113</v>
      </c>
      <c r="J624" s="13" t="s">
        <v>62</v>
      </c>
      <c r="K624" s="1" t="s">
        <v>94</v>
      </c>
      <c r="L624" s="1" t="s">
        <v>515</v>
      </c>
      <c r="M624" s="1" t="s">
        <v>65</v>
      </c>
      <c r="N624" s="13" t="s">
        <v>74</v>
      </c>
      <c r="O624" s="15">
        <v>80456</v>
      </c>
      <c r="P624" s="15">
        <v>204</v>
      </c>
      <c r="Q624" s="15">
        <v>46039</v>
      </c>
      <c r="R624" s="15">
        <v>65383</v>
      </c>
      <c r="S624" s="13">
        <v>3</v>
      </c>
      <c r="T624" s="16">
        <v>2039.85</v>
      </c>
      <c r="U624" s="17">
        <f t="shared" si="45"/>
        <v>679.94999999999993</v>
      </c>
      <c r="V624" s="18">
        <f t="shared" si="46"/>
        <v>9.9992647058823518</v>
      </c>
      <c r="W624" s="18">
        <f t="shared" si="47"/>
        <v>2.5353609426270258E-2</v>
      </c>
      <c r="X624" s="19">
        <f t="shared" si="48"/>
        <v>1.4705882352941176E-2</v>
      </c>
      <c r="Y624" s="16">
        <f>(Table22[[#This Row],[Gross Cost]]/Table22[[#This Row],[Viewable Impressions]])*1000</f>
        <v>44.307000586459303</v>
      </c>
      <c r="Z624" s="19">
        <f t="shared" si="49"/>
        <v>0.25355473799343736</v>
      </c>
    </row>
    <row r="625" spans="1:26" ht="51" x14ac:dyDescent="0.2">
      <c r="A625" s="13" t="s">
        <v>2264</v>
      </c>
      <c r="B625" s="14" t="s">
        <v>2264</v>
      </c>
      <c r="C625" s="14" t="s">
        <v>19</v>
      </c>
      <c r="D625" s="14" t="s">
        <v>129</v>
      </c>
      <c r="E625" s="14" t="s">
        <v>301</v>
      </c>
      <c r="F625" s="14" t="s">
        <v>2265</v>
      </c>
      <c r="G625" s="14" t="s">
        <v>2266</v>
      </c>
      <c r="H625" s="14" t="s">
        <v>60</v>
      </c>
      <c r="I625" s="13" t="s">
        <v>61</v>
      </c>
      <c r="J625" s="13" t="s">
        <v>78</v>
      </c>
      <c r="K625" s="1" t="s">
        <v>231</v>
      </c>
      <c r="L625" s="1" t="s">
        <v>101</v>
      </c>
      <c r="M625" s="1" t="s">
        <v>81</v>
      </c>
      <c r="N625" s="13" t="s">
        <v>74</v>
      </c>
      <c r="O625" s="15">
        <v>77703</v>
      </c>
      <c r="P625" s="15">
        <v>204</v>
      </c>
      <c r="Q625" s="15">
        <v>33478</v>
      </c>
      <c r="R625" s="15">
        <v>72874</v>
      </c>
      <c r="S625" s="13">
        <v>3</v>
      </c>
      <c r="T625" s="16">
        <v>1566.91</v>
      </c>
      <c r="U625" s="17">
        <f t="shared" si="45"/>
        <v>522.3033333333334</v>
      </c>
      <c r="V625" s="18">
        <f t="shared" si="46"/>
        <v>7.6809313725490203</v>
      </c>
      <c r="W625" s="18">
        <f t="shared" si="47"/>
        <v>2.0165373280310928E-2</v>
      </c>
      <c r="X625" s="19">
        <f t="shared" si="48"/>
        <v>1.4705882352941176E-2</v>
      </c>
      <c r="Y625" s="16">
        <f>(Table22[[#This Row],[Gross Cost]]/Table22[[#This Row],[Viewable Impressions]])*1000</f>
        <v>46.804169902622625</v>
      </c>
      <c r="Z625" s="19">
        <f t="shared" si="49"/>
        <v>0.26253812594108333</v>
      </c>
    </row>
    <row r="626" spans="1:26" ht="17" x14ac:dyDescent="0.2">
      <c r="A626" s="13" t="s">
        <v>2267</v>
      </c>
      <c r="B626" s="14" t="s">
        <v>2267</v>
      </c>
      <c r="C626" s="14" t="s">
        <v>22</v>
      </c>
      <c r="D626" s="14" t="s">
        <v>1501</v>
      </c>
      <c r="E626" s="14" t="s">
        <v>2268</v>
      </c>
      <c r="F626" s="14" t="s">
        <v>60</v>
      </c>
      <c r="G626" s="14" t="s">
        <v>60</v>
      </c>
      <c r="H626" s="14" t="s">
        <v>60</v>
      </c>
      <c r="I626" s="13" t="s">
        <v>61</v>
      </c>
      <c r="J626" s="13" t="s">
        <v>62</v>
      </c>
      <c r="K626" s="1" t="s">
        <v>87</v>
      </c>
      <c r="L626" s="1" t="s">
        <v>2269</v>
      </c>
      <c r="M626" s="1" t="s">
        <v>217</v>
      </c>
      <c r="N626" s="13" t="s">
        <v>74</v>
      </c>
      <c r="O626" s="15">
        <v>13382</v>
      </c>
      <c r="P626" s="15">
        <v>68</v>
      </c>
      <c r="Q626" s="15">
        <v>3340</v>
      </c>
      <c r="R626" s="15">
        <v>11662</v>
      </c>
      <c r="S626" s="13">
        <v>1</v>
      </c>
      <c r="T626" s="16">
        <v>1447.93</v>
      </c>
      <c r="U626" s="17">
        <f t="shared" si="45"/>
        <v>1447.93</v>
      </c>
      <c r="V626" s="18">
        <f t="shared" si="46"/>
        <v>21.293088235294118</v>
      </c>
      <c r="W626" s="18">
        <f t="shared" si="47"/>
        <v>0.10819982065461067</v>
      </c>
      <c r="X626" s="19">
        <f t="shared" si="48"/>
        <v>1.4705882352941176E-2</v>
      </c>
      <c r="Y626" s="16">
        <f>(Table22[[#This Row],[Gross Cost]]/Table22[[#This Row],[Viewable Impressions]])*1000</f>
        <v>433.51197604790423</v>
      </c>
      <c r="Z626" s="19">
        <f t="shared" si="49"/>
        <v>0.50814526976535646</v>
      </c>
    </row>
    <row r="627" spans="1:26" ht="51" x14ac:dyDescent="0.2">
      <c r="A627" s="13" t="s">
        <v>2270</v>
      </c>
      <c r="B627" s="14" t="s">
        <v>2271</v>
      </c>
      <c r="C627" s="14" t="s">
        <v>2272</v>
      </c>
      <c r="D627" s="14" t="s">
        <v>2273</v>
      </c>
      <c r="E627" s="14" t="s">
        <v>60</v>
      </c>
      <c r="F627" s="14" t="s">
        <v>60</v>
      </c>
      <c r="G627" s="14" t="s">
        <v>60</v>
      </c>
      <c r="H627" s="14" t="s">
        <v>60</v>
      </c>
      <c r="I627" s="13" t="s">
        <v>61</v>
      </c>
      <c r="J627" s="13" t="s">
        <v>78</v>
      </c>
      <c r="K627" s="1" t="s">
        <v>94</v>
      </c>
      <c r="L627" s="1" t="s">
        <v>148</v>
      </c>
      <c r="M627" s="1" t="s">
        <v>107</v>
      </c>
      <c r="N627" s="13" t="s">
        <v>74</v>
      </c>
      <c r="O627" s="15">
        <v>109567</v>
      </c>
      <c r="P627" s="15">
        <v>345</v>
      </c>
      <c r="Q627" s="15">
        <v>57620</v>
      </c>
      <c r="R627" s="15">
        <v>97903</v>
      </c>
      <c r="S627" s="13">
        <v>5</v>
      </c>
      <c r="T627" s="16">
        <v>1616.71</v>
      </c>
      <c r="U627" s="17">
        <f t="shared" si="45"/>
        <v>323.34199999999998</v>
      </c>
      <c r="V627" s="18">
        <f t="shared" si="46"/>
        <v>4.6861159420289855</v>
      </c>
      <c r="W627" s="18">
        <f t="shared" si="47"/>
        <v>1.4755446439165078E-2</v>
      </c>
      <c r="X627" s="19">
        <f t="shared" si="48"/>
        <v>1.4492753623188406E-2</v>
      </c>
      <c r="Y627" s="16">
        <f>(Table22[[#This Row],[Gross Cost]]/Table22[[#This Row],[Viewable Impressions]])*1000</f>
        <v>28.058139534883718</v>
      </c>
      <c r="Z627" s="19">
        <f t="shared" si="49"/>
        <v>0.3148758294011883</v>
      </c>
    </row>
    <row r="628" spans="1:26" ht="34" x14ac:dyDescent="0.2">
      <c r="A628" s="13" t="s">
        <v>2274</v>
      </c>
      <c r="B628" s="14" t="s">
        <v>2275</v>
      </c>
      <c r="C628" s="14" t="s">
        <v>2276</v>
      </c>
      <c r="D628" s="14" t="s">
        <v>2277</v>
      </c>
      <c r="E628" s="14" t="s">
        <v>60</v>
      </c>
      <c r="F628" s="14" t="s">
        <v>60</v>
      </c>
      <c r="G628" s="14" t="s">
        <v>60</v>
      </c>
      <c r="H628" s="14" t="s">
        <v>60</v>
      </c>
      <c r="I628" s="13" t="s">
        <v>113</v>
      </c>
      <c r="J628" s="13" t="s">
        <v>121</v>
      </c>
      <c r="K628" s="1" t="s">
        <v>87</v>
      </c>
      <c r="L628" s="1" t="s">
        <v>1061</v>
      </c>
      <c r="M628" s="1" t="s">
        <v>65</v>
      </c>
      <c r="N628" s="13" t="s">
        <v>74</v>
      </c>
      <c r="O628" s="15">
        <v>12512</v>
      </c>
      <c r="P628" s="15">
        <v>69</v>
      </c>
      <c r="Q628" s="15">
        <v>6240</v>
      </c>
      <c r="R628" s="15">
        <v>9672</v>
      </c>
      <c r="S628" s="13">
        <v>1</v>
      </c>
      <c r="T628" s="16">
        <v>2298.89</v>
      </c>
      <c r="U628" s="17">
        <f t="shared" si="45"/>
        <v>2298.89</v>
      </c>
      <c r="V628" s="18">
        <f t="shared" si="46"/>
        <v>33.317246376811589</v>
      </c>
      <c r="W628" s="18">
        <f t="shared" si="47"/>
        <v>0.18373481457800511</v>
      </c>
      <c r="X628" s="19">
        <f t="shared" si="48"/>
        <v>1.4492753623188406E-2</v>
      </c>
      <c r="Y628" s="16">
        <f>(Table22[[#This Row],[Gross Cost]]/Table22[[#This Row],[Viewable Impressions]])*1000</f>
        <v>368.41185897435895</v>
      </c>
      <c r="Z628" s="19">
        <f t="shared" si="49"/>
        <v>0.55147058823529416</v>
      </c>
    </row>
    <row r="629" spans="1:26" ht="17" x14ac:dyDescent="0.2">
      <c r="A629" s="13" t="s">
        <v>2278</v>
      </c>
      <c r="B629" s="14" t="s">
        <v>2279</v>
      </c>
      <c r="C629" s="14" t="s">
        <v>12</v>
      </c>
      <c r="D629" s="14" t="s">
        <v>2280</v>
      </c>
      <c r="E629" s="14" t="s">
        <v>60</v>
      </c>
      <c r="F629" s="14" t="s">
        <v>60</v>
      </c>
      <c r="G629" s="14" t="s">
        <v>60</v>
      </c>
      <c r="H629" s="14" t="s">
        <v>60</v>
      </c>
      <c r="I629" s="13" t="s">
        <v>61</v>
      </c>
      <c r="J629" s="13" t="s">
        <v>78</v>
      </c>
      <c r="K629" s="1" t="s">
        <v>282</v>
      </c>
      <c r="L629" s="1" t="s">
        <v>571</v>
      </c>
      <c r="M629" s="1" t="s">
        <v>65</v>
      </c>
      <c r="N629" s="13" t="s">
        <v>74</v>
      </c>
      <c r="O629" s="15">
        <v>310255</v>
      </c>
      <c r="P629" s="15">
        <v>970</v>
      </c>
      <c r="Q629" s="15">
        <v>105054</v>
      </c>
      <c r="R629" s="15">
        <v>260998</v>
      </c>
      <c r="S629" s="13">
        <v>14</v>
      </c>
      <c r="T629" s="16">
        <v>6057.86</v>
      </c>
      <c r="U629" s="17">
        <f t="shared" si="45"/>
        <v>432.70428571428567</v>
      </c>
      <c r="V629" s="18">
        <f t="shared" si="46"/>
        <v>6.2452164948453603</v>
      </c>
      <c r="W629" s="18">
        <f t="shared" si="47"/>
        <v>1.9525422636218592E-2</v>
      </c>
      <c r="X629" s="19">
        <f t="shared" si="48"/>
        <v>1.443298969072165E-2</v>
      </c>
      <c r="Y629" s="16">
        <f>(Table22[[#This Row],[Gross Cost]]/Table22[[#This Row],[Viewable Impressions]])*1000</f>
        <v>57.664248862489764</v>
      </c>
      <c r="Z629" s="19">
        <f t="shared" si="49"/>
        <v>0.3126460492175791</v>
      </c>
    </row>
    <row r="630" spans="1:26" ht="34" x14ac:dyDescent="0.2">
      <c r="A630" s="13" t="s">
        <v>2281</v>
      </c>
      <c r="B630" s="14" t="s">
        <v>2281</v>
      </c>
      <c r="C630" s="14" t="s">
        <v>1207</v>
      </c>
      <c r="D630" s="14" t="s">
        <v>2282</v>
      </c>
      <c r="E630" s="14" t="s">
        <v>60</v>
      </c>
      <c r="F630" s="14" t="s">
        <v>60</v>
      </c>
      <c r="G630" s="14" t="s">
        <v>60</v>
      </c>
      <c r="H630" s="14" t="s">
        <v>60</v>
      </c>
      <c r="I630" s="13" t="s">
        <v>61</v>
      </c>
      <c r="J630" s="13" t="s">
        <v>93</v>
      </c>
      <c r="K630" s="1" t="s">
        <v>231</v>
      </c>
      <c r="L630" s="1" t="s">
        <v>101</v>
      </c>
      <c r="M630" s="1" t="s">
        <v>144</v>
      </c>
      <c r="N630" s="13" t="s">
        <v>74</v>
      </c>
      <c r="O630" s="15">
        <v>144088</v>
      </c>
      <c r="P630" s="15">
        <v>490</v>
      </c>
      <c r="Q630" s="15">
        <v>26416</v>
      </c>
      <c r="R630" s="15">
        <v>137369</v>
      </c>
      <c r="S630" s="13">
        <v>7</v>
      </c>
      <c r="T630" s="16">
        <v>1464.06</v>
      </c>
      <c r="U630" s="17">
        <f t="shared" si="45"/>
        <v>209.15142857142857</v>
      </c>
      <c r="V630" s="18">
        <f t="shared" si="46"/>
        <v>2.9878775510204081</v>
      </c>
      <c r="W630" s="18">
        <f t="shared" si="47"/>
        <v>1.0160873910388096E-2</v>
      </c>
      <c r="X630" s="19">
        <f t="shared" si="48"/>
        <v>1.4285714285714285E-2</v>
      </c>
      <c r="Y630" s="16">
        <f>(Table22[[#This Row],[Gross Cost]]/Table22[[#This Row],[Viewable Impressions]])*1000</f>
        <v>55.423228346456689</v>
      </c>
      <c r="Z630" s="19">
        <f t="shared" si="49"/>
        <v>0.34006995724834821</v>
      </c>
    </row>
    <row r="631" spans="1:26" ht="51" x14ac:dyDescent="0.2">
      <c r="A631" s="13" t="s">
        <v>2283</v>
      </c>
      <c r="B631" s="14" t="s">
        <v>2284</v>
      </c>
      <c r="C631" s="14" t="s">
        <v>9</v>
      </c>
      <c r="D631" s="14" t="s">
        <v>1674</v>
      </c>
      <c r="E631" s="14" t="s">
        <v>1675</v>
      </c>
      <c r="F631" s="14" t="s">
        <v>2285</v>
      </c>
      <c r="G631" s="14" t="s">
        <v>60</v>
      </c>
      <c r="H631" s="14" t="s">
        <v>60</v>
      </c>
      <c r="I631" s="13" t="s">
        <v>61</v>
      </c>
      <c r="J631" s="13" t="s">
        <v>121</v>
      </c>
      <c r="K631" s="1" t="s">
        <v>100</v>
      </c>
      <c r="L631" s="1" t="s">
        <v>101</v>
      </c>
      <c r="M631" s="1" t="s">
        <v>217</v>
      </c>
      <c r="N631" s="13" t="s">
        <v>74</v>
      </c>
      <c r="O631" s="15">
        <v>435848</v>
      </c>
      <c r="P631" s="15">
        <v>1058</v>
      </c>
      <c r="Q631" s="15">
        <v>274912</v>
      </c>
      <c r="R631" s="15">
        <v>415601</v>
      </c>
      <c r="S631" s="13">
        <v>15</v>
      </c>
      <c r="T631" s="16">
        <v>1554.44</v>
      </c>
      <c r="U631" s="17">
        <f t="shared" si="45"/>
        <v>103.62933333333334</v>
      </c>
      <c r="V631" s="18">
        <f t="shared" si="46"/>
        <v>1.4692249527410208</v>
      </c>
      <c r="W631" s="18">
        <f t="shared" si="47"/>
        <v>3.5664727152585306E-3</v>
      </c>
      <c r="X631" s="19">
        <f t="shared" si="48"/>
        <v>1.4177693761814745E-2</v>
      </c>
      <c r="Y631" s="16">
        <f>(Table22[[#This Row],[Gross Cost]]/Table22[[#This Row],[Viewable Impressions]])*1000</f>
        <v>5.6543184728203935</v>
      </c>
      <c r="Z631" s="19">
        <f t="shared" si="49"/>
        <v>0.24274517721774563</v>
      </c>
    </row>
    <row r="632" spans="1:26" ht="51" x14ac:dyDescent="0.2">
      <c r="A632" s="13" t="s">
        <v>2286</v>
      </c>
      <c r="B632" s="14" t="s">
        <v>2287</v>
      </c>
      <c r="C632" s="14" t="s">
        <v>28</v>
      </c>
      <c r="D632" s="14" t="s">
        <v>294</v>
      </c>
      <c r="E632" s="14" t="s">
        <v>987</v>
      </c>
      <c r="F632" s="14" t="s">
        <v>2288</v>
      </c>
      <c r="G632" s="14" t="s">
        <v>60</v>
      </c>
      <c r="H632" s="14" t="s">
        <v>60</v>
      </c>
      <c r="I632" s="13" t="s">
        <v>61</v>
      </c>
      <c r="J632" s="13" t="s">
        <v>93</v>
      </c>
      <c r="K632" s="1" t="s">
        <v>87</v>
      </c>
      <c r="L632" s="1" t="s">
        <v>222</v>
      </c>
      <c r="M632" s="1" t="s">
        <v>65</v>
      </c>
      <c r="N632" s="13" t="s">
        <v>82</v>
      </c>
      <c r="O632" s="15">
        <v>65983</v>
      </c>
      <c r="P632" s="15">
        <v>212</v>
      </c>
      <c r="Q632" s="15">
        <v>8536</v>
      </c>
      <c r="R632" s="15">
        <v>57434</v>
      </c>
      <c r="S632" s="13">
        <v>3</v>
      </c>
      <c r="T632" s="16">
        <v>1599.08</v>
      </c>
      <c r="U632" s="17">
        <f t="shared" si="45"/>
        <v>533.02666666666664</v>
      </c>
      <c r="V632" s="18">
        <f t="shared" si="46"/>
        <v>7.542830188679245</v>
      </c>
      <c r="W632" s="18">
        <f t="shared" si="47"/>
        <v>2.4234727126684143E-2</v>
      </c>
      <c r="X632" s="19">
        <f t="shared" si="48"/>
        <v>1.4150943396226415E-2</v>
      </c>
      <c r="Y632" s="16">
        <f>(Table22[[#This Row],[Gross Cost]]/Table22[[#This Row],[Viewable Impressions]])*1000</f>
        <v>187.33364573570756</v>
      </c>
      <c r="Z632" s="19">
        <f t="shared" si="49"/>
        <v>0.32129487898398068</v>
      </c>
    </row>
    <row r="633" spans="1:26" ht="34" x14ac:dyDescent="0.2">
      <c r="A633" s="13" t="s">
        <v>2289</v>
      </c>
      <c r="B633" s="14" t="s">
        <v>2290</v>
      </c>
      <c r="C633" s="14" t="s">
        <v>13</v>
      </c>
      <c r="D633" s="14" t="s">
        <v>1285</v>
      </c>
      <c r="E633" s="14" t="s">
        <v>8</v>
      </c>
      <c r="F633" s="14" t="s">
        <v>1871</v>
      </c>
      <c r="G633" s="14" t="s">
        <v>2291</v>
      </c>
      <c r="H633" s="14" t="s">
        <v>60</v>
      </c>
      <c r="I633" s="13" t="s">
        <v>113</v>
      </c>
      <c r="J633" s="13" t="s">
        <v>121</v>
      </c>
      <c r="K633" s="1" t="s">
        <v>669</v>
      </c>
      <c r="L633" s="1" t="s">
        <v>833</v>
      </c>
      <c r="M633" s="1" t="s">
        <v>65</v>
      </c>
      <c r="N633" s="13" t="s">
        <v>74</v>
      </c>
      <c r="O633" s="15">
        <v>55274</v>
      </c>
      <c r="P633" s="15">
        <v>219</v>
      </c>
      <c r="Q633" s="15">
        <v>47583</v>
      </c>
      <c r="R633" s="15">
        <v>51275</v>
      </c>
      <c r="S633" s="13">
        <v>3</v>
      </c>
      <c r="T633" s="16">
        <v>1532.76</v>
      </c>
      <c r="U633" s="17">
        <f t="shared" si="45"/>
        <v>510.92</v>
      </c>
      <c r="V633" s="18">
        <f t="shared" si="46"/>
        <v>6.9989041095890414</v>
      </c>
      <c r="W633" s="18">
        <f t="shared" si="47"/>
        <v>2.7730216738430364E-2</v>
      </c>
      <c r="X633" s="19">
        <f t="shared" si="48"/>
        <v>1.3698630136986301E-2</v>
      </c>
      <c r="Y633" s="16">
        <f>(Table22[[#This Row],[Gross Cost]]/Table22[[#This Row],[Viewable Impressions]])*1000</f>
        <v>32.212344744971944</v>
      </c>
      <c r="Z633" s="19">
        <f t="shared" si="49"/>
        <v>0.39620798205304486</v>
      </c>
    </row>
    <row r="634" spans="1:26" ht="17" x14ac:dyDescent="0.2">
      <c r="A634" s="13" t="s">
        <v>2292</v>
      </c>
      <c r="B634" s="14" t="s">
        <v>2293</v>
      </c>
      <c r="C634" s="14" t="s">
        <v>20</v>
      </c>
      <c r="D634" s="14" t="s">
        <v>2294</v>
      </c>
      <c r="E634" s="14" t="s">
        <v>60</v>
      </c>
      <c r="F634" s="14" t="s">
        <v>60</v>
      </c>
      <c r="G634" s="14" t="s">
        <v>60</v>
      </c>
      <c r="H634" s="14" t="s">
        <v>60</v>
      </c>
      <c r="I634" s="13" t="s">
        <v>61</v>
      </c>
      <c r="J634" s="13" t="s">
        <v>78</v>
      </c>
      <c r="K634" s="1" t="s">
        <v>100</v>
      </c>
      <c r="L634" s="1" t="s">
        <v>173</v>
      </c>
      <c r="M634" s="1" t="s">
        <v>65</v>
      </c>
      <c r="N634" s="13" t="s">
        <v>74</v>
      </c>
      <c r="O634" s="15">
        <v>224877</v>
      </c>
      <c r="P634" s="15">
        <v>805</v>
      </c>
      <c r="Q634" s="15">
        <v>121175</v>
      </c>
      <c r="R634" s="15">
        <v>213280</v>
      </c>
      <c r="S634" s="13">
        <v>11</v>
      </c>
      <c r="T634" s="16">
        <v>7360.99</v>
      </c>
      <c r="U634" s="17">
        <f t="shared" si="45"/>
        <v>669.18090909090904</v>
      </c>
      <c r="V634" s="18">
        <f t="shared" si="46"/>
        <v>9.144086956521738</v>
      </c>
      <c r="W634" s="18">
        <f t="shared" si="47"/>
        <v>3.2733405372714859E-2</v>
      </c>
      <c r="X634" s="19">
        <f t="shared" si="48"/>
        <v>1.3664596273291925E-2</v>
      </c>
      <c r="Y634" s="16">
        <f>(Table22[[#This Row],[Gross Cost]]/Table22[[#This Row],[Viewable Impressions]])*1000</f>
        <v>60.746771198679589</v>
      </c>
      <c r="Z634" s="19">
        <f t="shared" si="49"/>
        <v>0.35797346994134571</v>
      </c>
    </row>
    <row r="635" spans="1:26" ht="34" x14ac:dyDescent="0.2">
      <c r="A635" s="13" t="s">
        <v>2295</v>
      </c>
      <c r="B635" s="14" t="s">
        <v>2296</v>
      </c>
      <c r="C635" s="14" t="s">
        <v>15</v>
      </c>
      <c r="D635" s="14" t="s">
        <v>1436</v>
      </c>
      <c r="E635" s="14" t="s">
        <v>2297</v>
      </c>
      <c r="F635" s="14" t="s">
        <v>60</v>
      </c>
      <c r="G635" s="14" t="s">
        <v>60</v>
      </c>
      <c r="H635" s="14" t="s">
        <v>60</v>
      </c>
      <c r="I635" s="13" t="s">
        <v>113</v>
      </c>
      <c r="J635" s="13" t="s">
        <v>78</v>
      </c>
      <c r="K635" s="1" t="s">
        <v>79</v>
      </c>
      <c r="L635" s="1" t="s">
        <v>173</v>
      </c>
      <c r="M635" s="1" t="s">
        <v>65</v>
      </c>
      <c r="N635" s="13" t="s">
        <v>74</v>
      </c>
      <c r="O635" s="15">
        <v>104814</v>
      </c>
      <c r="P635" s="15">
        <v>369</v>
      </c>
      <c r="Q635" s="15">
        <v>55984</v>
      </c>
      <c r="R635" s="15">
        <v>99432</v>
      </c>
      <c r="S635" s="13">
        <v>5</v>
      </c>
      <c r="T635" s="16">
        <v>1942.85</v>
      </c>
      <c r="U635" s="17">
        <f t="shared" si="45"/>
        <v>388.57</v>
      </c>
      <c r="V635" s="18">
        <f t="shared" si="46"/>
        <v>5.2651761517615174</v>
      </c>
      <c r="W635" s="18">
        <f t="shared" si="47"/>
        <v>1.8536168832407884E-2</v>
      </c>
      <c r="X635" s="19">
        <f t="shared" si="48"/>
        <v>1.3550135501355014E-2</v>
      </c>
      <c r="Y635" s="16">
        <f>(Table22[[#This Row],[Gross Cost]]/Table22[[#This Row],[Viewable Impressions]])*1000</f>
        <v>34.703665332952269</v>
      </c>
      <c r="Z635" s="19">
        <f t="shared" si="49"/>
        <v>0.35205220676627169</v>
      </c>
    </row>
    <row r="636" spans="1:26" ht="34" x14ac:dyDescent="0.2">
      <c r="A636" s="13" t="s">
        <v>2298</v>
      </c>
      <c r="B636" s="14" t="s">
        <v>2299</v>
      </c>
      <c r="C636" s="14" t="s">
        <v>2300</v>
      </c>
      <c r="D636" s="14" t="s">
        <v>2301</v>
      </c>
      <c r="E636" s="14" t="s">
        <v>60</v>
      </c>
      <c r="F636" s="14" t="s">
        <v>60</v>
      </c>
      <c r="G636" s="14" t="s">
        <v>60</v>
      </c>
      <c r="H636" s="14" t="s">
        <v>60</v>
      </c>
      <c r="I636" s="13" t="s">
        <v>61</v>
      </c>
      <c r="J636" s="13" t="s">
        <v>121</v>
      </c>
      <c r="K636" s="1" t="s">
        <v>94</v>
      </c>
      <c r="L636" s="1" t="s">
        <v>2302</v>
      </c>
      <c r="M636" s="1" t="s">
        <v>207</v>
      </c>
      <c r="N636" s="13" t="s">
        <v>74</v>
      </c>
      <c r="O636" s="15">
        <v>117713</v>
      </c>
      <c r="P636" s="15">
        <v>374</v>
      </c>
      <c r="Q636" s="15">
        <v>16357</v>
      </c>
      <c r="R636" s="15">
        <v>100222</v>
      </c>
      <c r="S636" s="13">
        <v>5</v>
      </c>
      <c r="T636" s="16">
        <v>2505.4</v>
      </c>
      <c r="U636" s="17">
        <f t="shared" si="45"/>
        <v>501.08000000000004</v>
      </c>
      <c r="V636" s="18">
        <f t="shared" si="46"/>
        <v>6.6989304812834227</v>
      </c>
      <c r="W636" s="18">
        <f t="shared" si="47"/>
        <v>2.1283970334627443E-2</v>
      </c>
      <c r="X636" s="19">
        <f t="shared" si="48"/>
        <v>1.3368983957219251E-2</v>
      </c>
      <c r="Y636" s="16">
        <f>(Table22[[#This Row],[Gross Cost]]/Table22[[#This Row],[Viewable Impressions]])*1000</f>
        <v>153.16989668032036</v>
      </c>
      <c r="Z636" s="19">
        <f t="shared" si="49"/>
        <v>0.31772191686559681</v>
      </c>
    </row>
    <row r="637" spans="1:26" ht="17" x14ac:dyDescent="0.2">
      <c r="A637" s="13" t="s">
        <v>2303</v>
      </c>
      <c r="B637" s="14" t="s">
        <v>2304</v>
      </c>
      <c r="C637" s="14" t="s">
        <v>8</v>
      </c>
      <c r="D637" s="14" t="s">
        <v>166</v>
      </c>
      <c r="E637" s="14" t="s">
        <v>2305</v>
      </c>
      <c r="F637" s="14" t="s">
        <v>60</v>
      </c>
      <c r="G637" s="14" t="s">
        <v>60</v>
      </c>
      <c r="H637" s="14" t="s">
        <v>60</v>
      </c>
      <c r="I637" s="13" t="s">
        <v>113</v>
      </c>
      <c r="J637" s="13" t="s">
        <v>78</v>
      </c>
      <c r="K637" s="1" t="s">
        <v>79</v>
      </c>
      <c r="L637" s="1" t="s">
        <v>515</v>
      </c>
      <c r="M637" s="1" t="s">
        <v>65</v>
      </c>
      <c r="N637" s="13" t="s">
        <v>74</v>
      </c>
      <c r="O637" s="15">
        <v>1222302</v>
      </c>
      <c r="P637" s="15">
        <v>3142</v>
      </c>
      <c r="Q637" s="15">
        <v>553773</v>
      </c>
      <c r="R637" s="15">
        <v>1120128</v>
      </c>
      <c r="S637" s="13">
        <v>42</v>
      </c>
      <c r="T637" s="16">
        <v>7880.77</v>
      </c>
      <c r="U637" s="17">
        <f t="shared" si="45"/>
        <v>187.63738095238097</v>
      </c>
      <c r="V637" s="18">
        <f t="shared" si="46"/>
        <v>2.508201782304265</v>
      </c>
      <c r="W637" s="18">
        <f t="shared" si="47"/>
        <v>6.447481882546212E-3</v>
      </c>
      <c r="X637" s="19">
        <f t="shared" si="48"/>
        <v>1.336728198599618E-2</v>
      </c>
      <c r="Y637" s="16">
        <f>(Table22[[#This Row],[Gross Cost]]/Table22[[#This Row],[Viewable Impressions]])*1000</f>
        <v>14.231047739777852</v>
      </c>
      <c r="Z637" s="19">
        <f t="shared" si="49"/>
        <v>0.25705594852990504</v>
      </c>
    </row>
    <row r="638" spans="1:26" ht="34" x14ac:dyDescent="0.2">
      <c r="A638" s="13" t="s">
        <v>2306</v>
      </c>
      <c r="B638" s="14" t="s">
        <v>2306</v>
      </c>
      <c r="C638" s="14" t="s">
        <v>19</v>
      </c>
      <c r="D638" s="14" t="s">
        <v>129</v>
      </c>
      <c r="E638" s="14" t="s">
        <v>2307</v>
      </c>
      <c r="F638" s="14" t="s">
        <v>2308</v>
      </c>
      <c r="G638" s="14" t="s">
        <v>60</v>
      </c>
      <c r="H638" s="14" t="s">
        <v>60</v>
      </c>
      <c r="I638" s="13" t="s">
        <v>61</v>
      </c>
      <c r="J638" s="13" t="s">
        <v>78</v>
      </c>
      <c r="K638" s="1" t="s">
        <v>200</v>
      </c>
      <c r="L638" s="1" t="s">
        <v>232</v>
      </c>
      <c r="M638" s="1" t="s">
        <v>65</v>
      </c>
      <c r="N638" s="13" t="s">
        <v>74</v>
      </c>
      <c r="O638" s="15">
        <v>77748</v>
      </c>
      <c r="P638" s="15">
        <v>227</v>
      </c>
      <c r="Q638" s="15">
        <v>6170</v>
      </c>
      <c r="R638" s="15">
        <v>53603</v>
      </c>
      <c r="S638" s="13">
        <v>3</v>
      </c>
      <c r="T638" s="16">
        <v>1498.3</v>
      </c>
      <c r="U638" s="17">
        <f t="shared" si="45"/>
        <v>499.43333333333334</v>
      </c>
      <c r="V638" s="18">
        <f t="shared" si="46"/>
        <v>6.600440528634361</v>
      </c>
      <c r="W638" s="18">
        <f t="shared" si="47"/>
        <v>1.9271235272933066E-2</v>
      </c>
      <c r="X638" s="19">
        <f t="shared" si="48"/>
        <v>1.3215859030837005E-2</v>
      </c>
      <c r="Y638" s="16">
        <f>(Table22[[#This Row],[Gross Cost]]/Table22[[#This Row],[Viewable Impressions]])*1000</f>
        <v>242.83630470016206</v>
      </c>
      <c r="Z638" s="19">
        <f t="shared" si="49"/>
        <v>0.29196892524566548</v>
      </c>
    </row>
    <row r="639" spans="1:26" ht="34" x14ac:dyDescent="0.2">
      <c r="A639" s="13" t="s">
        <v>2309</v>
      </c>
      <c r="B639" s="14" t="s">
        <v>2310</v>
      </c>
      <c r="C639" s="14" t="s">
        <v>26</v>
      </c>
      <c r="D639" s="14" t="s">
        <v>501</v>
      </c>
      <c r="E639" s="14" t="s">
        <v>2311</v>
      </c>
      <c r="F639" s="14" t="s">
        <v>60</v>
      </c>
      <c r="G639" s="14" t="s">
        <v>60</v>
      </c>
      <c r="H639" s="14" t="s">
        <v>60</v>
      </c>
      <c r="I639" s="13" t="s">
        <v>113</v>
      </c>
      <c r="J639" s="13" t="s">
        <v>62</v>
      </c>
      <c r="K639" s="1" t="s">
        <v>79</v>
      </c>
      <c r="L639" s="1" t="s">
        <v>833</v>
      </c>
      <c r="M639" s="1" t="s">
        <v>81</v>
      </c>
      <c r="N639" s="13" t="s">
        <v>74</v>
      </c>
      <c r="O639" s="15">
        <v>264580</v>
      </c>
      <c r="P639" s="15">
        <v>691</v>
      </c>
      <c r="Q639" s="15">
        <v>217526</v>
      </c>
      <c r="R639" s="15">
        <v>240731</v>
      </c>
      <c r="S639" s="13">
        <v>9</v>
      </c>
      <c r="T639" s="16">
        <v>4874.6499999999996</v>
      </c>
      <c r="U639" s="17">
        <f t="shared" si="45"/>
        <v>541.62777777777774</v>
      </c>
      <c r="V639" s="18">
        <f t="shared" si="46"/>
        <v>7.0544862518089717</v>
      </c>
      <c r="W639" s="18">
        <f t="shared" si="47"/>
        <v>1.8424106130470935E-2</v>
      </c>
      <c r="X639" s="19">
        <f t="shared" si="48"/>
        <v>1.3024602026049204E-2</v>
      </c>
      <c r="Y639" s="16">
        <f>(Table22[[#This Row],[Gross Cost]]/Table22[[#This Row],[Viewable Impressions]])*1000</f>
        <v>22.40950507065822</v>
      </c>
      <c r="Z639" s="19">
        <f t="shared" si="49"/>
        <v>0.26116864464434197</v>
      </c>
    </row>
    <row r="640" spans="1:26" ht="34" x14ac:dyDescent="0.2">
      <c r="A640" s="13" t="s">
        <v>2312</v>
      </c>
      <c r="B640" s="14" t="s">
        <v>2312</v>
      </c>
      <c r="C640" s="14" t="s">
        <v>19</v>
      </c>
      <c r="D640" s="14" t="s">
        <v>129</v>
      </c>
      <c r="E640" s="14" t="s">
        <v>1365</v>
      </c>
      <c r="F640" s="14" t="s">
        <v>1471</v>
      </c>
      <c r="G640" s="14" t="s">
        <v>60</v>
      </c>
      <c r="H640" s="14" t="s">
        <v>60</v>
      </c>
      <c r="I640" s="13" t="s">
        <v>61</v>
      </c>
      <c r="J640" s="13" t="s">
        <v>93</v>
      </c>
      <c r="K640" s="1" t="s">
        <v>162</v>
      </c>
      <c r="L640" s="1" t="s">
        <v>571</v>
      </c>
      <c r="M640" s="1" t="s">
        <v>81</v>
      </c>
      <c r="N640" s="13" t="s">
        <v>74</v>
      </c>
      <c r="O640" s="15">
        <v>85965</v>
      </c>
      <c r="P640" s="15">
        <v>233</v>
      </c>
      <c r="Q640" s="15">
        <v>33865</v>
      </c>
      <c r="R640" s="15">
        <v>78662</v>
      </c>
      <c r="S640" s="13">
        <v>3</v>
      </c>
      <c r="T640" s="16">
        <v>1555.53</v>
      </c>
      <c r="U640" s="17">
        <f t="shared" si="45"/>
        <v>518.51</v>
      </c>
      <c r="V640" s="18">
        <f t="shared" si="46"/>
        <v>6.6760944206008581</v>
      </c>
      <c r="W640" s="18">
        <f t="shared" si="47"/>
        <v>1.8094922352120048E-2</v>
      </c>
      <c r="X640" s="19">
        <f t="shared" si="48"/>
        <v>1.2875536480686695E-2</v>
      </c>
      <c r="Y640" s="16">
        <f>(Table22[[#This Row],[Gross Cost]]/Table22[[#This Row],[Viewable Impressions]])*1000</f>
        <v>45.933264432304739</v>
      </c>
      <c r="Z640" s="19">
        <f t="shared" si="49"/>
        <v>0.27104053975455122</v>
      </c>
    </row>
    <row r="641" spans="1:26" ht="34" x14ac:dyDescent="0.2">
      <c r="A641" s="13" t="s">
        <v>2313</v>
      </c>
      <c r="B641" s="14" t="s">
        <v>2313</v>
      </c>
      <c r="C641" s="14" t="s">
        <v>196</v>
      </c>
      <c r="D641" s="14" t="s">
        <v>197</v>
      </c>
      <c r="E641" s="14" t="s">
        <v>2314</v>
      </c>
      <c r="F641" s="14" t="s">
        <v>147</v>
      </c>
      <c r="G641" s="14" t="s">
        <v>60</v>
      </c>
      <c r="H641" s="14" t="s">
        <v>60</v>
      </c>
      <c r="I641" s="13" t="s">
        <v>61</v>
      </c>
      <c r="J641" s="13" t="s">
        <v>121</v>
      </c>
      <c r="K641" s="1" t="s">
        <v>1100</v>
      </c>
      <c r="L641" s="1" t="s">
        <v>571</v>
      </c>
      <c r="M641" s="1" t="s">
        <v>81</v>
      </c>
      <c r="N641" s="13" t="s">
        <v>82</v>
      </c>
      <c r="O641" s="15">
        <v>307888</v>
      </c>
      <c r="P641" s="15">
        <v>863</v>
      </c>
      <c r="Q641" s="15">
        <v>134959</v>
      </c>
      <c r="R641" s="15">
        <v>274790</v>
      </c>
      <c r="S641" s="13">
        <v>11</v>
      </c>
      <c r="T641" s="16">
        <v>1559.64</v>
      </c>
      <c r="U641" s="17">
        <f t="shared" si="45"/>
        <v>141.78545454545454</v>
      </c>
      <c r="V641" s="18">
        <f t="shared" si="46"/>
        <v>1.8072305909617614</v>
      </c>
      <c r="W641" s="18">
        <f t="shared" si="47"/>
        <v>5.0656082731382846E-3</v>
      </c>
      <c r="X641" s="19">
        <f t="shared" si="48"/>
        <v>1.2746234067207415E-2</v>
      </c>
      <c r="Y641" s="16">
        <f>(Table22[[#This Row],[Gross Cost]]/Table22[[#This Row],[Viewable Impressions]])*1000</f>
        <v>11.556398609948207</v>
      </c>
      <c r="Z641" s="19">
        <f t="shared" si="49"/>
        <v>0.28029673127890664</v>
      </c>
    </row>
    <row r="642" spans="1:26" ht="17" x14ac:dyDescent="0.2">
      <c r="A642" s="13" t="s">
        <v>2315</v>
      </c>
      <c r="B642" s="14" t="s">
        <v>2316</v>
      </c>
      <c r="C642" s="14" t="s">
        <v>12</v>
      </c>
      <c r="D642" s="14" t="s">
        <v>2317</v>
      </c>
      <c r="E642" s="14" t="s">
        <v>60</v>
      </c>
      <c r="F642" s="14" t="s">
        <v>60</v>
      </c>
      <c r="G642" s="14" t="s">
        <v>60</v>
      </c>
      <c r="H642" s="14" t="s">
        <v>60</v>
      </c>
      <c r="I642" s="13" t="s">
        <v>113</v>
      </c>
      <c r="J642" s="13" t="s">
        <v>121</v>
      </c>
      <c r="K642" s="1" t="s">
        <v>231</v>
      </c>
      <c r="L642" s="1" t="s">
        <v>515</v>
      </c>
      <c r="M642" s="1" t="s">
        <v>65</v>
      </c>
      <c r="N642" s="13" t="s">
        <v>74</v>
      </c>
      <c r="O642" s="15">
        <v>1515751</v>
      </c>
      <c r="P642" s="15">
        <v>3874</v>
      </c>
      <c r="Q642" s="15">
        <v>1151776</v>
      </c>
      <c r="R642" s="15">
        <v>1396230</v>
      </c>
      <c r="S642" s="13">
        <v>49</v>
      </c>
      <c r="T642" s="16">
        <v>7850.64</v>
      </c>
      <c r="U642" s="17">
        <f t="shared" ref="U642:U705" si="50">T642/S642</f>
        <v>160.21714285714287</v>
      </c>
      <c r="V642" s="18">
        <f t="shared" ref="V642:V705" si="51">T642/P642</f>
        <v>2.0264945792462572</v>
      </c>
      <c r="W642" s="18">
        <f t="shared" ref="W642:W705" si="52">T642/O642</f>
        <v>5.1793731292276903E-3</v>
      </c>
      <c r="X642" s="19">
        <f t="shared" ref="X642:X705" si="53">S642/P642</f>
        <v>1.2648425400103252E-2</v>
      </c>
      <c r="Y642" s="16">
        <f>(Table22[[#This Row],[Gross Cost]]/Table22[[#This Row],[Viewable Impressions]])*1000</f>
        <v>6.8161170227544252</v>
      </c>
      <c r="Z642" s="19">
        <f t="shared" si="49"/>
        <v>0.25558287607925051</v>
      </c>
    </row>
    <row r="643" spans="1:26" ht="34" x14ac:dyDescent="0.2">
      <c r="A643" s="13" t="s">
        <v>2318</v>
      </c>
      <c r="B643" s="14" t="s">
        <v>2319</v>
      </c>
      <c r="C643" s="14" t="s">
        <v>26</v>
      </c>
      <c r="D643" s="14" t="s">
        <v>501</v>
      </c>
      <c r="E643" s="14" t="s">
        <v>2320</v>
      </c>
      <c r="F643" s="14" t="s">
        <v>60</v>
      </c>
      <c r="G643" s="14" t="s">
        <v>60</v>
      </c>
      <c r="H643" s="14" t="s">
        <v>60</v>
      </c>
      <c r="I643" s="13" t="s">
        <v>61</v>
      </c>
      <c r="J643" s="13" t="s">
        <v>78</v>
      </c>
      <c r="K643" s="1" t="s">
        <v>94</v>
      </c>
      <c r="L643" s="1" t="s">
        <v>2321</v>
      </c>
      <c r="M643" s="1" t="s">
        <v>133</v>
      </c>
      <c r="N643" s="13" t="s">
        <v>74</v>
      </c>
      <c r="O643" s="15">
        <v>9725</v>
      </c>
      <c r="P643" s="15">
        <v>80</v>
      </c>
      <c r="Q643" s="15">
        <v>6616</v>
      </c>
      <c r="R643" s="15">
        <v>8778</v>
      </c>
      <c r="S643" s="13">
        <v>1</v>
      </c>
      <c r="T643" s="16">
        <v>4942.28</v>
      </c>
      <c r="U643" s="17">
        <f t="shared" si="50"/>
        <v>4942.28</v>
      </c>
      <c r="V643" s="18">
        <f t="shared" si="51"/>
        <v>61.778499999999994</v>
      </c>
      <c r="W643" s="18">
        <f t="shared" si="52"/>
        <v>0.50820359897172229</v>
      </c>
      <c r="X643" s="19">
        <f t="shared" si="53"/>
        <v>1.2500000000000001E-2</v>
      </c>
      <c r="Y643" s="16">
        <f>(Table22[[#This Row],[Gross Cost]]/Table22[[#This Row],[Viewable Impressions]])*1000</f>
        <v>747.01934703748486</v>
      </c>
      <c r="Z643" s="19">
        <f t="shared" si="49"/>
        <v>0.82262210796915158</v>
      </c>
    </row>
    <row r="644" spans="1:26" ht="34" x14ac:dyDescent="0.2">
      <c r="A644" s="13" t="s">
        <v>2322</v>
      </c>
      <c r="B644" s="14" t="s">
        <v>2323</v>
      </c>
      <c r="C644" s="14" t="s">
        <v>9</v>
      </c>
      <c r="D644" s="14" t="s">
        <v>21</v>
      </c>
      <c r="E644" s="14" t="s">
        <v>2324</v>
      </c>
      <c r="F644" s="14" t="s">
        <v>60</v>
      </c>
      <c r="G644" s="14" t="s">
        <v>60</v>
      </c>
      <c r="H644" s="14" t="s">
        <v>60</v>
      </c>
      <c r="I644" s="13" t="s">
        <v>61</v>
      </c>
      <c r="J644" s="13" t="s">
        <v>121</v>
      </c>
      <c r="K644" s="1" t="s">
        <v>63</v>
      </c>
      <c r="L644" s="1" t="s">
        <v>867</v>
      </c>
      <c r="M644" s="1" t="s">
        <v>116</v>
      </c>
      <c r="N644" s="13" t="s">
        <v>74</v>
      </c>
      <c r="O644" s="15">
        <v>188170</v>
      </c>
      <c r="P644" s="15">
        <v>490</v>
      </c>
      <c r="Q644" s="15">
        <v>155266</v>
      </c>
      <c r="R644" s="15">
        <v>176562</v>
      </c>
      <c r="S644" s="13">
        <v>6</v>
      </c>
      <c r="T644" s="16">
        <v>1599.72</v>
      </c>
      <c r="U644" s="17">
        <f t="shared" si="50"/>
        <v>266.62</v>
      </c>
      <c r="V644" s="18">
        <f t="shared" si="51"/>
        <v>3.2647346938775512</v>
      </c>
      <c r="W644" s="18">
        <f t="shared" si="52"/>
        <v>8.5014614444385399E-3</v>
      </c>
      <c r="X644" s="19">
        <f t="shared" si="53"/>
        <v>1.2244897959183673E-2</v>
      </c>
      <c r="Y644" s="16">
        <f>(Table22[[#This Row],[Gross Cost]]/Table22[[#This Row],[Viewable Impressions]])*1000</f>
        <v>10.303092756946144</v>
      </c>
      <c r="Z644" s="19">
        <f t="shared" ref="Z644:Z707" si="54">(P644/O644)*100</f>
        <v>0.26040282723069563</v>
      </c>
    </row>
    <row r="645" spans="1:26" ht="34" x14ac:dyDescent="0.2">
      <c r="A645" s="13" t="s">
        <v>2325</v>
      </c>
      <c r="B645" s="14" t="s">
        <v>2325</v>
      </c>
      <c r="C645" s="14" t="s">
        <v>1207</v>
      </c>
      <c r="D645" s="14" t="s">
        <v>2326</v>
      </c>
      <c r="E645" s="14" t="s">
        <v>60</v>
      </c>
      <c r="F645" s="14" t="s">
        <v>60</v>
      </c>
      <c r="G645" s="14" t="s">
        <v>60</v>
      </c>
      <c r="H645" s="14" t="s">
        <v>60</v>
      </c>
      <c r="I645" s="13" t="s">
        <v>61</v>
      </c>
      <c r="J645" s="13" t="s">
        <v>93</v>
      </c>
      <c r="K645" s="1" t="s">
        <v>114</v>
      </c>
      <c r="L645" s="1" t="s">
        <v>833</v>
      </c>
      <c r="M645" s="1" t="s">
        <v>65</v>
      </c>
      <c r="N645" s="13" t="s">
        <v>74</v>
      </c>
      <c r="O645" s="15">
        <v>284783</v>
      </c>
      <c r="P645" s="15">
        <v>756</v>
      </c>
      <c r="Q645" s="15">
        <v>239363</v>
      </c>
      <c r="R645" s="15">
        <v>261467</v>
      </c>
      <c r="S645" s="13">
        <v>9</v>
      </c>
      <c r="T645" s="16">
        <v>1605.54</v>
      </c>
      <c r="U645" s="17">
        <f t="shared" si="50"/>
        <v>178.39333333333332</v>
      </c>
      <c r="V645" s="18">
        <f t="shared" si="51"/>
        <v>2.1237301587301585</v>
      </c>
      <c r="W645" s="18">
        <f t="shared" si="52"/>
        <v>5.6377662992524134E-3</v>
      </c>
      <c r="X645" s="19">
        <f t="shared" si="53"/>
        <v>1.1904761904761904E-2</v>
      </c>
      <c r="Y645" s="16">
        <f>(Table22[[#This Row],[Gross Cost]]/Table22[[#This Row],[Viewable Impressions]])*1000</f>
        <v>6.7075529634905973</v>
      </c>
      <c r="Z645" s="19">
        <f t="shared" si="54"/>
        <v>0.26546528409350278</v>
      </c>
    </row>
    <row r="646" spans="1:26" ht="34" x14ac:dyDescent="0.2">
      <c r="A646" s="13" t="s">
        <v>2327</v>
      </c>
      <c r="B646" s="14" t="s">
        <v>2327</v>
      </c>
      <c r="C646" s="14" t="s">
        <v>22</v>
      </c>
      <c r="D646" s="14" t="s">
        <v>21</v>
      </c>
      <c r="E646" s="14" t="s">
        <v>2328</v>
      </c>
      <c r="F646" s="14" t="s">
        <v>60</v>
      </c>
      <c r="G646" s="14" t="s">
        <v>60</v>
      </c>
      <c r="H646" s="14" t="s">
        <v>60</v>
      </c>
      <c r="I646" s="13" t="s">
        <v>61</v>
      </c>
      <c r="J646" s="13" t="s">
        <v>121</v>
      </c>
      <c r="K646" s="1" t="s">
        <v>114</v>
      </c>
      <c r="L646" s="1" t="s">
        <v>2329</v>
      </c>
      <c r="M646" s="1" t="s">
        <v>65</v>
      </c>
      <c r="N646" s="13" t="s">
        <v>74</v>
      </c>
      <c r="O646" s="15">
        <v>13464</v>
      </c>
      <c r="P646" s="15">
        <v>84</v>
      </c>
      <c r="Q646" s="15">
        <v>1698</v>
      </c>
      <c r="R646" s="15">
        <v>11234</v>
      </c>
      <c r="S646" s="13">
        <v>1</v>
      </c>
      <c r="T646" s="16">
        <v>1466.29</v>
      </c>
      <c r="U646" s="17">
        <f t="shared" si="50"/>
        <v>1466.29</v>
      </c>
      <c r="V646" s="18">
        <f t="shared" si="51"/>
        <v>17.455833333333334</v>
      </c>
      <c r="W646" s="18">
        <f t="shared" si="52"/>
        <v>0.10890448603683897</v>
      </c>
      <c r="X646" s="19">
        <f t="shared" si="53"/>
        <v>1.1904761904761904E-2</v>
      </c>
      <c r="Y646" s="16">
        <f>(Table22[[#This Row],[Gross Cost]]/Table22[[#This Row],[Viewable Impressions]])*1000</f>
        <v>863.53945818610123</v>
      </c>
      <c r="Z646" s="19">
        <f t="shared" si="54"/>
        <v>0.62388591800356508</v>
      </c>
    </row>
    <row r="647" spans="1:26" ht="51" x14ac:dyDescent="0.2">
      <c r="A647" s="13" t="s">
        <v>2330</v>
      </c>
      <c r="B647" s="14" t="s">
        <v>2330</v>
      </c>
      <c r="C647" s="14" t="s">
        <v>23</v>
      </c>
      <c r="D647" s="14" t="s">
        <v>284</v>
      </c>
      <c r="E647" s="14" t="s">
        <v>197</v>
      </c>
      <c r="F647" s="14" t="s">
        <v>2331</v>
      </c>
      <c r="G647" s="14" t="s">
        <v>60</v>
      </c>
      <c r="H647" s="14" t="s">
        <v>60</v>
      </c>
      <c r="I647" s="13" t="s">
        <v>113</v>
      </c>
      <c r="J647" s="13" t="s">
        <v>62</v>
      </c>
      <c r="K647" s="1" t="s">
        <v>231</v>
      </c>
      <c r="L647" s="1" t="s">
        <v>1079</v>
      </c>
      <c r="M647" s="1" t="s">
        <v>328</v>
      </c>
      <c r="N647" s="13" t="s">
        <v>74</v>
      </c>
      <c r="O647" s="15">
        <v>13592</v>
      </c>
      <c r="P647" s="15">
        <v>85</v>
      </c>
      <c r="Q647" s="15">
        <v>7747</v>
      </c>
      <c r="R647" s="15">
        <v>10690</v>
      </c>
      <c r="S647" s="13">
        <v>1</v>
      </c>
      <c r="T647" s="16">
        <v>1555.11</v>
      </c>
      <c r="U647" s="17">
        <f t="shared" si="50"/>
        <v>1555.11</v>
      </c>
      <c r="V647" s="18">
        <f t="shared" si="51"/>
        <v>18.295411764705882</v>
      </c>
      <c r="W647" s="18">
        <f t="shared" si="52"/>
        <v>0.1144136256621542</v>
      </c>
      <c r="X647" s="19">
        <f t="shared" si="53"/>
        <v>1.1764705882352941E-2</v>
      </c>
      <c r="Y647" s="16">
        <f>(Table22[[#This Row],[Gross Cost]]/Table22[[#This Row],[Viewable Impressions]])*1000</f>
        <v>200.73705950690587</v>
      </c>
      <c r="Z647" s="19">
        <f t="shared" si="54"/>
        <v>0.62536786344908768</v>
      </c>
    </row>
    <row r="648" spans="1:26" ht="34" x14ac:dyDescent="0.2">
      <c r="A648" s="13" t="s">
        <v>2332</v>
      </c>
      <c r="B648" s="14" t="s">
        <v>2332</v>
      </c>
      <c r="C648" s="14" t="s">
        <v>23</v>
      </c>
      <c r="D648" s="14" t="s">
        <v>2333</v>
      </c>
      <c r="E648" s="14" t="s">
        <v>60</v>
      </c>
      <c r="F648" s="14" t="s">
        <v>60</v>
      </c>
      <c r="G648" s="14" t="s">
        <v>60</v>
      </c>
      <c r="H648" s="14" t="s">
        <v>60</v>
      </c>
      <c r="I648" s="13" t="s">
        <v>61</v>
      </c>
      <c r="J648" s="13" t="s">
        <v>121</v>
      </c>
      <c r="K648" s="1" t="s">
        <v>442</v>
      </c>
      <c r="L648" s="1" t="s">
        <v>2334</v>
      </c>
      <c r="M648" s="1" t="s">
        <v>107</v>
      </c>
      <c r="N648" s="13" t="s">
        <v>82</v>
      </c>
      <c r="O648" s="15">
        <v>70506</v>
      </c>
      <c r="P648" s="15">
        <v>270</v>
      </c>
      <c r="Q648" s="15">
        <v>26779</v>
      </c>
      <c r="R648" s="15">
        <v>48902</v>
      </c>
      <c r="S648" s="13">
        <v>3</v>
      </c>
      <c r="T648" s="16">
        <v>1912.97</v>
      </c>
      <c r="U648" s="17">
        <f t="shared" si="50"/>
        <v>637.65666666666664</v>
      </c>
      <c r="V648" s="18">
        <f t="shared" si="51"/>
        <v>7.0850740740740745</v>
      </c>
      <c r="W648" s="18">
        <f t="shared" si="52"/>
        <v>2.7132017133293621E-2</v>
      </c>
      <c r="X648" s="19">
        <f t="shared" si="53"/>
        <v>1.1111111111111112E-2</v>
      </c>
      <c r="Y648" s="16">
        <f>(Table22[[#This Row],[Gross Cost]]/Table22[[#This Row],[Viewable Impressions]])*1000</f>
        <v>71.435453153590501</v>
      </c>
      <c r="Z648" s="19">
        <f t="shared" si="54"/>
        <v>0.38294613224406432</v>
      </c>
    </row>
    <row r="649" spans="1:26" ht="17" x14ac:dyDescent="0.2">
      <c r="A649" s="13" t="s">
        <v>2335</v>
      </c>
      <c r="B649" s="14" t="s">
        <v>2336</v>
      </c>
      <c r="C649" s="14" t="s">
        <v>16</v>
      </c>
      <c r="D649" s="14" t="s">
        <v>717</v>
      </c>
      <c r="E649" s="14" t="s">
        <v>922</v>
      </c>
      <c r="F649" s="14" t="s">
        <v>60</v>
      </c>
      <c r="G649" s="14" t="s">
        <v>60</v>
      </c>
      <c r="H649" s="14" t="s">
        <v>60</v>
      </c>
      <c r="I649" s="13" t="s">
        <v>61</v>
      </c>
      <c r="J649" s="13" t="s">
        <v>62</v>
      </c>
      <c r="K649" s="1" t="s">
        <v>131</v>
      </c>
      <c r="L649" s="1" t="s">
        <v>571</v>
      </c>
      <c r="M649" s="1" t="s">
        <v>116</v>
      </c>
      <c r="N649" s="13" t="s">
        <v>74</v>
      </c>
      <c r="O649" s="15">
        <v>818919</v>
      </c>
      <c r="P649" s="15">
        <v>1987</v>
      </c>
      <c r="Q649" s="15">
        <v>395852</v>
      </c>
      <c r="R649" s="15">
        <v>699064</v>
      </c>
      <c r="S649" s="13">
        <v>22</v>
      </c>
      <c r="T649" s="16">
        <v>6012.1</v>
      </c>
      <c r="U649" s="17">
        <f t="shared" si="50"/>
        <v>273.27727272727276</v>
      </c>
      <c r="V649" s="18">
        <f t="shared" si="51"/>
        <v>3.0257171615500758</v>
      </c>
      <c r="W649" s="18">
        <f t="shared" si="52"/>
        <v>7.3415075239431499E-3</v>
      </c>
      <c r="X649" s="19">
        <f t="shared" si="53"/>
        <v>1.1071967790639155E-2</v>
      </c>
      <c r="Y649" s="16">
        <f>(Table22[[#This Row],[Gross Cost]]/Table22[[#This Row],[Viewable Impressions]])*1000</f>
        <v>15.187746935723453</v>
      </c>
      <c r="Z649" s="19">
        <f t="shared" si="54"/>
        <v>0.24263693967291025</v>
      </c>
    </row>
    <row r="650" spans="1:26" ht="34" x14ac:dyDescent="0.2">
      <c r="A650" s="13" t="s">
        <v>2337</v>
      </c>
      <c r="B650" s="14" t="s">
        <v>2338</v>
      </c>
      <c r="C650" s="14" t="s">
        <v>26</v>
      </c>
      <c r="D650" s="14" t="s">
        <v>501</v>
      </c>
      <c r="E650" s="14" t="s">
        <v>2339</v>
      </c>
      <c r="F650" s="14" t="s">
        <v>60</v>
      </c>
      <c r="G650" s="14" t="s">
        <v>60</v>
      </c>
      <c r="H650" s="14" t="s">
        <v>60</v>
      </c>
      <c r="I650" s="13" t="s">
        <v>61</v>
      </c>
      <c r="J650" s="13" t="s">
        <v>62</v>
      </c>
      <c r="K650" s="1" t="s">
        <v>63</v>
      </c>
      <c r="L650" s="1" t="s">
        <v>2100</v>
      </c>
      <c r="M650" s="1" t="s">
        <v>107</v>
      </c>
      <c r="N650" s="13" t="s">
        <v>74</v>
      </c>
      <c r="O650" s="15">
        <v>121991</v>
      </c>
      <c r="P650" s="15">
        <v>369</v>
      </c>
      <c r="Q650" s="15">
        <v>43079</v>
      </c>
      <c r="R650" s="15">
        <v>99312</v>
      </c>
      <c r="S650" s="13">
        <v>4</v>
      </c>
      <c r="T650" s="16">
        <v>3993.21</v>
      </c>
      <c r="U650" s="17">
        <f t="shared" si="50"/>
        <v>998.30250000000001</v>
      </c>
      <c r="V650" s="18">
        <f t="shared" si="51"/>
        <v>10.821707317073171</v>
      </c>
      <c r="W650" s="18">
        <f t="shared" si="52"/>
        <v>3.2733644285234155E-2</v>
      </c>
      <c r="X650" s="19">
        <f t="shared" si="53"/>
        <v>1.0840108401084011E-2</v>
      </c>
      <c r="Y650" s="16">
        <f>(Table22[[#This Row],[Gross Cost]]/Table22[[#This Row],[Viewable Impressions]])*1000</f>
        <v>92.69504863158383</v>
      </c>
      <c r="Z650" s="19">
        <f t="shared" si="54"/>
        <v>0.30248133058996152</v>
      </c>
    </row>
    <row r="651" spans="1:26" ht="34" x14ac:dyDescent="0.2">
      <c r="A651" s="13" t="s">
        <v>2340</v>
      </c>
      <c r="B651" s="14" t="s">
        <v>2341</v>
      </c>
      <c r="C651" s="14" t="s">
        <v>9</v>
      </c>
      <c r="D651" s="14" t="s">
        <v>754</v>
      </c>
      <c r="E651" s="14" t="s">
        <v>2342</v>
      </c>
      <c r="F651" s="14" t="s">
        <v>60</v>
      </c>
      <c r="G651" s="14" t="s">
        <v>60</v>
      </c>
      <c r="H651" s="14" t="s">
        <v>60</v>
      </c>
      <c r="I651" s="13" t="s">
        <v>113</v>
      </c>
      <c r="J651" s="13" t="s">
        <v>78</v>
      </c>
      <c r="K651" s="1" t="s">
        <v>114</v>
      </c>
      <c r="L651" s="1" t="s">
        <v>361</v>
      </c>
      <c r="M651" s="1" t="s">
        <v>81</v>
      </c>
      <c r="N651" s="13" t="s">
        <v>74</v>
      </c>
      <c r="O651" s="15">
        <v>186702</v>
      </c>
      <c r="P651" s="15">
        <v>370</v>
      </c>
      <c r="Q651" s="15">
        <v>132038</v>
      </c>
      <c r="R651" s="15">
        <v>167406</v>
      </c>
      <c r="S651" s="13">
        <v>4</v>
      </c>
      <c r="T651" s="16">
        <v>1568.74</v>
      </c>
      <c r="U651" s="17">
        <f t="shared" si="50"/>
        <v>392.185</v>
      </c>
      <c r="V651" s="18">
        <f t="shared" si="51"/>
        <v>4.2398378378378379</v>
      </c>
      <c r="W651" s="18">
        <f t="shared" si="52"/>
        <v>8.4023738363809709E-3</v>
      </c>
      <c r="X651" s="19">
        <f t="shared" si="53"/>
        <v>1.0810810810810811E-2</v>
      </c>
      <c r="Y651" s="16">
        <f>(Table22[[#This Row],[Gross Cost]]/Table22[[#This Row],[Viewable Impressions]])*1000</f>
        <v>11.880973659098139</v>
      </c>
      <c r="Z651" s="19">
        <f t="shared" si="54"/>
        <v>0.19817677368212444</v>
      </c>
    </row>
    <row r="652" spans="1:26" ht="51" x14ac:dyDescent="0.2">
      <c r="A652" s="13" t="s">
        <v>2343</v>
      </c>
      <c r="B652" s="14" t="s">
        <v>2344</v>
      </c>
      <c r="C652" s="14" t="s">
        <v>20</v>
      </c>
      <c r="D652" s="14" t="s">
        <v>2345</v>
      </c>
      <c r="E652" s="14" t="s">
        <v>2346</v>
      </c>
      <c r="F652" s="14" t="s">
        <v>60</v>
      </c>
      <c r="G652" s="14" t="s">
        <v>60</v>
      </c>
      <c r="H652" s="14" t="s">
        <v>60</v>
      </c>
      <c r="I652" s="13" t="s">
        <v>113</v>
      </c>
      <c r="J652" s="13" t="s">
        <v>62</v>
      </c>
      <c r="K652" s="1" t="s">
        <v>87</v>
      </c>
      <c r="L652" s="1" t="s">
        <v>251</v>
      </c>
      <c r="M652" s="1" t="s">
        <v>116</v>
      </c>
      <c r="N652" s="13" t="s">
        <v>74</v>
      </c>
      <c r="O652" s="15">
        <v>1010148</v>
      </c>
      <c r="P652" s="15">
        <v>2874</v>
      </c>
      <c r="Q652" s="15">
        <v>699834</v>
      </c>
      <c r="R652" s="15">
        <v>955905</v>
      </c>
      <c r="S652" s="13">
        <v>31</v>
      </c>
      <c r="T652" s="16">
        <v>7788.7</v>
      </c>
      <c r="U652" s="17">
        <f t="shared" si="50"/>
        <v>251.2483870967742</v>
      </c>
      <c r="V652" s="18">
        <f t="shared" si="51"/>
        <v>2.7100556715379263</v>
      </c>
      <c r="W652" s="18">
        <f t="shared" si="52"/>
        <v>7.710454309665514E-3</v>
      </c>
      <c r="X652" s="19">
        <f t="shared" si="53"/>
        <v>1.0786360473208072E-2</v>
      </c>
      <c r="Y652" s="16">
        <f>(Table22[[#This Row],[Gross Cost]]/Table22[[#This Row],[Viewable Impressions]])*1000</f>
        <v>11.129353532409112</v>
      </c>
      <c r="Z652" s="19">
        <f t="shared" si="54"/>
        <v>0.28451276446619705</v>
      </c>
    </row>
    <row r="653" spans="1:26" ht="17" x14ac:dyDescent="0.2">
      <c r="A653" s="13" t="s">
        <v>2347</v>
      </c>
      <c r="B653" s="14" t="s">
        <v>2347</v>
      </c>
      <c r="C653" s="14" t="s">
        <v>19</v>
      </c>
      <c r="D653" s="14" t="s">
        <v>16</v>
      </c>
      <c r="E653" s="14" t="s">
        <v>2348</v>
      </c>
      <c r="F653" s="14" t="s">
        <v>60</v>
      </c>
      <c r="G653" s="14" t="s">
        <v>60</v>
      </c>
      <c r="H653" s="14" t="s">
        <v>60</v>
      </c>
      <c r="I653" s="13" t="s">
        <v>61</v>
      </c>
      <c r="J653" s="13" t="s">
        <v>78</v>
      </c>
      <c r="K653" s="1" t="s">
        <v>87</v>
      </c>
      <c r="L653" s="1" t="s">
        <v>2349</v>
      </c>
      <c r="M653" s="1" t="s">
        <v>299</v>
      </c>
      <c r="N653" s="13" t="s">
        <v>74</v>
      </c>
      <c r="O653" s="15">
        <v>75161</v>
      </c>
      <c r="P653" s="15">
        <v>280</v>
      </c>
      <c r="Q653" s="15">
        <v>40385</v>
      </c>
      <c r="R653" s="15">
        <v>70325</v>
      </c>
      <c r="S653" s="13">
        <v>3</v>
      </c>
      <c r="T653" s="16">
        <v>1506.46</v>
      </c>
      <c r="U653" s="17">
        <f t="shared" si="50"/>
        <v>502.15333333333336</v>
      </c>
      <c r="V653" s="18">
        <f t="shared" si="51"/>
        <v>5.3802142857142856</v>
      </c>
      <c r="W653" s="18">
        <f t="shared" si="52"/>
        <v>2.0043107462646852E-2</v>
      </c>
      <c r="X653" s="19">
        <f t="shared" si="53"/>
        <v>1.0714285714285714E-2</v>
      </c>
      <c r="Y653" s="16">
        <f>(Table22[[#This Row],[Gross Cost]]/Table22[[#This Row],[Viewable Impressions]])*1000</f>
        <v>37.302463786059185</v>
      </c>
      <c r="Z653" s="19">
        <f t="shared" si="54"/>
        <v>0.37253362781229626</v>
      </c>
    </row>
    <row r="654" spans="1:26" ht="34" x14ac:dyDescent="0.2">
      <c r="A654" s="13" t="s">
        <v>2350</v>
      </c>
      <c r="B654" s="14" t="s">
        <v>2351</v>
      </c>
      <c r="C654" s="14" t="s">
        <v>20</v>
      </c>
      <c r="D654" s="14" t="s">
        <v>2352</v>
      </c>
      <c r="E654" s="14" t="s">
        <v>60</v>
      </c>
      <c r="F654" s="14" t="s">
        <v>60</v>
      </c>
      <c r="G654" s="14" t="s">
        <v>60</v>
      </c>
      <c r="H654" s="14" t="s">
        <v>60</v>
      </c>
      <c r="I654" s="13" t="s">
        <v>113</v>
      </c>
      <c r="J654" s="13" t="s">
        <v>121</v>
      </c>
      <c r="K654" s="1" t="s">
        <v>63</v>
      </c>
      <c r="L654" s="1" t="s">
        <v>833</v>
      </c>
      <c r="M654" s="1" t="s">
        <v>144</v>
      </c>
      <c r="N654" s="13" t="s">
        <v>74</v>
      </c>
      <c r="O654" s="15">
        <v>113262</v>
      </c>
      <c r="P654" s="15">
        <v>380</v>
      </c>
      <c r="Q654" s="15">
        <v>95762</v>
      </c>
      <c r="R654" s="15">
        <v>104612</v>
      </c>
      <c r="S654" s="13">
        <v>4</v>
      </c>
      <c r="T654" s="16">
        <v>7443.48</v>
      </c>
      <c r="U654" s="17">
        <f t="shared" si="50"/>
        <v>1860.87</v>
      </c>
      <c r="V654" s="18">
        <f t="shared" si="51"/>
        <v>19.588105263157892</v>
      </c>
      <c r="W654" s="18">
        <f t="shared" si="52"/>
        <v>6.5719129098903428E-2</v>
      </c>
      <c r="X654" s="19">
        <f t="shared" si="53"/>
        <v>1.0526315789473684E-2</v>
      </c>
      <c r="Y654" s="16">
        <f>(Table22[[#This Row],[Gross Cost]]/Table22[[#This Row],[Viewable Impressions]])*1000</f>
        <v>77.728953029385352</v>
      </c>
      <c r="Z654" s="19">
        <f t="shared" si="54"/>
        <v>0.33550528862283907</v>
      </c>
    </row>
    <row r="655" spans="1:26" ht="51" x14ac:dyDescent="0.2">
      <c r="A655" s="13" t="s">
        <v>2353</v>
      </c>
      <c r="B655" s="14" t="s">
        <v>2354</v>
      </c>
      <c r="C655" s="14" t="s">
        <v>28</v>
      </c>
      <c r="D655" s="14" t="s">
        <v>294</v>
      </c>
      <c r="E655" s="14" t="s">
        <v>478</v>
      </c>
      <c r="F655" s="14" t="s">
        <v>2355</v>
      </c>
      <c r="G655" s="14" t="s">
        <v>2356</v>
      </c>
      <c r="H655" s="14" t="s">
        <v>60</v>
      </c>
      <c r="I655" s="13" t="s">
        <v>61</v>
      </c>
      <c r="J655" s="13" t="s">
        <v>93</v>
      </c>
      <c r="K655" s="1" t="s">
        <v>536</v>
      </c>
      <c r="L655" s="1" t="s">
        <v>556</v>
      </c>
      <c r="M655" s="1" t="s">
        <v>597</v>
      </c>
      <c r="N655" s="13" t="s">
        <v>82</v>
      </c>
      <c r="O655" s="15">
        <v>15904</v>
      </c>
      <c r="P655" s="15">
        <v>190</v>
      </c>
      <c r="Q655" s="15">
        <v>7523</v>
      </c>
      <c r="R655" s="15">
        <v>14815</v>
      </c>
      <c r="S655" s="13">
        <v>2</v>
      </c>
      <c r="T655" s="16">
        <v>1825.73</v>
      </c>
      <c r="U655" s="17">
        <f t="shared" si="50"/>
        <v>912.86500000000001</v>
      </c>
      <c r="V655" s="18">
        <f t="shared" si="51"/>
        <v>9.609105263157895</v>
      </c>
      <c r="W655" s="18">
        <f t="shared" si="52"/>
        <v>0.11479690643863179</v>
      </c>
      <c r="X655" s="19">
        <f t="shared" si="53"/>
        <v>1.0526315789473684E-2</v>
      </c>
      <c r="Y655" s="16">
        <f>(Table22[[#This Row],[Gross Cost]]/Table22[[#This Row],[Viewable Impressions]])*1000</f>
        <v>242.68642828658778</v>
      </c>
      <c r="Z655" s="19">
        <f t="shared" si="54"/>
        <v>1.1946680080482897</v>
      </c>
    </row>
    <row r="656" spans="1:26" ht="17" x14ac:dyDescent="0.2">
      <c r="A656" s="13" t="s">
        <v>2357</v>
      </c>
      <c r="B656" s="14" t="s">
        <v>2357</v>
      </c>
      <c r="C656" s="14" t="s">
        <v>19</v>
      </c>
      <c r="D656" s="14" t="s">
        <v>129</v>
      </c>
      <c r="E656" s="14" t="s">
        <v>2358</v>
      </c>
      <c r="F656" s="14" t="s">
        <v>60</v>
      </c>
      <c r="G656" s="14" t="s">
        <v>60</v>
      </c>
      <c r="H656" s="14" t="s">
        <v>60</v>
      </c>
      <c r="I656" s="13" t="s">
        <v>61</v>
      </c>
      <c r="J656" s="13" t="s">
        <v>121</v>
      </c>
      <c r="K656" s="1" t="s">
        <v>332</v>
      </c>
      <c r="L656" s="1" t="s">
        <v>101</v>
      </c>
      <c r="M656" s="1" t="s">
        <v>65</v>
      </c>
      <c r="N656" s="13" t="s">
        <v>74</v>
      </c>
      <c r="O656" s="15">
        <v>189462</v>
      </c>
      <c r="P656" s="15">
        <v>478</v>
      </c>
      <c r="Q656" s="15">
        <v>53431</v>
      </c>
      <c r="R656" s="15">
        <v>163634</v>
      </c>
      <c r="S656" s="13">
        <v>5</v>
      </c>
      <c r="T656" s="16">
        <v>1625.17</v>
      </c>
      <c r="U656" s="17">
        <f t="shared" si="50"/>
        <v>325.03399999999999</v>
      </c>
      <c r="V656" s="18">
        <f t="shared" si="51"/>
        <v>3.3999372384937239</v>
      </c>
      <c r="W656" s="18">
        <f t="shared" si="52"/>
        <v>8.5778150763741543E-3</v>
      </c>
      <c r="X656" s="19">
        <f t="shared" si="53"/>
        <v>1.0460251046025104E-2</v>
      </c>
      <c r="Y656" s="16">
        <f>(Table22[[#This Row],[Gross Cost]]/Table22[[#This Row],[Viewable Impressions]])*1000</f>
        <v>30.416237764593589</v>
      </c>
      <c r="Z656" s="19">
        <f t="shared" si="54"/>
        <v>0.2522933358668229</v>
      </c>
    </row>
    <row r="657" spans="1:26" ht="34" x14ac:dyDescent="0.2">
      <c r="A657" s="13" t="s">
        <v>2359</v>
      </c>
      <c r="B657" s="14" t="s">
        <v>2360</v>
      </c>
      <c r="C657" s="14" t="s">
        <v>11</v>
      </c>
      <c r="D657" s="14" t="s">
        <v>136</v>
      </c>
      <c r="E657" s="14" t="s">
        <v>2361</v>
      </c>
      <c r="F657" s="14" t="s">
        <v>60</v>
      </c>
      <c r="G657" s="14" t="s">
        <v>60</v>
      </c>
      <c r="H657" s="14" t="s">
        <v>60</v>
      </c>
      <c r="I657" s="13" t="s">
        <v>61</v>
      </c>
      <c r="J657" s="13" t="s">
        <v>93</v>
      </c>
      <c r="K657" s="1" t="s">
        <v>231</v>
      </c>
      <c r="L657" s="1" t="s">
        <v>361</v>
      </c>
      <c r="M657" s="1" t="s">
        <v>65</v>
      </c>
      <c r="N657" s="13" t="s">
        <v>74</v>
      </c>
      <c r="O657" s="15">
        <v>224359</v>
      </c>
      <c r="P657" s="15">
        <v>480</v>
      </c>
      <c r="Q657" s="15">
        <v>163149</v>
      </c>
      <c r="R657" s="15">
        <v>200859</v>
      </c>
      <c r="S657" s="13">
        <v>5</v>
      </c>
      <c r="T657" s="16">
        <v>4196.9399999999996</v>
      </c>
      <c r="U657" s="17">
        <f t="shared" si="50"/>
        <v>839.38799999999992</v>
      </c>
      <c r="V657" s="18">
        <f t="shared" si="51"/>
        <v>8.7436249999999998</v>
      </c>
      <c r="W657" s="18">
        <f t="shared" si="52"/>
        <v>1.870635900498754E-2</v>
      </c>
      <c r="X657" s="19">
        <f t="shared" si="53"/>
        <v>1.0416666666666666E-2</v>
      </c>
      <c r="Y657" s="16">
        <f>(Table22[[#This Row],[Gross Cost]]/Table22[[#This Row],[Viewable Impressions]])*1000</f>
        <v>25.724583049850132</v>
      </c>
      <c r="Z657" s="19">
        <f t="shared" si="54"/>
        <v>0.2139428326922477</v>
      </c>
    </row>
    <row r="658" spans="1:26" ht="51" x14ac:dyDescent="0.2">
      <c r="A658" s="13" t="s">
        <v>2362</v>
      </c>
      <c r="B658" s="14" t="s">
        <v>2363</v>
      </c>
      <c r="C658" s="14" t="s">
        <v>10</v>
      </c>
      <c r="D658" s="14" t="s">
        <v>2364</v>
      </c>
      <c r="E658" s="14" t="s">
        <v>2365</v>
      </c>
      <c r="F658" s="14" t="s">
        <v>2366</v>
      </c>
      <c r="G658" s="14" t="s">
        <v>60</v>
      </c>
      <c r="H658" s="14" t="s">
        <v>60</v>
      </c>
      <c r="I658" s="13" t="s">
        <v>61</v>
      </c>
      <c r="J658" s="13" t="s">
        <v>93</v>
      </c>
      <c r="K658" s="1" t="s">
        <v>2367</v>
      </c>
      <c r="L658" s="1" t="s">
        <v>515</v>
      </c>
      <c r="M658" s="1" t="s">
        <v>116</v>
      </c>
      <c r="N658" s="13" t="s">
        <v>74</v>
      </c>
      <c r="O658" s="15">
        <v>177632</v>
      </c>
      <c r="P658" s="15">
        <v>485</v>
      </c>
      <c r="Q658" s="15">
        <v>70865</v>
      </c>
      <c r="R658" s="15">
        <v>95871</v>
      </c>
      <c r="S658" s="13">
        <v>5</v>
      </c>
      <c r="T658" s="16">
        <v>1483.38</v>
      </c>
      <c r="U658" s="17">
        <f t="shared" si="50"/>
        <v>296.67600000000004</v>
      </c>
      <c r="V658" s="18">
        <f t="shared" si="51"/>
        <v>3.058515463917526</v>
      </c>
      <c r="W658" s="18">
        <f t="shared" si="52"/>
        <v>8.3508602053684027E-3</v>
      </c>
      <c r="X658" s="19">
        <f t="shared" si="53"/>
        <v>1.0309278350515464E-2</v>
      </c>
      <c r="Y658" s="16">
        <f>(Table22[[#This Row],[Gross Cost]]/Table22[[#This Row],[Viewable Impressions]])*1000</f>
        <v>20.932477245466735</v>
      </c>
      <c r="Z658" s="19">
        <f t="shared" si="54"/>
        <v>0.27303638983966849</v>
      </c>
    </row>
    <row r="659" spans="1:26" ht="17" x14ac:dyDescent="0.2">
      <c r="A659" s="13" t="s">
        <v>2368</v>
      </c>
      <c r="B659" s="14" t="s">
        <v>2368</v>
      </c>
      <c r="C659" s="14" t="s">
        <v>203</v>
      </c>
      <c r="D659" s="14" t="s">
        <v>2369</v>
      </c>
      <c r="E659" s="14" t="s">
        <v>60</v>
      </c>
      <c r="F659" s="14" t="s">
        <v>60</v>
      </c>
      <c r="G659" s="14" t="s">
        <v>60</v>
      </c>
      <c r="H659" s="14" t="s">
        <v>60</v>
      </c>
      <c r="I659" s="13" t="s">
        <v>61</v>
      </c>
      <c r="J659" s="13" t="s">
        <v>78</v>
      </c>
      <c r="K659" s="1" t="s">
        <v>355</v>
      </c>
      <c r="L659" s="1" t="s">
        <v>482</v>
      </c>
      <c r="M659" s="1" t="s">
        <v>107</v>
      </c>
      <c r="N659" s="13" t="s">
        <v>66</v>
      </c>
      <c r="O659" s="15">
        <v>73567</v>
      </c>
      <c r="P659" s="15">
        <v>197</v>
      </c>
      <c r="Q659" s="15">
        <v>28800</v>
      </c>
      <c r="R659" s="15">
        <v>68566</v>
      </c>
      <c r="S659" s="13">
        <v>2</v>
      </c>
      <c r="T659" s="16">
        <v>1567.37</v>
      </c>
      <c r="U659" s="17">
        <f t="shared" si="50"/>
        <v>783.68499999999995</v>
      </c>
      <c r="V659" s="18">
        <f t="shared" si="51"/>
        <v>7.9561928934010151</v>
      </c>
      <c r="W659" s="18">
        <f t="shared" si="52"/>
        <v>2.1305340709829135E-2</v>
      </c>
      <c r="X659" s="19">
        <f t="shared" si="53"/>
        <v>1.015228426395939E-2</v>
      </c>
      <c r="Y659" s="16">
        <f>(Table22[[#This Row],[Gross Cost]]/Table22[[#This Row],[Viewable Impressions]])*1000</f>
        <v>54.422569444444441</v>
      </c>
      <c r="Z659" s="19">
        <f t="shared" si="54"/>
        <v>0.26778310927453886</v>
      </c>
    </row>
    <row r="660" spans="1:26" ht="51" x14ac:dyDescent="0.2">
      <c r="A660" s="13" t="s">
        <v>2370</v>
      </c>
      <c r="B660" s="14" t="s">
        <v>2371</v>
      </c>
      <c r="C660" s="14" t="s">
        <v>24</v>
      </c>
      <c r="D660" s="14" t="s">
        <v>124</v>
      </c>
      <c r="E660" s="14" t="s">
        <v>2372</v>
      </c>
      <c r="F660" s="14" t="s">
        <v>60</v>
      </c>
      <c r="G660" s="14" t="s">
        <v>60</v>
      </c>
      <c r="H660" s="14" t="s">
        <v>60</v>
      </c>
      <c r="I660" s="13" t="s">
        <v>61</v>
      </c>
      <c r="J660" s="13" t="s">
        <v>78</v>
      </c>
      <c r="K660" s="1" t="s">
        <v>87</v>
      </c>
      <c r="L660" s="1" t="s">
        <v>232</v>
      </c>
      <c r="M660" s="1" t="s">
        <v>65</v>
      </c>
      <c r="N660" s="13" t="s">
        <v>74</v>
      </c>
      <c r="O660" s="15">
        <v>106392</v>
      </c>
      <c r="P660" s="15">
        <v>299</v>
      </c>
      <c r="Q660" s="15">
        <v>39599</v>
      </c>
      <c r="R660" s="15">
        <v>94941</v>
      </c>
      <c r="S660" s="13">
        <v>3</v>
      </c>
      <c r="T660" s="16">
        <v>6542.61</v>
      </c>
      <c r="U660" s="17">
        <f t="shared" si="50"/>
        <v>2180.87</v>
      </c>
      <c r="V660" s="18">
        <f t="shared" si="51"/>
        <v>21.881638795986621</v>
      </c>
      <c r="W660" s="18">
        <f t="shared" si="52"/>
        <v>6.1495319196932095E-2</v>
      </c>
      <c r="X660" s="19">
        <f t="shared" si="53"/>
        <v>1.0033444816053512E-2</v>
      </c>
      <c r="Y660" s="16">
        <f>(Table22[[#This Row],[Gross Cost]]/Table22[[#This Row],[Viewable Impressions]])*1000</f>
        <v>165.22159650496224</v>
      </c>
      <c r="Z660" s="19">
        <f t="shared" si="54"/>
        <v>0.28103616813294235</v>
      </c>
    </row>
    <row r="661" spans="1:26" ht="34" x14ac:dyDescent="0.2">
      <c r="A661" s="13" t="s">
        <v>2373</v>
      </c>
      <c r="B661" s="14" t="s">
        <v>2374</v>
      </c>
      <c r="C661" s="14" t="s">
        <v>2300</v>
      </c>
      <c r="D661" s="14" t="s">
        <v>2375</v>
      </c>
      <c r="E661" s="14" t="s">
        <v>60</v>
      </c>
      <c r="F661" s="14" t="s">
        <v>60</v>
      </c>
      <c r="G661" s="14" t="s">
        <v>60</v>
      </c>
      <c r="H661" s="14" t="s">
        <v>60</v>
      </c>
      <c r="I661" s="13" t="s">
        <v>61</v>
      </c>
      <c r="J661" s="13" t="s">
        <v>78</v>
      </c>
      <c r="K661" s="1" t="s">
        <v>801</v>
      </c>
      <c r="L661" s="1" t="s">
        <v>2376</v>
      </c>
      <c r="M661" s="1" t="s">
        <v>65</v>
      </c>
      <c r="N661" s="13" t="s">
        <v>74</v>
      </c>
      <c r="O661" s="15">
        <v>13183</v>
      </c>
      <c r="P661" s="15">
        <v>100</v>
      </c>
      <c r="Q661" s="15">
        <v>4337</v>
      </c>
      <c r="R661" s="15">
        <v>10596</v>
      </c>
      <c r="S661" s="13">
        <v>1</v>
      </c>
      <c r="T661" s="16">
        <v>2430.2399999999998</v>
      </c>
      <c r="U661" s="17">
        <f t="shared" si="50"/>
        <v>2430.2399999999998</v>
      </c>
      <c r="V661" s="18">
        <f t="shared" si="51"/>
        <v>24.302399999999999</v>
      </c>
      <c r="W661" s="18">
        <f t="shared" si="52"/>
        <v>0.18434650686490175</v>
      </c>
      <c r="X661" s="19">
        <f t="shared" si="53"/>
        <v>0.01</v>
      </c>
      <c r="Y661" s="16">
        <f>(Table22[[#This Row],[Gross Cost]]/Table22[[#This Row],[Viewable Impressions]])*1000</f>
        <v>560.35047267696564</v>
      </c>
      <c r="Z661" s="19">
        <f t="shared" si="54"/>
        <v>0.75855268148372901</v>
      </c>
    </row>
    <row r="662" spans="1:26" ht="17" x14ac:dyDescent="0.2">
      <c r="A662" s="13" t="s">
        <v>2377</v>
      </c>
      <c r="B662" s="14" t="s">
        <v>2378</v>
      </c>
      <c r="C662" s="14" t="s">
        <v>25</v>
      </c>
      <c r="D662" s="14" t="s">
        <v>91</v>
      </c>
      <c r="E662" s="14" t="s">
        <v>984</v>
      </c>
      <c r="F662" s="14" t="s">
        <v>60</v>
      </c>
      <c r="G662" s="14" t="s">
        <v>60</v>
      </c>
      <c r="H662" s="14" t="s">
        <v>60</v>
      </c>
      <c r="I662" s="13" t="s">
        <v>193</v>
      </c>
      <c r="J662" s="13" t="s">
        <v>93</v>
      </c>
      <c r="K662" s="1" t="s">
        <v>87</v>
      </c>
      <c r="L662" s="1" t="s">
        <v>2237</v>
      </c>
      <c r="M662" s="1" t="s">
        <v>65</v>
      </c>
      <c r="N662" s="13" t="s">
        <v>74</v>
      </c>
      <c r="O662" s="15">
        <v>89744</v>
      </c>
      <c r="P662" s="15">
        <v>311</v>
      </c>
      <c r="Q662" s="15">
        <v>48786</v>
      </c>
      <c r="R662" s="15">
        <v>85900</v>
      </c>
      <c r="S662" s="13">
        <v>3</v>
      </c>
      <c r="T662" s="16">
        <v>6369.81</v>
      </c>
      <c r="U662" s="17">
        <f t="shared" si="50"/>
        <v>2123.27</v>
      </c>
      <c r="V662" s="18">
        <f t="shared" si="51"/>
        <v>20.481704180064309</v>
      </c>
      <c r="W662" s="18">
        <f t="shared" si="52"/>
        <v>7.097755838830451E-2</v>
      </c>
      <c r="X662" s="19">
        <f t="shared" si="53"/>
        <v>9.6463022508038593E-3</v>
      </c>
      <c r="Y662" s="16">
        <f>(Table22[[#This Row],[Gross Cost]]/Table22[[#This Row],[Viewable Impressions]])*1000</f>
        <v>130.56635100233675</v>
      </c>
      <c r="Z662" s="19">
        <f t="shared" si="54"/>
        <v>0.3465412729541808</v>
      </c>
    </row>
    <row r="663" spans="1:26" ht="17" x14ac:dyDescent="0.2">
      <c r="A663" s="13" t="s">
        <v>2379</v>
      </c>
      <c r="B663" s="14" t="s">
        <v>2380</v>
      </c>
      <c r="C663" s="14" t="s">
        <v>12</v>
      </c>
      <c r="D663" s="14" t="s">
        <v>2381</v>
      </c>
      <c r="E663" s="14" t="s">
        <v>60</v>
      </c>
      <c r="F663" s="14" t="s">
        <v>60</v>
      </c>
      <c r="G663" s="14" t="s">
        <v>60</v>
      </c>
      <c r="H663" s="14" t="s">
        <v>60</v>
      </c>
      <c r="I663" s="13" t="s">
        <v>113</v>
      </c>
      <c r="J663" s="13" t="s">
        <v>78</v>
      </c>
      <c r="K663" s="1" t="s">
        <v>94</v>
      </c>
      <c r="L663" s="1" t="s">
        <v>571</v>
      </c>
      <c r="M663" s="1" t="s">
        <v>207</v>
      </c>
      <c r="N663" s="13" t="s">
        <v>74</v>
      </c>
      <c r="O663" s="15">
        <v>446774</v>
      </c>
      <c r="P663" s="15">
        <v>1245</v>
      </c>
      <c r="Q663" s="15">
        <v>163786</v>
      </c>
      <c r="R663" s="15">
        <v>374116</v>
      </c>
      <c r="S663" s="13">
        <v>12</v>
      </c>
      <c r="T663" s="16">
        <v>7248.23</v>
      </c>
      <c r="U663" s="17">
        <f t="shared" si="50"/>
        <v>604.01916666666659</v>
      </c>
      <c r="V663" s="18">
        <f t="shared" si="51"/>
        <v>5.8218714859437748</v>
      </c>
      <c r="W663" s="18">
        <f t="shared" si="52"/>
        <v>1.6223482118476008E-2</v>
      </c>
      <c r="X663" s="19">
        <f t="shared" si="53"/>
        <v>9.6385542168674707E-3</v>
      </c>
      <c r="Y663" s="16">
        <f>(Table22[[#This Row],[Gross Cost]]/Table22[[#This Row],[Viewable Impressions]])*1000</f>
        <v>44.254270816797522</v>
      </c>
      <c r="Z663" s="19">
        <f t="shared" si="54"/>
        <v>0.27866438064882915</v>
      </c>
    </row>
    <row r="664" spans="1:26" ht="34" x14ac:dyDescent="0.2">
      <c r="A664" s="13" t="s">
        <v>2382</v>
      </c>
      <c r="B664" s="14" t="s">
        <v>2382</v>
      </c>
      <c r="C664" s="14" t="s">
        <v>19</v>
      </c>
      <c r="D664" s="14" t="s">
        <v>129</v>
      </c>
      <c r="E664" s="14" t="s">
        <v>412</v>
      </c>
      <c r="F664" s="14" t="s">
        <v>676</v>
      </c>
      <c r="G664" s="14" t="s">
        <v>60</v>
      </c>
      <c r="H664" s="14" t="s">
        <v>60</v>
      </c>
      <c r="I664" s="13" t="s">
        <v>61</v>
      </c>
      <c r="J664" s="13" t="s">
        <v>62</v>
      </c>
      <c r="K664" s="1" t="s">
        <v>332</v>
      </c>
      <c r="L664" s="1" t="s">
        <v>1061</v>
      </c>
      <c r="M664" s="1" t="s">
        <v>144</v>
      </c>
      <c r="N664" s="13" t="s">
        <v>74</v>
      </c>
      <c r="O664" s="15">
        <v>197192</v>
      </c>
      <c r="P664" s="15">
        <v>519</v>
      </c>
      <c r="Q664" s="15">
        <v>80623</v>
      </c>
      <c r="R664" s="15">
        <v>181763</v>
      </c>
      <c r="S664" s="13">
        <v>5</v>
      </c>
      <c r="T664" s="16">
        <v>1584.73</v>
      </c>
      <c r="U664" s="17">
        <f t="shared" si="50"/>
        <v>316.94600000000003</v>
      </c>
      <c r="V664" s="18">
        <f t="shared" si="51"/>
        <v>3.0534296724470136</v>
      </c>
      <c r="W664" s="18">
        <f t="shared" si="52"/>
        <v>8.0364822102316526E-3</v>
      </c>
      <c r="X664" s="19">
        <f t="shared" si="53"/>
        <v>9.6339113680154135E-3</v>
      </c>
      <c r="Y664" s="16">
        <f>(Table22[[#This Row],[Gross Cost]]/Table22[[#This Row],[Viewable Impressions]])*1000</f>
        <v>19.656053483497267</v>
      </c>
      <c r="Z664" s="19">
        <f t="shared" si="54"/>
        <v>0.2631952614710536</v>
      </c>
    </row>
    <row r="665" spans="1:26" ht="51" x14ac:dyDescent="0.2">
      <c r="A665" s="13" t="s">
        <v>2383</v>
      </c>
      <c r="B665" s="14" t="s">
        <v>2384</v>
      </c>
      <c r="C665" s="14" t="s">
        <v>27</v>
      </c>
      <c r="D665" s="14" t="s">
        <v>311</v>
      </c>
      <c r="E665" s="14" t="s">
        <v>2385</v>
      </c>
      <c r="F665" s="14" t="s">
        <v>60</v>
      </c>
      <c r="G665" s="14" t="s">
        <v>60</v>
      </c>
      <c r="H665" s="14" t="s">
        <v>60</v>
      </c>
      <c r="I665" s="13" t="s">
        <v>61</v>
      </c>
      <c r="J665" s="13" t="s">
        <v>78</v>
      </c>
      <c r="K665" s="1" t="s">
        <v>114</v>
      </c>
      <c r="L665" s="1" t="s">
        <v>291</v>
      </c>
      <c r="M665" s="1" t="s">
        <v>65</v>
      </c>
      <c r="N665" s="13" t="s">
        <v>74</v>
      </c>
      <c r="O665" s="15">
        <v>141157</v>
      </c>
      <c r="P665" s="15">
        <v>420</v>
      </c>
      <c r="Q665" s="15">
        <v>8280</v>
      </c>
      <c r="R665" s="15">
        <v>107935</v>
      </c>
      <c r="S665" s="13">
        <v>4</v>
      </c>
      <c r="T665" s="16">
        <v>1631.78</v>
      </c>
      <c r="U665" s="17">
        <f t="shared" si="50"/>
        <v>407.94499999999999</v>
      </c>
      <c r="V665" s="18">
        <f t="shared" si="51"/>
        <v>3.8851904761904761</v>
      </c>
      <c r="W665" s="18">
        <f t="shared" si="52"/>
        <v>1.1560035988296719E-2</v>
      </c>
      <c r="X665" s="19">
        <f t="shared" si="53"/>
        <v>9.5238095238095247E-3</v>
      </c>
      <c r="Y665" s="16">
        <f>(Table22[[#This Row],[Gross Cost]]/Table22[[#This Row],[Viewable Impressions]])*1000</f>
        <v>197.07487922705315</v>
      </c>
      <c r="Z665" s="19">
        <f t="shared" si="54"/>
        <v>0.29754103586786346</v>
      </c>
    </row>
    <row r="666" spans="1:26" ht="17" x14ac:dyDescent="0.2">
      <c r="A666" s="13" t="s">
        <v>2386</v>
      </c>
      <c r="B666" s="14" t="s">
        <v>2387</v>
      </c>
      <c r="C666" s="14" t="s">
        <v>27</v>
      </c>
      <c r="D666" s="14" t="s">
        <v>58</v>
      </c>
      <c r="E666" s="14" t="s">
        <v>2388</v>
      </c>
      <c r="F666" s="14" t="s">
        <v>60</v>
      </c>
      <c r="G666" s="14" t="s">
        <v>60</v>
      </c>
      <c r="H666" s="14" t="s">
        <v>60</v>
      </c>
      <c r="I666" s="13" t="s">
        <v>113</v>
      </c>
      <c r="J666" s="13" t="s">
        <v>121</v>
      </c>
      <c r="K666" s="1" t="s">
        <v>114</v>
      </c>
      <c r="L666" s="1" t="s">
        <v>1061</v>
      </c>
      <c r="M666" s="1" t="s">
        <v>107</v>
      </c>
      <c r="N666" s="13" t="s">
        <v>74</v>
      </c>
      <c r="O666" s="15">
        <v>686858</v>
      </c>
      <c r="P666" s="15">
        <v>2085</v>
      </c>
      <c r="Q666" s="15">
        <v>81956</v>
      </c>
      <c r="R666" s="15">
        <v>624118</v>
      </c>
      <c r="S666" s="13">
        <v>19</v>
      </c>
      <c r="T666" s="16">
        <v>7467.08</v>
      </c>
      <c r="U666" s="17">
        <f t="shared" si="50"/>
        <v>393.00421052631577</v>
      </c>
      <c r="V666" s="18">
        <f t="shared" si="51"/>
        <v>3.5813333333333333</v>
      </c>
      <c r="W666" s="18">
        <f t="shared" si="52"/>
        <v>1.087135914555847E-2</v>
      </c>
      <c r="X666" s="19">
        <f t="shared" si="53"/>
        <v>9.1127098321342921E-3</v>
      </c>
      <c r="Y666" s="16">
        <f>(Table22[[#This Row],[Gross Cost]]/Table22[[#This Row],[Viewable Impressions]])*1000</f>
        <v>91.110839962906923</v>
      </c>
      <c r="Z666" s="19">
        <f t="shared" si="54"/>
        <v>0.30355619356548225</v>
      </c>
    </row>
    <row r="667" spans="1:26" ht="34" x14ac:dyDescent="0.2">
      <c r="A667" s="13" t="s">
        <v>2389</v>
      </c>
      <c r="B667" s="14" t="s">
        <v>2390</v>
      </c>
      <c r="C667" s="14" t="s">
        <v>16</v>
      </c>
      <c r="D667" s="14" t="s">
        <v>176</v>
      </c>
      <c r="E667" s="14" t="s">
        <v>177</v>
      </c>
      <c r="F667" s="14" t="s">
        <v>2391</v>
      </c>
      <c r="G667" s="14" t="s">
        <v>60</v>
      </c>
      <c r="H667" s="14" t="s">
        <v>60</v>
      </c>
      <c r="I667" s="13" t="s">
        <v>113</v>
      </c>
      <c r="J667" s="13" t="s">
        <v>93</v>
      </c>
      <c r="K667" s="1" t="s">
        <v>303</v>
      </c>
      <c r="L667" s="1" t="s">
        <v>589</v>
      </c>
      <c r="M667" s="1" t="s">
        <v>65</v>
      </c>
      <c r="N667" s="13" t="s">
        <v>74</v>
      </c>
      <c r="O667" s="15">
        <v>81567</v>
      </c>
      <c r="P667" s="15">
        <v>440</v>
      </c>
      <c r="Q667" s="15">
        <v>53264</v>
      </c>
      <c r="R667" s="15">
        <v>68123</v>
      </c>
      <c r="S667" s="13">
        <v>4</v>
      </c>
      <c r="T667" s="16">
        <v>6392.47</v>
      </c>
      <c r="U667" s="17">
        <f t="shared" si="50"/>
        <v>1598.1175000000001</v>
      </c>
      <c r="V667" s="18">
        <f t="shared" si="51"/>
        <v>14.528340909090909</v>
      </c>
      <c r="W667" s="18">
        <f t="shared" si="52"/>
        <v>7.837078720561011E-2</v>
      </c>
      <c r="X667" s="19">
        <f t="shared" si="53"/>
        <v>9.0909090909090905E-3</v>
      </c>
      <c r="Y667" s="16">
        <f>(Table22[[#This Row],[Gross Cost]]/Table22[[#This Row],[Viewable Impressions]])*1000</f>
        <v>120.01483178131571</v>
      </c>
      <c r="Z667" s="19">
        <f t="shared" si="54"/>
        <v>0.53943383966555103</v>
      </c>
    </row>
    <row r="668" spans="1:26" ht="34" x14ac:dyDescent="0.2">
      <c r="A668" s="13" t="s">
        <v>2392</v>
      </c>
      <c r="B668" s="14" t="s">
        <v>2393</v>
      </c>
      <c r="C668" s="14" t="s">
        <v>26</v>
      </c>
      <c r="D668" s="14" t="s">
        <v>501</v>
      </c>
      <c r="E668" s="14" t="s">
        <v>2394</v>
      </c>
      <c r="F668" s="14" t="s">
        <v>60</v>
      </c>
      <c r="G668" s="14" t="s">
        <v>60</v>
      </c>
      <c r="H668" s="14" t="s">
        <v>60</v>
      </c>
      <c r="I668" s="13" t="s">
        <v>61</v>
      </c>
      <c r="J668" s="13" t="s">
        <v>78</v>
      </c>
      <c r="K668" s="1" t="s">
        <v>536</v>
      </c>
      <c r="L668" s="1" t="s">
        <v>251</v>
      </c>
      <c r="M668" s="1" t="s">
        <v>65</v>
      </c>
      <c r="N668" s="13" t="s">
        <v>74</v>
      </c>
      <c r="O668" s="15">
        <v>766674</v>
      </c>
      <c r="P668" s="15">
        <v>1984</v>
      </c>
      <c r="Q668" s="15">
        <v>344201</v>
      </c>
      <c r="R668" s="15">
        <v>720606</v>
      </c>
      <c r="S668" s="13">
        <v>17</v>
      </c>
      <c r="T668" s="16">
        <v>5816.23</v>
      </c>
      <c r="U668" s="17">
        <f t="shared" si="50"/>
        <v>342.13117647058823</v>
      </c>
      <c r="V668" s="18">
        <f t="shared" si="51"/>
        <v>2.9315675403225803</v>
      </c>
      <c r="W668" s="18">
        <f t="shared" si="52"/>
        <v>7.5863143917753824E-3</v>
      </c>
      <c r="X668" s="19">
        <f t="shared" si="53"/>
        <v>8.5685483870967735E-3</v>
      </c>
      <c r="Y668" s="16">
        <f>(Table22[[#This Row],[Gross Cost]]/Table22[[#This Row],[Viewable Impressions]])*1000</f>
        <v>16.897771941394709</v>
      </c>
      <c r="Z668" s="19">
        <f t="shared" si="54"/>
        <v>0.25878013340741957</v>
      </c>
    </row>
    <row r="669" spans="1:26" ht="17" x14ac:dyDescent="0.2">
      <c r="A669" s="13" t="s">
        <v>2395</v>
      </c>
      <c r="B669" s="14" t="s">
        <v>2396</v>
      </c>
      <c r="C669" s="14" t="s">
        <v>24</v>
      </c>
      <c r="D669" s="14" t="s">
        <v>2397</v>
      </c>
      <c r="E669" s="14" t="s">
        <v>60</v>
      </c>
      <c r="F669" s="14" t="s">
        <v>60</v>
      </c>
      <c r="G669" s="14" t="s">
        <v>60</v>
      </c>
      <c r="H669" s="14" t="s">
        <v>60</v>
      </c>
      <c r="I669" s="13" t="s">
        <v>113</v>
      </c>
      <c r="J669" s="13" t="s">
        <v>93</v>
      </c>
      <c r="K669" s="1" t="s">
        <v>114</v>
      </c>
      <c r="L669" s="1" t="s">
        <v>515</v>
      </c>
      <c r="M669" s="1" t="s">
        <v>65</v>
      </c>
      <c r="N669" s="13" t="s">
        <v>74</v>
      </c>
      <c r="O669" s="15">
        <v>999915</v>
      </c>
      <c r="P669" s="15">
        <v>2748</v>
      </c>
      <c r="Q669" s="15">
        <v>618816</v>
      </c>
      <c r="R669" s="15">
        <v>829942</v>
      </c>
      <c r="S669" s="13">
        <v>23</v>
      </c>
      <c r="T669" s="16">
        <v>7879.32</v>
      </c>
      <c r="U669" s="17">
        <f t="shared" si="50"/>
        <v>342.5791304347826</v>
      </c>
      <c r="V669" s="18">
        <f t="shared" si="51"/>
        <v>2.8672925764192141</v>
      </c>
      <c r="W669" s="18">
        <f t="shared" si="52"/>
        <v>7.8799897991329252E-3</v>
      </c>
      <c r="X669" s="19">
        <f t="shared" si="53"/>
        <v>8.3697234352256185E-3</v>
      </c>
      <c r="Y669" s="16">
        <f>(Table22[[#This Row],[Gross Cost]]/Table22[[#This Row],[Viewable Impressions]])*1000</f>
        <v>12.732896369841761</v>
      </c>
      <c r="Z669" s="19">
        <f t="shared" si="54"/>
        <v>0.27482335998559881</v>
      </c>
    </row>
    <row r="670" spans="1:26" ht="51" x14ac:dyDescent="0.2">
      <c r="A670" s="13" t="s">
        <v>2398</v>
      </c>
      <c r="B670" s="14" t="s">
        <v>2399</v>
      </c>
      <c r="C670" s="14" t="s">
        <v>9</v>
      </c>
      <c r="D670" s="14" t="s">
        <v>1674</v>
      </c>
      <c r="E670" s="14" t="s">
        <v>1675</v>
      </c>
      <c r="F670" s="14" t="s">
        <v>2400</v>
      </c>
      <c r="G670" s="14" t="s">
        <v>60</v>
      </c>
      <c r="H670" s="14" t="s">
        <v>60</v>
      </c>
      <c r="I670" s="13" t="s">
        <v>113</v>
      </c>
      <c r="J670" s="13" t="s">
        <v>62</v>
      </c>
      <c r="K670" s="1" t="s">
        <v>832</v>
      </c>
      <c r="L670" s="1" t="s">
        <v>361</v>
      </c>
      <c r="M670" s="1" t="s">
        <v>65</v>
      </c>
      <c r="N670" s="13" t="s">
        <v>74</v>
      </c>
      <c r="O670" s="15">
        <v>198754</v>
      </c>
      <c r="P670" s="15">
        <v>480</v>
      </c>
      <c r="Q670" s="15">
        <v>137649</v>
      </c>
      <c r="R670" s="15">
        <v>178415</v>
      </c>
      <c r="S670" s="13">
        <v>4</v>
      </c>
      <c r="T670" s="16">
        <v>1803.08</v>
      </c>
      <c r="U670" s="17">
        <f t="shared" si="50"/>
        <v>450.77</v>
      </c>
      <c r="V670" s="18">
        <f t="shared" si="51"/>
        <v>3.7564166666666665</v>
      </c>
      <c r="W670" s="18">
        <f t="shared" si="52"/>
        <v>9.0719180494480602E-3</v>
      </c>
      <c r="X670" s="19">
        <f t="shared" si="53"/>
        <v>8.3333333333333332E-3</v>
      </c>
      <c r="Y670" s="16">
        <f>(Table22[[#This Row],[Gross Cost]]/Table22[[#This Row],[Viewable Impressions]])*1000</f>
        <v>13.09911441419843</v>
      </c>
      <c r="Z670" s="19">
        <f t="shared" si="54"/>
        <v>0.24150457349286053</v>
      </c>
    </row>
    <row r="671" spans="1:26" ht="34" x14ac:dyDescent="0.2">
      <c r="A671" s="13" t="s">
        <v>2401</v>
      </c>
      <c r="B671" s="14" t="s">
        <v>2402</v>
      </c>
      <c r="C671" s="14" t="s">
        <v>15</v>
      </c>
      <c r="D671" s="14" t="s">
        <v>266</v>
      </c>
      <c r="E671" s="14" t="s">
        <v>2403</v>
      </c>
      <c r="F671" s="14" t="s">
        <v>60</v>
      </c>
      <c r="G671" s="14" t="s">
        <v>60</v>
      </c>
      <c r="H671" s="14" t="s">
        <v>60</v>
      </c>
      <c r="I671" s="13" t="s">
        <v>61</v>
      </c>
      <c r="J671" s="13" t="s">
        <v>93</v>
      </c>
      <c r="K671" s="1" t="s">
        <v>94</v>
      </c>
      <c r="L671" s="1" t="s">
        <v>101</v>
      </c>
      <c r="M671" s="1" t="s">
        <v>1762</v>
      </c>
      <c r="N671" s="13" t="s">
        <v>74</v>
      </c>
      <c r="O671" s="15">
        <v>229908</v>
      </c>
      <c r="P671" s="15">
        <v>489</v>
      </c>
      <c r="Q671" s="15">
        <v>98259</v>
      </c>
      <c r="R671" s="15">
        <v>212073</v>
      </c>
      <c r="S671" s="13">
        <v>4</v>
      </c>
      <c r="T671" s="16">
        <v>1464.35</v>
      </c>
      <c r="U671" s="17">
        <f t="shared" si="50"/>
        <v>366.08749999999998</v>
      </c>
      <c r="V671" s="18">
        <f t="shared" si="51"/>
        <v>2.9945807770961141</v>
      </c>
      <c r="W671" s="18">
        <f t="shared" si="52"/>
        <v>6.369286845172851E-3</v>
      </c>
      <c r="X671" s="19">
        <f t="shared" si="53"/>
        <v>8.1799591002044997E-3</v>
      </c>
      <c r="Y671" s="16">
        <f>(Table22[[#This Row],[Gross Cost]]/Table22[[#This Row],[Viewable Impressions]])*1000</f>
        <v>14.902960543054579</v>
      </c>
      <c r="Z671" s="19">
        <f t="shared" si="54"/>
        <v>0.21269377316143848</v>
      </c>
    </row>
    <row r="672" spans="1:26" ht="34" x14ac:dyDescent="0.2">
      <c r="A672" s="13" t="s">
        <v>2404</v>
      </c>
      <c r="B672" s="14" t="s">
        <v>2405</v>
      </c>
      <c r="C672" s="14" t="s">
        <v>9</v>
      </c>
      <c r="D672" s="14" t="s">
        <v>2406</v>
      </c>
      <c r="E672" s="14" t="s">
        <v>60</v>
      </c>
      <c r="F672" s="14" t="s">
        <v>60</v>
      </c>
      <c r="G672" s="14" t="s">
        <v>60</v>
      </c>
      <c r="H672" s="14" t="s">
        <v>60</v>
      </c>
      <c r="I672" s="13" t="s">
        <v>113</v>
      </c>
      <c r="J672" s="13" t="s">
        <v>93</v>
      </c>
      <c r="K672" s="1" t="s">
        <v>94</v>
      </c>
      <c r="L672" s="1" t="s">
        <v>1061</v>
      </c>
      <c r="M672" s="1" t="s">
        <v>144</v>
      </c>
      <c r="N672" s="13" t="s">
        <v>74</v>
      </c>
      <c r="O672" s="15">
        <v>194833</v>
      </c>
      <c r="P672" s="15">
        <v>499</v>
      </c>
      <c r="Q672" s="15">
        <v>29091</v>
      </c>
      <c r="R672" s="15">
        <v>143813</v>
      </c>
      <c r="S672" s="13">
        <v>4</v>
      </c>
      <c r="T672" s="16">
        <v>1586.31</v>
      </c>
      <c r="U672" s="17">
        <f t="shared" si="50"/>
        <v>396.57749999999999</v>
      </c>
      <c r="V672" s="18">
        <f t="shared" si="51"/>
        <v>3.1789779559118236</v>
      </c>
      <c r="W672" s="18">
        <f t="shared" si="52"/>
        <v>8.1418958800613863E-3</v>
      </c>
      <c r="X672" s="19">
        <f t="shared" si="53"/>
        <v>8.0160320641282558E-3</v>
      </c>
      <c r="Y672" s="16">
        <f>(Table22[[#This Row],[Gross Cost]]/Table22[[#This Row],[Viewable Impressions]])*1000</f>
        <v>54.529235846137979</v>
      </c>
      <c r="Z672" s="19">
        <f t="shared" si="54"/>
        <v>0.25611677693203921</v>
      </c>
    </row>
    <row r="673" spans="1:26" ht="34" x14ac:dyDescent="0.2">
      <c r="A673" s="13" t="s">
        <v>2407</v>
      </c>
      <c r="B673" s="14" t="s">
        <v>2408</v>
      </c>
      <c r="C673" s="14" t="s">
        <v>25</v>
      </c>
      <c r="D673" s="14" t="s">
        <v>91</v>
      </c>
      <c r="E673" s="14" t="s">
        <v>2409</v>
      </c>
      <c r="F673" s="14" t="s">
        <v>60</v>
      </c>
      <c r="G673" s="14" t="s">
        <v>60</v>
      </c>
      <c r="H673" s="14" t="s">
        <v>60</v>
      </c>
      <c r="I673" s="13" t="s">
        <v>113</v>
      </c>
      <c r="J673" s="13" t="s">
        <v>93</v>
      </c>
      <c r="K673" s="1" t="s">
        <v>94</v>
      </c>
      <c r="L673" s="1" t="s">
        <v>515</v>
      </c>
      <c r="M673" s="1" t="s">
        <v>299</v>
      </c>
      <c r="N673" s="13" t="s">
        <v>74</v>
      </c>
      <c r="O673" s="15">
        <v>3196231</v>
      </c>
      <c r="P673" s="15">
        <v>8745</v>
      </c>
      <c r="Q673" s="15">
        <v>2013324</v>
      </c>
      <c r="R673" s="15">
        <v>2669103</v>
      </c>
      <c r="S673" s="13">
        <v>70</v>
      </c>
      <c r="T673" s="16">
        <v>5756.27</v>
      </c>
      <c r="U673" s="17">
        <f t="shared" si="50"/>
        <v>82.232428571428571</v>
      </c>
      <c r="V673" s="18">
        <f t="shared" si="51"/>
        <v>0.65823556317895948</v>
      </c>
      <c r="W673" s="18">
        <f t="shared" si="52"/>
        <v>1.8009555629740154E-3</v>
      </c>
      <c r="X673" s="19">
        <f t="shared" si="53"/>
        <v>8.0045740423098921E-3</v>
      </c>
      <c r="Y673" s="16">
        <f>(Table22[[#This Row],[Gross Cost]]/Table22[[#This Row],[Viewable Impressions]])*1000</f>
        <v>2.8590877573604647</v>
      </c>
      <c r="Z673" s="19">
        <f t="shared" si="54"/>
        <v>0.27360350362661523</v>
      </c>
    </row>
    <row r="674" spans="1:26" ht="17" x14ac:dyDescent="0.2">
      <c r="A674" s="13" t="s">
        <v>2410</v>
      </c>
      <c r="B674" s="14" t="s">
        <v>2411</v>
      </c>
      <c r="C674" s="14" t="s">
        <v>14</v>
      </c>
      <c r="D674" s="14" t="s">
        <v>2412</v>
      </c>
      <c r="E674" s="14" t="s">
        <v>60</v>
      </c>
      <c r="F674" s="14" t="s">
        <v>60</v>
      </c>
      <c r="G674" s="14" t="s">
        <v>60</v>
      </c>
      <c r="H674" s="14" t="s">
        <v>60</v>
      </c>
      <c r="I674" s="13" t="s">
        <v>61</v>
      </c>
      <c r="J674" s="13" t="s">
        <v>62</v>
      </c>
      <c r="K674" s="1" t="s">
        <v>231</v>
      </c>
      <c r="L674" s="1" t="s">
        <v>1061</v>
      </c>
      <c r="M674" s="1" t="s">
        <v>116</v>
      </c>
      <c r="N674" s="13" t="s">
        <v>74</v>
      </c>
      <c r="O674" s="15">
        <v>1109184</v>
      </c>
      <c r="P674" s="15">
        <v>3142</v>
      </c>
      <c r="Q674" s="15">
        <v>83035</v>
      </c>
      <c r="R674" s="15">
        <v>782482</v>
      </c>
      <c r="S674" s="13">
        <v>25</v>
      </c>
      <c r="T674" s="16">
        <v>7490.86</v>
      </c>
      <c r="U674" s="17">
        <f t="shared" si="50"/>
        <v>299.63439999999997</v>
      </c>
      <c r="V674" s="18">
        <f t="shared" si="51"/>
        <v>2.384105665181413</v>
      </c>
      <c r="W674" s="18">
        <f t="shared" si="52"/>
        <v>6.7534872482834223E-3</v>
      </c>
      <c r="X674" s="19">
        <f t="shared" si="53"/>
        <v>7.9567154678548691E-3</v>
      </c>
      <c r="Y674" s="16">
        <f>(Table22[[#This Row],[Gross Cost]]/Table22[[#This Row],[Viewable Impressions]])*1000</f>
        <v>90.213283555127347</v>
      </c>
      <c r="Z674" s="19">
        <f t="shared" si="54"/>
        <v>0.28327130575269749</v>
      </c>
    </row>
    <row r="675" spans="1:26" ht="51" x14ac:dyDescent="0.2">
      <c r="A675" s="13" t="s">
        <v>2413</v>
      </c>
      <c r="B675" s="14" t="s">
        <v>2414</v>
      </c>
      <c r="C675" s="14" t="s">
        <v>378</v>
      </c>
      <c r="D675" s="14" t="s">
        <v>402</v>
      </c>
      <c r="E675" s="14" t="s">
        <v>2415</v>
      </c>
      <c r="F675" s="14" t="s">
        <v>60</v>
      </c>
      <c r="G675" s="14" t="s">
        <v>60</v>
      </c>
      <c r="H675" s="14" t="s">
        <v>60</v>
      </c>
      <c r="I675" s="13" t="s">
        <v>113</v>
      </c>
      <c r="J675" s="13" t="s">
        <v>78</v>
      </c>
      <c r="K675" s="1" t="s">
        <v>87</v>
      </c>
      <c r="L675" s="1" t="s">
        <v>571</v>
      </c>
      <c r="M675" s="1" t="s">
        <v>1762</v>
      </c>
      <c r="N675" s="13" t="s">
        <v>74</v>
      </c>
      <c r="O675" s="15">
        <v>760502</v>
      </c>
      <c r="P675" s="15">
        <v>2140</v>
      </c>
      <c r="Q675" s="15">
        <v>326721</v>
      </c>
      <c r="R675" s="15">
        <v>700814</v>
      </c>
      <c r="S675" s="13">
        <v>17</v>
      </c>
      <c r="T675" s="16">
        <v>5179.04</v>
      </c>
      <c r="U675" s="17">
        <f t="shared" si="50"/>
        <v>304.64941176470586</v>
      </c>
      <c r="V675" s="18">
        <f t="shared" si="51"/>
        <v>2.4201121495327103</v>
      </c>
      <c r="W675" s="18">
        <f t="shared" si="52"/>
        <v>6.8100281130095645E-3</v>
      </c>
      <c r="X675" s="19">
        <f t="shared" si="53"/>
        <v>7.9439252336448597E-3</v>
      </c>
      <c r="Y675" s="16">
        <f>(Table22[[#This Row],[Gross Cost]]/Table22[[#This Row],[Viewable Impressions]])*1000</f>
        <v>15.85156754539806</v>
      </c>
      <c r="Z675" s="19">
        <f t="shared" si="54"/>
        <v>0.28139307983410955</v>
      </c>
    </row>
    <row r="676" spans="1:26" ht="34" x14ac:dyDescent="0.2">
      <c r="A676" s="13" t="s">
        <v>2416</v>
      </c>
      <c r="B676" s="14" t="s">
        <v>2417</v>
      </c>
      <c r="C676" s="14" t="s">
        <v>2276</v>
      </c>
      <c r="D676" s="14" t="s">
        <v>2418</v>
      </c>
      <c r="E676" s="14" t="s">
        <v>60</v>
      </c>
      <c r="F676" s="14" t="s">
        <v>60</v>
      </c>
      <c r="G676" s="14" t="s">
        <v>60</v>
      </c>
      <c r="H676" s="14" t="s">
        <v>60</v>
      </c>
      <c r="I676" s="13" t="s">
        <v>61</v>
      </c>
      <c r="J676" s="13" t="s">
        <v>93</v>
      </c>
      <c r="K676" s="1" t="s">
        <v>639</v>
      </c>
      <c r="L676" s="1" t="s">
        <v>515</v>
      </c>
      <c r="M676" s="1" t="s">
        <v>65</v>
      </c>
      <c r="N676" s="13" t="s">
        <v>74</v>
      </c>
      <c r="O676" s="15">
        <v>311753</v>
      </c>
      <c r="P676" s="15">
        <v>763</v>
      </c>
      <c r="Q676" s="15">
        <v>170122</v>
      </c>
      <c r="R676" s="15">
        <v>256841</v>
      </c>
      <c r="S676" s="13">
        <v>6</v>
      </c>
      <c r="T676" s="16">
        <v>1543.61</v>
      </c>
      <c r="U676" s="17">
        <f t="shared" si="50"/>
        <v>257.26833333333332</v>
      </c>
      <c r="V676" s="18">
        <f t="shared" si="51"/>
        <v>2.0230799475753605</v>
      </c>
      <c r="W676" s="18">
        <f t="shared" si="52"/>
        <v>4.9513877973908832E-3</v>
      </c>
      <c r="X676" s="19">
        <f t="shared" si="53"/>
        <v>7.8636959370904317E-3</v>
      </c>
      <c r="Y676" s="16">
        <f>(Table22[[#This Row],[Gross Cost]]/Table22[[#This Row],[Viewable Impressions]])*1000</f>
        <v>9.0735472190545607</v>
      </c>
      <c r="Z676" s="19">
        <f t="shared" si="54"/>
        <v>0.24474503854012633</v>
      </c>
    </row>
    <row r="677" spans="1:26" ht="34" x14ac:dyDescent="0.2">
      <c r="A677" s="13" t="s">
        <v>2419</v>
      </c>
      <c r="B677" s="14" t="s">
        <v>2420</v>
      </c>
      <c r="C677" s="14" t="s">
        <v>15</v>
      </c>
      <c r="D677" s="14" t="s">
        <v>266</v>
      </c>
      <c r="E677" s="14" t="s">
        <v>2421</v>
      </c>
      <c r="F677" s="14" t="s">
        <v>60</v>
      </c>
      <c r="G677" s="14" t="s">
        <v>60</v>
      </c>
      <c r="H677" s="14" t="s">
        <v>60</v>
      </c>
      <c r="I677" s="13" t="s">
        <v>61</v>
      </c>
      <c r="J677" s="13" t="s">
        <v>62</v>
      </c>
      <c r="K677" s="1" t="s">
        <v>94</v>
      </c>
      <c r="L677" s="1" t="s">
        <v>571</v>
      </c>
      <c r="M677" s="1" t="s">
        <v>65</v>
      </c>
      <c r="N677" s="13" t="s">
        <v>66</v>
      </c>
      <c r="O677" s="15">
        <v>598460</v>
      </c>
      <c r="P677" s="15">
        <v>1654</v>
      </c>
      <c r="Q677" s="15">
        <v>201153</v>
      </c>
      <c r="R677" s="15">
        <v>557263</v>
      </c>
      <c r="S677" s="13">
        <v>13</v>
      </c>
      <c r="T677" s="16">
        <v>1689.74</v>
      </c>
      <c r="U677" s="17">
        <f t="shared" si="50"/>
        <v>129.97999999999999</v>
      </c>
      <c r="V677" s="18">
        <f t="shared" si="51"/>
        <v>1.0216082224909311</v>
      </c>
      <c r="W677" s="18">
        <f t="shared" si="52"/>
        <v>2.8234802660161082E-3</v>
      </c>
      <c r="X677" s="19">
        <f t="shared" si="53"/>
        <v>7.8597339782345826E-3</v>
      </c>
      <c r="Y677" s="16">
        <f>(Table22[[#This Row],[Gross Cost]]/Table22[[#This Row],[Viewable Impressions]])*1000</f>
        <v>8.4002724294442555</v>
      </c>
      <c r="Z677" s="19">
        <f t="shared" si="54"/>
        <v>0.27637603181499182</v>
      </c>
    </row>
    <row r="678" spans="1:26" ht="34" x14ac:dyDescent="0.2">
      <c r="A678" s="13" t="s">
        <v>2422</v>
      </c>
      <c r="B678" s="14" t="s">
        <v>2423</v>
      </c>
      <c r="C678" s="14" t="s">
        <v>21</v>
      </c>
      <c r="D678" s="14" t="s">
        <v>2424</v>
      </c>
      <c r="E678" s="14" t="s">
        <v>60</v>
      </c>
      <c r="F678" s="14" t="s">
        <v>60</v>
      </c>
      <c r="G678" s="14" t="s">
        <v>60</v>
      </c>
      <c r="H678" s="14" t="s">
        <v>60</v>
      </c>
      <c r="I678" s="13" t="s">
        <v>193</v>
      </c>
      <c r="J678" s="13" t="s">
        <v>93</v>
      </c>
      <c r="K678" s="1" t="s">
        <v>79</v>
      </c>
      <c r="L678" s="1" t="s">
        <v>545</v>
      </c>
      <c r="M678" s="1" t="s">
        <v>107</v>
      </c>
      <c r="N678" s="13" t="s">
        <v>74</v>
      </c>
      <c r="O678" s="15">
        <v>46190</v>
      </c>
      <c r="P678" s="15">
        <v>130</v>
      </c>
      <c r="Q678" s="15">
        <v>8618</v>
      </c>
      <c r="R678" s="15">
        <v>41618</v>
      </c>
      <c r="S678" s="13">
        <v>1</v>
      </c>
      <c r="T678" s="16">
        <v>5464.11</v>
      </c>
      <c r="U678" s="17">
        <f t="shared" si="50"/>
        <v>5464.11</v>
      </c>
      <c r="V678" s="18">
        <f t="shared" si="51"/>
        <v>42.031615384615385</v>
      </c>
      <c r="W678" s="18">
        <f t="shared" si="52"/>
        <v>0.11829638449880926</v>
      </c>
      <c r="X678" s="19">
        <f t="shared" si="53"/>
        <v>7.6923076923076927E-3</v>
      </c>
      <c r="Y678" s="16">
        <f>(Table22[[#This Row],[Gross Cost]]/Table22[[#This Row],[Viewable Impressions]])*1000</f>
        <v>634.03457878858205</v>
      </c>
      <c r="Z678" s="19">
        <f t="shared" si="54"/>
        <v>0.28144620047629354</v>
      </c>
    </row>
    <row r="679" spans="1:26" ht="17" x14ac:dyDescent="0.2">
      <c r="A679" s="13" t="s">
        <v>2425</v>
      </c>
      <c r="B679" s="14" t="s">
        <v>2425</v>
      </c>
      <c r="C679" s="14" t="s">
        <v>2425</v>
      </c>
      <c r="D679" s="14" t="s">
        <v>60</v>
      </c>
      <c r="E679" s="14" t="s">
        <v>60</v>
      </c>
      <c r="F679" s="14" t="s">
        <v>60</v>
      </c>
      <c r="G679" s="14" t="s">
        <v>60</v>
      </c>
      <c r="H679" s="14" t="s">
        <v>60</v>
      </c>
      <c r="I679" s="13" t="s">
        <v>113</v>
      </c>
      <c r="J679" s="13" t="s">
        <v>121</v>
      </c>
      <c r="K679" s="1" t="s">
        <v>87</v>
      </c>
      <c r="L679" s="1" t="s">
        <v>1061</v>
      </c>
      <c r="M679" s="1" t="s">
        <v>65</v>
      </c>
      <c r="N679" s="13" t="s">
        <v>74</v>
      </c>
      <c r="O679" s="15">
        <v>654902</v>
      </c>
      <c r="P679" s="15">
        <v>1874</v>
      </c>
      <c r="Q679" s="15">
        <v>40733</v>
      </c>
      <c r="R679" s="15">
        <v>477114</v>
      </c>
      <c r="S679" s="13">
        <v>14</v>
      </c>
      <c r="T679" s="16">
        <v>3178.61</v>
      </c>
      <c r="U679" s="17">
        <f t="shared" si="50"/>
        <v>227.04357142857143</v>
      </c>
      <c r="V679" s="18">
        <f t="shared" si="51"/>
        <v>1.6961632870864463</v>
      </c>
      <c r="W679" s="18">
        <f t="shared" si="52"/>
        <v>4.8535658770319833E-3</v>
      </c>
      <c r="X679" s="19">
        <f t="shared" si="53"/>
        <v>7.470651013874066E-3</v>
      </c>
      <c r="Y679" s="16">
        <f>(Table22[[#This Row],[Gross Cost]]/Table22[[#This Row],[Viewable Impressions]])*1000</f>
        <v>78.035253970981771</v>
      </c>
      <c r="Z679" s="19">
        <f t="shared" si="54"/>
        <v>0.28614968346409081</v>
      </c>
    </row>
    <row r="680" spans="1:26" ht="34" x14ac:dyDescent="0.2">
      <c r="A680" s="13" t="s">
        <v>2426</v>
      </c>
      <c r="B680" s="14" t="s">
        <v>2427</v>
      </c>
      <c r="C680" s="14" t="s">
        <v>9</v>
      </c>
      <c r="D680" s="14" t="s">
        <v>2428</v>
      </c>
      <c r="E680" s="14" t="s">
        <v>2429</v>
      </c>
      <c r="F680" s="14" t="s">
        <v>60</v>
      </c>
      <c r="G680" s="14" t="s">
        <v>60</v>
      </c>
      <c r="H680" s="14" t="s">
        <v>60</v>
      </c>
      <c r="I680" s="13" t="s">
        <v>61</v>
      </c>
      <c r="J680" s="13" t="s">
        <v>78</v>
      </c>
      <c r="K680" s="1" t="s">
        <v>87</v>
      </c>
      <c r="L680" s="1" t="s">
        <v>163</v>
      </c>
      <c r="M680" s="1" t="s">
        <v>65</v>
      </c>
      <c r="N680" s="13" t="s">
        <v>66</v>
      </c>
      <c r="O680" s="15">
        <v>50517</v>
      </c>
      <c r="P680" s="15">
        <v>270</v>
      </c>
      <c r="Q680" s="15">
        <v>17179</v>
      </c>
      <c r="R680" s="15">
        <v>48389</v>
      </c>
      <c r="S680" s="13">
        <v>2</v>
      </c>
      <c r="T680" s="16">
        <v>1718.47</v>
      </c>
      <c r="U680" s="17">
        <f t="shared" si="50"/>
        <v>859.23500000000001</v>
      </c>
      <c r="V680" s="18">
        <f t="shared" si="51"/>
        <v>6.3647037037037038</v>
      </c>
      <c r="W680" s="18">
        <f t="shared" si="52"/>
        <v>3.4017657422253898E-2</v>
      </c>
      <c r="X680" s="19">
        <f t="shared" si="53"/>
        <v>7.4074074074074077E-3</v>
      </c>
      <c r="Y680" s="16">
        <f>(Table22[[#This Row],[Gross Cost]]/Table22[[#This Row],[Viewable Impressions]])*1000</f>
        <v>100.03318004540428</v>
      </c>
      <c r="Z680" s="19">
        <f t="shared" si="54"/>
        <v>0.53447354355959387</v>
      </c>
    </row>
    <row r="681" spans="1:26" ht="34" x14ac:dyDescent="0.2">
      <c r="A681" s="13" t="s">
        <v>2430</v>
      </c>
      <c r="B681" s="14" t="s">
        <v>2431</v>
      </c>
      <c r="C681" s="14" t="s">
        <v>20</v>
      </c>
      <c r="D681" s="14" t="s">
        <v>2432</v>
      </c>
      <c r="E681" s="14" t="s">
        <v>60</v>
      </c>
      <c r="F681" s="14" t="s">
        <v>60</v>
      </c>
      <c r="G681" s="14" t="s">
        <v>60</v>
      </c>
      <c r="H681" s="14" t="s">
        <v>60</v>
      </c>
      <c r="I681" s="13" t="s">
        <v>113</v>
      </c>
      <c r="J681" s="13" t="s">
        <v>121</v>
      </c>
      <c r="K681" s="1" t="s">
        <v>79</v>
      </c>
      <c r="L681" s="1" t="s">
        <v>571</v>
      </c>
      <c r="M681" s="1" t="s">
        <v>65</v>
      </c>
      <c r="N681" s="13" t="s">
        <v>74</v>
      </c>
      <c r="O681" s="15">
        <v>571090</v>
      </c>
      <c r="P681" s="15">
        <v>1541</v>
      </c>
      <c r="Q681" s="15">
        <v>246243</v>
      </c>
      <c r="R681" s="15">
        <v>532325</v>
      </c>
      <c r="S681" s="13">
        <v>11</v>
      </c>
      <c r="T681" s="16">
        <v>4733.62</v>
      </c>
      <c r="U681" s="17">
        <f t="shared" si="50"/>
        <v>430.32909090909089</v>
      </c>
      <c r="V681" s="18">
        <f t="shared" si="51"/>
        <v>3.0717845554834522</v>
      </c>
      <c r="W681" s="18">
        <f t="shared" si="52"/>
        <v>8.288746082053617E-3</v>
      </c>
      <c r="X681" s="19">
        <f t="shared" si="53"/>
        <v>7.138221933809215E-3</v>
      </c>
      <c r="Y681" s="16">
        <f>(Table22[[#This Row],[Gross Cost]]/Table22[[#This Row],[Viewable Impressions]])*1000</f>
        <v>19.223368786117778</v>
      </c>
      <c r="Z681" s="19">
        <f t="shared" si="54"/>
        <v>0.2698348771647201</v>
      </c>
    </row>
    <row r="682" spans="1:26" ht="51" x14ac:dyDescent="0.2">
      <c r="A682" s="13" t="s">
        <v>2433</v>
      </c>
      <c r="B682" s="14" t="s">
        <v>2433</v>
      </c>
      <c r="C682" s="14" t="s">
        <v>23</v>
      </c>
      <c r="D682" s="14" t="s">
        <v>2434</v>
      </c>
      <c r="E682" s="14" t="s">
        <v>60</v>
      </c>
      <c r="F682" s="14" t="s">
        <v>60</v>
      </c>
      <c r="G682" s="14" t="s">
        <v>60</v>
      </c>
      <c r="H682" s="14" t="s">
        <v>60</v>
      </c>
      <c r="I682" s="13" t="s">
        <v>61</v>
      </c>
      <c r="J682" s="13" t="s">
        <v>93</v>
      </c>
      <c r="K682" s="1" t="s">
        <v>94</v>
      </c>
      <c r="L682" s="1" t="s">
        <v>438</v>
      </c>
      <c r="M682" s="1" t="s">
        <v>65</v>
      </c>
      <c r="N682" s="13" t="s">
        <v>74</v>
      </c>
      <c r="O682" s="15">
        <v>756687</v>
      </c>
      <c r="P682" s="15">
        <v>1984</v>
      </c>
      <c r="Q682" s="15">
        <v>442979</v>
      </c>
      <c r="R682" s="15">
        <v>611813</v>
      </c>
      <c r="S682" s="13">
        <v>14</v>
      </c>
      <c r="T682" s="16">
        <v>2453</v>
      </c>
      <c r="U682" s="17">
        <f t="shared" si="50"/>
        <v>175.21428571428572</v>
      </c>
      <c r="V682" s="18">
        <f t="shared" si="51"/>
        <v>1.236391129032258</v>
      </c>
      <c r="W682" s="18">
        <f t="shared" si="52"/>
        <v>3.241763106806381E-3</v>
      </c>
      <c r="X682" s="19">
        <f t="shared" si="53"/>
        <v>7.0564516129032256E-3</v>
      </c>
      <c r="Y682" s="16">
        <f>(Table22[[#This Row],[Gross Cost]]/Table22[[#This Row],[Viewable Impressions]])*1000</f>
        <v>5.5375085500667076</v>
      </c>
      <c r="Z682" s="19">
        <f t="shared" si="54"/>
        <v>0.26219559738703058</v>
      </c>
    </row>
    <row r="683" spans="1:26" ht="51" x14ac:dyDescent="0.2">
      <c r="A683" s="13" t="s">
        <v>2435</v>
      </c>
      <c r="B683" s="14" t="s">
        <v>2436</v>
      </c>
      <c r="C683" s="14" t="s">
        <v>28</v>
      </c>
      <c r="D683" s="14" t="s">
        <v>294</v>
      </c>
      <c r="E683" s="14" t="s">
        <v>295</v>
      </c>
      <c r="F683" s="14" t="s">
        <v>2191</v>
      </c>
      <c r="G683" s="14" t="s">
        <v>2437</v>
      </c>
      <c r="H683" s="14" t="s">
        <v>60</v>
      </c>
      <c r="I683" s="13" t="s">
        <v>61</v>
      </c>
      <c r="J683" s="13" t="s">
        <v>62</v>
      </c>
      <c r="K683" s="1" t="s">
        <v>231</v>
      </c>
      <c r="L683" s="1" t="s">
        <v>515</v>
      </c>
      <c r="M683" s="1" t="s">
        <v>65</v>
      </c>
      <c r="N683" s="13" t="s">
        <v>74</v>
      </c>
      <c r="O683" s="15">
        <v>321263</v>
      </c>
      <c r="P683" s="15">
        <v>852</v>
      </c>
      <c r="Q683" s="15">
        <v>172887</v>
      </c>
      <c r="R683" s="15">
        <v>263424</v>
      </c>
      <c r="S683" s="13">
        <v>6</v>
      </c>
      <c r="T683" s="16">
        <v>1576.05</v>
      </c>
      <c r="U683" s="17">
        <f t="shared" si="50"/>
        <v>262.67500000000001</v>
      </c>
      <c r="V683" s="18">
        <f t="shared" si="51"/>
        <v>1.8498239436619717</v>
      </c>
      <c r="W683" s="18">
        <f t="shared" si="52"/>
        <v>4.9057936955080412E-3</v>
      </c>
      <c r="X683" s="19">
        <f t="shared" si="53"/>
        <v>7.0422535211267607E-3</v>
      </c>
      <c r="Y683" s="16">
        <f>(Table22[[#This Row],[Gross Cost]]/Table22[[#This Row],[Viewable Impressions]])*1000</f>
        <v>9.1160700341841778</v>
      </c>
      <c r="Z683" s="19">
        <f t="shared" si="54"/>
        <v>0.26520327582074499</v>
      </c>
    </row>
    <row r="684" spans="1:26" ht="34" x14ac:dyDescent="0.2">
      <c r="A684" s="13" t="s">
        <v>2438</v>
      </c>
      <c r="B684" s="14" t="s">
        <v>2439</v>
      </c>
      <c r="C684" s="14" t="s">
        <v>25</v>
      </c>
      <c r="D684" s="14" t="s">
        <v>2440</v>
      </c>
      <c r="E684" s="14" t="s">
        <v>60</v>
      </c>
      <c r="F684" s="14" t="s">
        <v>60</v>
      </c>
      <c r="G684" s="14" t="s">
        <v>60</v>
      </c>
      <c r="H684" s="14" t="s">
        <v>60</v>
      </c>
      <c r="I684" s="13" t="s">
        <v>113</v>
      </c>
      <c r="J684" s="13" t="s">
        <v>121</v>
      </c>
      <c r="K684" s="1" t="s">
        <v>114</v>
      </c>
      <c r="L684" s="1" t="s">
        <v>515</v>
      </c>
      <c r="M684" s="1" t="s">
        <v>107</v>
      </c>
      <c r="N684" s="13" t="s">
        <v>74</v>
      </c>
      <c r="O684" s="15">
        <v>1601933</v>
      </c>
      <c r="P684" s="15">
        <v>4265</v>
      </c>
      <c r="Q684" s="15">
        <v>1135085</v>
      </c>
      <c r="R684" s="15">
        <v>1487426</v>
      </c>
      <c r="S684" s="13">
        <v>29</v>
      </c>
      <c r="T684" s="16">
        <v>6785.71</v>
      </c>
      <c r="U684" s="17">
        <f t="shared" si="50"/>
        <v>233.99</v>
      </c>
      <c r="V684" s="18">
        <f t="shared" si="51"/>
        <v>1.5910222743259086</v>
      </c>
      <c r="W684" s="18">
        <f t="shared" si="52"/>
        <v>4.2359511914668094E-3</v>
      </c>
      <c r="X684" s="19">
        <f t="shared" si="53"/>
        <v>6.7995310668229779E-3</v>
      </c>
      <c r="Y684" s="16">
        <f>(Table22[[#This Row],[Gross Cost]]/Table22[[#This Row],[Viewable Impressions]])*1000</f>
        <v>5.9781514159732536</v>
      </c>
      <c r="Z684" s="19">
        <f t="shared" si="54"/>
        <v>0.26624084777578089</v>
      </c>
    </row>
    <row r="685" spans="1:26" ht="34" x14ac:dyDescent="0.2">
      <c r="A685" s="13" t="s">
        <v>2441</v>
      </c>
      <c r="B685" s="14" t="s">
        <v>2442</v>
      </c>
      <c r="C685" s="14" t="s">
        <v>9</v>
      </c>
      <c r="D685" s="14" t="s">
        <v>21</v>
      </c>
      <c r="E685" s="14" t="s">
        <v>2443</v>
      </c>
      <c r="F685" s="14" t="s">
        <v>60</v>
      </c>
      <c r="G685" s="14" t="s">
        <v>60</v>
      </c>
      <c r="H685" s="14" t="s">
        <v>60</v>
      </c>
      <c r="I685" s="13" t="s">
        <v>61</v>
      </c>
      <c r="J685" s="13" t="s">
        <v>121</v>
      </c>
      <c r="K685" s="1" t="s">
        <v>94</v>
      </c>
      <c r="L685" s="1" t="s">
        <v>867</v>
      </c>
      <c r="M685" s="1" t="s">
        <v>116</v>
      </c>
      <c r="N685" s="13" t="s">
        <v>74</v>
      </c>
      <c r="O685" s="15">
        <v>210096</v>
      </c>
      <c r="P685" s="15">
        <v>590</v>
      </c>
      <c r="Q685" s="15">
        <v>90928</v>
      </c>
      <c r="R685" s="15">
        <v>184823</v>
      </c>
      <c r="S685" s="13">
        <v>4</v>
      </c>
      <c r="T685" s="16">
        <v>2027.43</v>
      </c>
      <c r="U685" s="17">
        <f t="shared" si="50"/>
        <v>506.85750000000002</v>
      </c>
      <c r="V685" s="18">
        <f t="shared" si="51"/>
        <v>3.4363220338983052</v>
      </c>
      <c r="W685" s="18">
        <f t="shared" si="52"/>
        <v>9.6500171350239888E-3</v>
      </c>
      <c r="X685" s="19">
        <f t="shared" si="53"/>
        <v>6.7796610169491523E-3</v>
      </c>
      <c r="Y685" s="16">
        <f>(Table22[[#This Row],[Gross Cost]]/Table22[[#This Row],[Viewable Impressions]])*1000</f>
        <v>22.297092204821396</v>
      </c>
      <c r="Z685" s="19">
        <f t="shared" si="54"/>
        <v>0.2808240042647171</v>
      </c>
    </row>
    <row r="686" spans="1:26" ht="34" x14ac:dyDescent="0.2">
      <c r="A686" s="13" t="s">
        <v>2444</v>
      </c>
      <c r="B686" s="14" t="s">
        <v>2444</v>
      </c>
      <c r="C686" s="14" t="s">
        <v>23</v>
      </c>
      <c r="D686" s="14" t="s">
        <v>2445</v>
      </c>
      <c r="E686" s="14" t="s">
        <v>2446</v>
      </c>
      <c r="F686" s="14" t="s">
        <v>60</v>
      </c>
      <c r="G686" s="14" t="s">
        <v>60</v>
      </c>
      <c r="H686" s="14" t="s">
        <v>60</v>
      </c>
      <c r="I686" s="13" t="s">
        <v>113</v>
      </c>
      <c r="J686" s="13" t="s">
        <v>78</v>
      </c>
      <c r="K686" s="1" t="s">
        <v>63</v>
      </c>
      <c r="L686" s="1" t="s">
        <v>2447</v>
      </c>
      <c r="M686" s="1" t="s">
        <v>81</v>
      </c>
      <c r="N686" s="13" t="s">
        <v>74</v>
      </c>
      <c r="O686" s="15">
        <v>13466</v>
      </c>
      <c r="P686" s="15">
        <v>150</v>
      </c>
      <c r="Q686" s="15">
        <v>8684</v>
      </c>
      <c r="R686" s="15">
        <v>11766</v>
      </c>
      <c r="S686" s="13">
        <v>1</v>
      </c>
      <c r="T686" s="16">
        <v>1527.18</v>
      </c>
      <c r="U686" s="17">
        <f t="shared" si="50"/>
        <v>1527.18</v>
      </c>
      <c r="V686" s="18">
        <f t="shared" si="51"/>
        <v>10.1812</v>
      </c>
      <c r="W686" s="18">
        <f t="shared" si="52"/>
        <v>0.11341006980543591</v>
      </c>
      <c r="X686" s="19">
        <f t="shared" si="53"/>
        <v>6.6666666666666671E-3</v>
      </c>
      <c r="Y686" s="16">
        <f>(Table22[[#This Row],[Gross Cost]]/Table22[[#This Row],[Viewable Impressions]])*1000</f>
        <v>175.86135421464763</v>
      </c>
      <c r="Z686" s="19">
        <f t="shared" si="54"/>
        <v>1.1139165305213128</v>
      </c>
    </row>
    <row r="687" spans="1:26" ht="34" x14ac:dyDescent="0.2">
      <c r="A687" s="13" t="s">
        <v>2448</v>
      </c>
      <c r="B687" s="14" t="s">
        <v>2449</v>
      </c>
      <c r="C687" s="14" t="s">
        <v>24</v>
      </c>
      <c r="D687" s="14" t="s">
        <v>2450</v>
      </c>
      <c r="E687" s="14" t="s">
        <v>2451</v>
      </c>
      <c r="F687" s="14" t="s">
        <v>60</v>
      </c>
      <c r="G687" s="14" t="s">
        <v>60</v>
      </c>
      <c r="H687" s="14" t="s">
        <v>60</v>
      </c>
      <c r="I687" s="13" t="s">
        <v>61</v>
      </c>
      <c r="J687" s="13" t="s">
        <v>121</v>
      </c>
      <c r="K687" s="1" t="s">
        <v>114</v>
      </c>
      <c r="L687" s="1" t="s">
        <v>515</v>
      </c>
      <c r="M687" s="1" t="s">
        <v>65</v>
      </c>
      <c r="N687" s="13" t="s">
        <v>74</v>
      </c>
      <c r="O687" s="15">
        <v>109128</v>
      </c>
      <c r="P687" s="15">
        <v>470</v>
      </c>
      <c r="Q687" s="15">
        <v>38487</v>
      </c>
      <c r="R687" s="15">
        <v>90615</v>
      </c>
      <c r="S687" s="13">
        <v>3</v>
      </c>
      <c r="T687" s="16">
        <v>5153.12</v>
      </c>
      <c r="U687" s="17">
        <f t="shared" si="50"/>
        <v>1717.7066666666667</v>
      </c>
      <c r="V687" s="18">
        <f t="shared" si="51"/>
        <v>10.964085106382978</v>
      </c>
      <c r="W687" s="18">
        <f t="shared" si="52"/>
        <v>4.7220878234733525E-2</v>
      </c>
      <c r="X687" s="19">
        <f t="shared" si="53"/>
        <v>6.382978723404255E-3</v>
      </c>
      <c r="Y687" s="16">
        <f>(Table22[[#This Row],[Gross Cost]]/Table22[[#This Row],[Viewable Impressions]])*1000</f>
        <v>133.89248317613738</v>
      </c>
      <c r="Z687" s="19">
        <f t="shared" si="54"/>
        <v>0.4306868997874056</v>
      </c>
    </row>
    <row r="688" spans="1:26" ht="34" x14ac:dyDescent="0.2">
      <c r="A688" s="13" t="s">
        <v>2452</v>
      </c>
      <c r="B688" s="14" t="s">
        <v>2453</v>
      </c>
      <c r="C688" s="14" t="s">
        <v>28</v>
      </c>
      <c r="D688" s="14" t="s">
        <v>18</v>
      </c>
      <c r="E688" s="14" t="s">
        <v>416</v>
      </c>
      <c r="F688" s="14" t="s">
        <v>2454</v>
      </c>
      <c r="G688" s="14" t="s">
        <v>60</v>
      </c>
      <c r="H688" s="14" t="s">
        <v>60</v>
      </c>
      <c r="I688" s="13" t="s">
        <v>61</v>
      </c>
      <c r="J688" s="13" t="s">
        <v>78</v>
      </c>
      <c r="K688" s="1" t="s">
        <v>100</v>
      </c>
      <c r="L688" s="1" t="s">
        <v>158</v>
      </c>
      <c r="M688" s="1" t="s">
        <v>65</v>
      </c>
      <c r="N688" s="13" t="s">
        <v>82</v>
      </c>
      <c r="O688" s="15">
        <v>69239</v>
      </c>
      <c r="P688" s="15">
        <v>160</v>
      </c>
      <c r="Q688" s="15">
        <v>23112</v>
      </c>
      <c r="R688" s="15">
        <v>65390</v>
      </c>
      <c r="S688" s="13">
        <v>1</v>
      </c>
      <c r="T688" s="16">
        <v>4514.95</v>
      </c>
      <c r="U688" s="17">
        <f t="shared" si="50"/>
        <v>4514.95</v>
      </c>
      <c r="V688" s="18">
        <f t="shared" si="51"/>
        <v>28.2184375</v>
      </c>
      <c r="W688" s="18">
        <f t="shared" si="52"/>
        <v>6.5208191914961217E-2</v>
      </c>
      <c r="X688" s="19">
        <f t="shared" si="53"/>
        <v>6.2500000000000003E-3</v>
      </c>
      <c r="Y688" s="16">
        <f>(Table22[[#This Row],[Gross Cost]]/Table22[[#This Row],[Viewable Impressions]])*1000</f>
        <v>195.35089996538593</v>
      </c>
      <c r="Z688" s="19">
        <f t="shared" si="54"/>
        <v>0.23108363783416863</v>
      </c>
    </row>
    <row r="689" spans="1:26" ht="34" x14ac:dyDescent="0.2">
      <c r="A689" s="13" t="s">
        <v>2455</v>
      </c>
      <c r="B689" s="14" t="s">
        <v>2456</v>
      </c>
      <c r="C689" s="14" t="s">
        <v>16</v>
      </c>
      <c r="D689" s="14" t="s">
        <v>85</v>
      </c>
      <c r="E689" s="14" t="s">
        <v>214</v>
      </c>
      <c r="F689" s="14" t="s">
        <v>2457</v>
      </c>
      <c r="G689" s="14" t="s">
        <v>60</v>
      </c>
      <c r="H689" s="14" t="s">
        <v>60</v>
      </c>
      <c r="I689" s="13" t="s">
        <v>113</v>
      </c>
      <c r="J689" s="13" t="s">
        <v>78</v>
      </c>
      <c r="K689" s="1" t="s">
        <v>94</v>
      </c>
      <c r="L689" s="1" t="s">
        <v>515</v>
      </c>
      <c r="M689" s="1" t="s">
        <v>107</v>
      </c>
      <c r="N689" s="13" t="s">
        <v>74</v>
      </c>
      <c r="O689" s="15">
        <v>192201</v>
      </c>
      <c r="P689" s="15">
        <v>489</v>
      </c>
      <c r="Q689" s="15">
        <v>113707</v>
      </c>
      <c r="R689" s="15">
        <v>157940</v>
      </c>
      <c r="S689" s="13">
        <v>3</v>
      </c>
      <c r="T689" s="16">
        <v>6176</v>
      </c>
      <c r="U689" s="17">
        <f t="shared" si="50"/>
        <v>2058.6666666666665</v>
      </c>
      <c r="V689" s="18">
        <f t="shared" si="51"/>
        <v>12.629856850715747</v>
      </c>
      <c r="W689" s="18">
        <f t="shared" si="52"/>
        <v>3.213302740360352E-2</v>
      </c>
      <c r="X689" s="19">
        <f t="shared" si="53"/>
        <v>6.1349693251533744E-3</v>
      </c>
      <c r="Y689" s="16">
        <f>(Table22[[#This Row],[Gross Cost]]/Table22[[#This Row],[Viewable Impressions]])*1000</f>
        <v>54.315037772520597</v>
      </c>
      <c r="Z689" s="19">
        <f t="shared" si="54"/>
        <v>0.25442115285560429</v>
      </c>
    </row>
    <row r="690" spans="1:26" ht="34" x14ac:dyDescent="0.2">
      <c r="A690" s="13" t="s">
        <v>2458</v>
      </c>
      <c r="B690" s="14" t="s">
        <v>2459</v>
      </c>
      <c r="C690" s="14" t="s">
        <v>9</v>
      </c>
      <c r="D690" s="14" t="s">
        <v>754</v>
      </c>
      <c r="E690" s="14" t="s">
        <v>2460</v>
      </c>
      <c r="F690" s="14" t="s">
        <v>60</v>
      </c>
      <c r="G690" s="14" t="s">
        <v>60</v>
      </c>
      <c r="H690" s="14" t="s">
        <v>60</v>
      </c>
      <c r="I690" s="13" t="s">
        <v>61</v>
      </c>
      <c r="J690" s="13" t="s">
        <v>78</v>
      </c>
      <c r="K690" s="1" t="s">
        <v>2367</v>
      </c>
      <c r="L690" s="1" t="s">
        <v>291</v>
      </c>
      <c r="M690" s="1" t="s">
        <v>107</v>
      </c>
      <c r="N690" s="13" t="s">
        <v>82</v>
      </c>
      <c r="O690" s="15">
        <v>57257</v>
      </c>
      <c r="P690" s="15">
        <v>167</v>
      </c>
      <c r="Q690" s="15">
        <v>3797</v>
      </c>
      <c r="R690" s="15">
        <v>51520</v>
      </c>
      <c r="S690" s="13">
        <v>1</v>
      </c>
      <c r="T690" s="16">
        <v>1841.36</v>
      </c>
      <c r="U690" s="17">
        <f t="shared" si="50"/>
        <v>1841.36</v>
      </c>
      <c r="V690" s="18">
        <f t="shared" si="51"/>
        <v>11.026107784431137</v>
      </c>
      <c r="W690" s="18">
        <f t="shared" si="52"/>
        <v>3.2159561276350487E-2</v>
      </c>
      <c r="X690" s="19">
        <f t="shared" si="53"/>
        <v>5.9880239520958087E-3</v>
      </c>
      <c r="Y690" s="16">
        <f>(Table22[[#This Row],[Gross Cost]]/Table22[[#This Row],[Viewable Impressions]])*1000</f>
        <v>484.95127732420326</v>
      </c>
      <c r="Z690" s="19">
        <f t="shared" si="54"/>
        <v>0.2916673943797265</v>
      </c>
    </row>
    <row r="691" spans="1:26" ht="51" x14ac:dyDescent="0.2">
      <c r="A691" s="13" t="s">
        <v>2461</v>
      </c>
      <c r="B691" s="14" t="s">
        <v>2461</v>
      </c>
      <c r="C691" s="14" t="s">
        <v>2462</v>
      </c>
      <c r="D691" s="14" t="s">
        <v>2463</v>
      </c>
      <c r="E691" s="14" t="s">
        <v>2464</v>
      </c>
      <c r="F691" s="14" t="s">
        <v>2465</v>
      </c>
      <c r="G691" s="14" t="s">
        <v>60</v>
      </c>
      <c r="H691" s="14" t="s">
        <v>60</v>
      </c>
      <c r="I691" s="13" t="s">
        <v>61</v>
      </c>
      <c r="J691" s="13" t="s">
        <v>121</v>
      </c>
      <c r="K691" s="1" t="s">
        <v>87</v>
      </c>
      <c r="L691" s="1" t="s">
        <v>370</v>
      </c>
      <c r="M691" s="1" t="s">
        <v>65</v>
      </c>
      <c r="N691" s="13" t="s">
        <v>74</v>
      </c>
      <c r="O691" s="15">
        <v>312206</v>
      </c>
      <c r="P691" s="15">
        <v>841</v>
      </c>
      <c r="Q691" s="15">
        <v>35661</v>
      </c>
      <c r="R691" s="15">
        <v>292992</v>
      </c>
      <c r="S691" s="13">
        <v>5</v>
      </c>
      <c r="T691" s="16">
        <v>1550.94</v>
      </c>
      <c r="U691" s="17">
        <f t="shared" si="50"/>
        <v>310.18799999999999</v>
      </c>
      <c r="V691" s="18">
        <f t="shared" si="51"/>
        <v>1.8441617122473246</v>
      </c>
      <c r="W691" s="18">
        <f t="shared" si="52"/>
        <v>4.9676815948444296E-3</v>
      </c>
      <c r="X691" s="19">
        <f t="shared" si="53"/>
        <v>5.945303210463734E-3</v>
      </c>
      <c r="Y691" s="16">
        <f>(Table22[[#This Row],[Gross Cost]]/Table22[[#This Row],[Viewable Impressions]])*1000</f>
        <v>43.491208883654416</v>
      </c>
      <c r="Z691" s="19">
        <f t="shared" si="54"/>
        <v>0.26937342651966972</v>
      </c>
    </row>
    <row r="692" spans="1:26" ht="34" x14ac:dyDescent="0.2">
      <c r="A692" s="13" t="s">
        <v>2466</v>
      </c>
      <c r="B692" s="14" t="s">
        <v>2467</v>
      </c>
      <c r="C692" s="14" t="s">
        <v>378</v>
      </c>
      <c r="D692" s="14" t="s">
        <v>2468</v>
      </c>
      <c r="E692" s="14" t="s">
        <v>60</v>
      </c>
      <c r="F692" s="14" t="s">
        <v>60</v>
      </c>
      <c r="G692" s="14" t="s">
        <v>60</v>
      </c>
      <c r="H692" s="14" t="s">
        <v>60</v>
      </c>
      <c r="I692" s="13" t="s">
        <v>113</v>
      </c>
      <c r="J692" s="13" t="s">
        <v>62</v>
      </c>
      <c r="K692" s="1" t="s">
        <v>669</v>
      </c>
      <c r="L692" s="1" t="s">
        <v>1061</v>
      </c>
      <c r="M692" s="1" t="s">
        <v>65</v>
      </c>
      <c r="N692" s="13" t="s">
        <v>74</v>
      </c>
      <c r="O692" s="15">
        <v>156427</v>
      </c>
      <c r="P692" s="15">
        <v>512</v>
      </c>
      <c r="Q692" s="15">
        <v>61821</v>
      </c>
      <c r="R692" s="15">
        <v>145505</v>
      </c>
      <c r="S692" s="13">
        <v>3</v>
      </c>
      <c r="T692" s="16">
        <v>5159.75</v>
      </c>
      <c r="U692" s="17">
        <f t="shared" si="50"/>
        <v>1719.9166666666667</v>
      </c>
      <c r="V692" s="18">
        <f t="shared" si="51"/>
        <v>10.07763671875</v>
      </c>
      <c r="W692" s="18">
        <f t="shared" si="52"/>
        <v>3.2985034552858519E-2</v>
      </c>
      <c r="X692" s="19">
        <f t="shared" si="53"/>
        <v>5.859375E-3</v>
      </c>
      <c r="Y692" s="16">
        <f>(Table22[[#This Row],[Gross Cost]]/Table22[[#This Row],[Viewable Impressions]])*1000</f>
        <v>83.462739198654191</v>
      </c>
      <c r="Z692" s="19">
        <f t="shared" si="54"/>
        <v>0.32730922411092717</v>
      </c>
    </row>
    <row r="693" spans="1:26" ht="34" x14ac:dyDescent="0.2">
      <c r="A693" s="13" t="s">
        <v>2469</v>
      </c>
      <c r="B693" s="14" t="s">
        <v>2470</v>
      </c>
      <c r="C693" s="14" t="s">
        <v>25</v>
      </c>
      <c r="D693" s="14" t="s">
        <v>91</v>
      </c>
      <c r="E693" s="14" t="s">
        <v>2471</v>
      </c>
      <c r="F693" s="14" t="s">
        <v>60</v>
      </c>
      <c r="G693" s="14" t="s">
        <v>60</v>
      </c>
      <c r="H693" s="14" t="s">
        <v>60</v>
      </c>
      <c r="I693" s="13" t="s">
        <v>61</v>
      </c>
      <c r="J693" s="13" t="s">
        <v>62</v>
      </c>
      <c r="K693" s="1" t="s">
        <v>63</v>
      </c>
      <c r="L693" s="1" t="s">
        <v>101</v>
      </c>
      <c r="M693" s="1" t="s">
        <v>65</v>
      </c>
      <c r="N693" s="13" t="s">
        <v>66</v>
      </c>
      <c r="O693" s="15">
        <v>104538</v>
      </c>
      <c r="P693" s="15">
        <v>347</v>
      </c>
      <c r="Q693" s="15">
        <v>49049</v>
      </c>
      <c r="R693" s="15">
        <v>97093</v>
      </c>
      <c r="S693" s="13">
        <v>2</v>
      </c>
      <c r="T693" s="16">
        <v>5266.42</v>
      </c>
      <c r="U693" s="17">
        <f t="shared" si="50"/>
        <v>2633.21</v>
      </c>
      <c r="V693" s="18">
        <f t="shared" si="51"/>
        <v>15.177002881844381</v>
      </c>
      <c r="W693" s="18">
        <f t="shared" si="52"/>
        <v>5.0378044347509997E-2</v>
      </c>
      <c r="X693" s="19">
        <f t="shared" si="53"/>
        <v>5.763688760806916E-3</v>
      </c>
      <c r="Y693" s="16">
        <f>(Table22[[#This Row],[Gross Cost]]/Table22[[#This Row],[Viewable Impressions]])*1000</f>
        <v>107.37058859507839</v>
      </c>
      <c r="Z693" s="19">
        <f t="shared" si="54"/>
        <v>0.33193671200903019</v>
      </c>
    </row>
    <row r="694" spans="1:26" ht="34" x14ac:dyDescent="0.2">
      <c r="A694" s="13" t="s">
        <v>2472</v>
      </c>
      <c r="B694" s="14" t="s">
        <v>2473</v>
      </c>
      <c r="C694" s="14" t="s">
        <v>15</v>
      </c>
      <c r="D694" s="14" t="s">
        <v>1171</v>
      </c>
      <c r="E694" s="14" t="s">
        <v>2474</v>
      </c>
      <c r="F694" s="14" t="s">
        <v>60</v>
      </c>
      <c r="G694" s="14" t="s">
        <v>60</v>
      </c>
      <c r="H694" s="14" t="s">
        <v>60</v>
      </c>
      <c r="I694" s="13" t="s">
        <v>113</v>
      </c>
      <c r="J694" s="13" t="s">
        <v>93</v>
      </c>
      <c r="K694" s="1" t="s">
        <v>216</v>
      </c>
      <c r="L694" s="1" t="s">
        <v>1061</v>
      </c>
      <c r="M694" s="1" t="s">
        <v>65</v>
      </c>
      <c r="N694" s="13" t="s">
        <v>74</v>
      </c>
      <c r="O694" s="15">
        <v>254780</v>
      </c>
      <c r="P694" s="15">
        <v>699</v>
      </c>
      <c r="Q694" s="15">
        <v>19169</v>
      </c>
      <c r="R694" s="15">
        <v>182583</v>
      </c>
      <c r="S694" s="13">
        <v>4</v>
      </c>
      <c r="T694" s="16">
        <v>1561.02</v>
      </c>
      <c r="U694" s="17">
        <f t="shared" si="50"/>
        <v>390.255</v>
      </c>
      <c r="V694" s="18">
        <f t="shared" si="51"/>
        <v>2.2332188841201717</v>
      </c>
      <c r="W694" s="18">
        <f t="shared" si="52"/>
        <v>6.1269330402700366E-3</v>
      </c>
      <c r="X694" s="19">
        <f t="shared" si="53"/>
        <v>5.7224606580829757E-3</v>
      </c>
      <c r="Y694" s="16">
        <f>(Table22[[#This Row],[Gross Cost]]/Table22[[#This Row],[Viewable Impressions]])*1000</f>
        <v>81.434607960769995</v>
      </c>
      <c r="Z694" s="19">
        <f t="shared" si="54"/>
        <v>0.27435434492503336</v>
      </c>
    </row>
    <row r="695" spans="1:26" ht="34" x14ac:dyDescent="0.2">
      <c r="A695" s="13" t="s">
        <v>2475</v>
      </c>
      <c r="B695" s="14" t="s">
        <v>2476</v>
      </c>
      <c r="C695" s="14" t="s">
        <v>13</v>
      </c>
      <c r="D695" s="14" t="s">
        <v>341</v>
      </c>
      <c r="E695" s="14" t="s">
        <v>342</v>
      </c>
      <c r="F695" s="14" t="s">
        <v>489</v>
      </c>
      <c r="G695" s="14" t="s">
        <v>2477</v>
      </c>
      <c r="H695" s="14" t="s">
        <v>60</v>
      </c>
      <c r="I695" s="13" t="s">
        <v>61</v>
      </c>
      <c r="J695" s="13" t="s">
        <v>62</v>
      </c>
      <c r="K695" s="1" t="s">
        <v>114</v>
      </c>
      <c r="L695" s="1" t="s">
        <v>833</v>
      </c>
      <c r="M695" s="1" t="s">
        <v>81</v>
      </c>
      <c r="N695" s="13" t="s">
        <v>66</v>
      </c>
      <c r="O695" s="15">
        <v>87245</v>
      </c>
      <c r="P695" s="15">
        <v>350</v>
      </c>
      <c r="Q695" s="15">
        <v>71903</v>
      </c>
      <c r="R695" s="15">
        <v>80390</v>
      </c>
      <c r="S695" s="13">
        <v>2</v>
      </c>
      <c r="T695" s="16">
        <v>1500.84</v>
      </c>
      <c r="U695" s="17">
        <f t="shared" si="50"/>
        <v>750.42</v>
      </c>
      <c r="V695" s="18">
        <f t="shared" si="51"/>
        <v>4.2881142857142853</v>
      </c>
      <c r="W695" s="18">
        <f t="shared" si="52"/>
        <v>1.720259040632701E-2</v>
      </c>
      <c r="X695" s="19">
        <f t="shared" si="53"/>
        <v>5.7142857142857143E-3</v>
      </c>
      <c r="Y695" s="16">
        <f>(Table22[[#This Row],[Gross Cost]]/Table22[[#This Row],[Viewable Impressions]])*1000</f>
        <v>20.873120732097409</v>
      </c>
      <c r="Z695" s="19">
        <f t="shared" si="54"/>
        <v>0.40116912143962408</v>
      </c>
    </row>
    <row r="696" spans="1:26" ht="51" x14ac:dyDescent="0.2">
      <c r="A696" s="13" t="s">
        <v>2478</v>
      </c>
      <c r="B696" s="14" t="s">
        <v>2479</v>
      </c>
      <c r="C696" s="14" t="s">
        <v>28</v>
      </c>
      <c r="D696" s="14" t="s">
        <v>294</v>
      </c>
      <c r="E696" s="14" t="s">
        <v>295</v>
      </c>
      <c r="F696" s="14" t="s">
        <v>296</v>
      </c>
      <c r="G696" s="14" t="s">
        <v>2480</v>
      </c>
      <c r="H696" s="14" t="s">
        <v>60</v>
      </c>
      <c r="I696" s="13" t="s">
        <v>113</v>
      </c>
      <c r="J696" s="13" t="s">
        <v>121</v>
      </c>
      <c r="K696" s="1" t="s">
        <v>79</v>
      </c>
      <c r="L696" s="1" t="s">
        <v>571</v>
      </c>
      <c r="M696" s="1" t="s">
        <v>65</v>
      </c>
      <c r="N696" s="13" t="s">
        <v>74</v>
      </c>
      <c r="O696" s="15">
        <v>263752</v>
      </c>
      <c r="P696" s="15">
        <v>702</v>
      </c>
      <c r="Q696" s="15">
        <v>127042</v>
      </c>
      <c r="R696" s="15">
        <v>225121</v>
      </c>
      <c r="S696" s="13">
        <v>4</v>
      </c>
      <c r="T696" s="16">
        <v>1465.51</v>
      </c>
      <c r="U696" s="17">
        <f t="shared" si="50"/>
        <v>366.3775</v>
      </c>
      <c r="V696" s="18">
        <f t="shared" si="51"/>
        <v>2.0876210826210828</v>
      </c>
      <c r="W696" s="18">
        <f t="shared" si="52"/>
        <v>5.5563938851648518E-3</v>
      </c>
      <c r="X696" s="19">
        <f t="shared" si="53"/>
        <v>5.6980056980056983E-3</v>
      </c>
      <c r="Y696" s="16">
        <f>(Table22[[#This Row],[Gross Cost]]/Table22[[#This Row],[Viewable Impressions]])*1000</f>
        <v>11.535633884856976</v>
      </c>
      <c r="Z696" s="19">
        <f t="shared" si="54"/>
        <v>0.26615911917255602</v>
      </c>
    </row>
    <row r="697" spans="1:26" ht="34" x14ac:dyDescent="0.2">
      <c r="A697" s="13" t="s">
        <v>2481</v>
      </c>
      <c r="B697" s="14" t="s">
        <v>2482</v>
      </c>
      <c r="C697" s="14" t="s">
        <v>13</v>
      </c>
      <c r="D697" s="14" t="s">
        <v>279</v>
      </c>
      <c r="E697" s="14" t="s">
        <v>488</v>
      </c>
      <c r="F697" s="14" t="s">
        <v>272</v>
      </c>
      <c r="G697" s="14" t="s">
        <v>60</v>
      </c>
      <c r="H697" s="14" t="s">
        <v>60</v>
      </c>
      <c r="I697" s="13" t="s">
        <v>193</v>
      </c>
      <c r="J697" s="13" t="s">
        <v>93</v>
      </c>
      <c r="K697" s="1" t="s">
        <v>94</v>
      </c>
      <c r="L697" s="1" t="s">
        <v>251</v>
      </c>
      <c r="M697" s="1" t="s">
        <v>65</v>
      </c>
      <c r="N697" s="13" t="s">
        <v>74</v>
      </c>
      <c r="O697" s="15">
        <v>562103</v>
      </c>
      <c r="P697" s="15">
        <v>1450</v>
      </c>
      <c r="Q697" s="15">
        <v>340616</v>
      </c>
      <c r="R697" s="15">
        <v>488921</v>
      </c>
      <c r="S697" s="13">
        <v>8</v>
      </c>
      <c r="T697" s="16">
        <v>1733.83</v>
      </c>
      <c r="U697" s="17">
        <f t="shared" si="50"/>
        <v>216.72874999999999</v>
      </c>
      <c r="V697" s="18">
        <f t="shared" si="51"/>
        <v>1.1957448275862068</v>
      </c>
      <c r="W697" s="18">
        <f t="shared" si="52"/>
        <v>3.0845414452511373E-3</v>
      </c>
      <c r="X697" s="19">
        <f t="shared" si="53"/>
        <v>5.5172413793103444E-3</v>
      </c>
      <c r="Y697" s="16">
        <f>(Table22[[#This Row],[Gross Cost]]/Table22[[#This Row],[Viewable Impressions]])*1000</f>
        <v>5.0902776146745898</v>
      </c>
      <c r="Z697" s="19">
        <f t="shared" si="54"/>
        <v>0.25795984010047984</v>
      </c>
    </row>
    <row r="698" spans="1:26" ht="34" x14ac:dyDescent="0.2">
      <c r="A698" s="13" t="s">
        <v>2483</v>
      </c>
      <c r="B698" s="14" t="s">
        <v>2484</v>
      </c>
      <c r="C698" s="14" t="s">
        <v>9</v>
      </c>
      <c r="D698" s="14" t="s">
        <v>279</v>
      </c>
      <c r="E698" s="14" t="s">
        <v>2485</v>
      </c>
      <c r="F698" s="14" t="s">
        <v>60</v>
      </c>
      <c r="G698" s="14" t="s">
        <v>60</v>
      </c>
      <c r="H698" s="14" t="s">
        <v>60</v>
      </c>
      <c r="I698" s="13" t="s">
        <v>61</v>
      </c>
      <c r="J698" s="13" t="s">
        <v>93</v>
      </c>
      <c r="K698" s="1" t="s">
        <v>100</v>
      </c>
      <c r="L698" s="1" t="s">
        <v>251</v>
      </c>
      <c r="M698" s="1" t="s">
        <v>65</v>
      </c>
      <c r="N698" s="13" t="s">
        <v>74</v>
      </c>
      <c r="O698" s="15">
        <v>482834</v>
      </c>
      <c r="P698" s="15">
        <v>1269</v>
      </c>
      <c r="Q698" s="15">
        <v>292059</v>
      </c>
      <c r="R698" s="15">
        <v>428761</v>
      </c>
      <c r="S698" s="13">
        <v>7</v>
      </c>
      <c r="T698" s="16">
        <v>1594.46</v>
      </c>
      <c r="U698" s="17">
        <f t="shared" si="50"/>
        <v>227.78</v>
      </c>
      <c r="V698" s="18">
        <f t="shared" si="51"/>
        <v>1.2564696611505122</v>
      </c>
      <c r="W698" s="18">
        <f t="shared" si="52"/>
        <v>3.3022943703218911E-3</v>
      </c>
      <c r="X698" s="19">
        <f t="shared" si="53"/>
        <v>5.5161544523246652E-3</v>
      </c>
      <c r="Y698" s="16">
        <f>(Table22[[#This Row],[Gross Cost]]/Table22[[#This Row],[Viewable Impressions]])*1000</f>
        <v>5.4593763588863897</v>
      </c>
      <c r="Z698" s="19">
        <f t="shared" si="54"/>
        <v>0.26282324774145982</v>
      </c>
    </row>
    <row r="699" spans="1:26" ht="34" x14ac:dyDescent="0.2">
      <c r="A699" s="13" t="s">
        <v>2486</v>
      </c>
      <c r="B699" s="14" t="s">
        <v>2487</v>
      </c>
      <c r="C699" s="14" t="s">
        <v>26</v>
      </c>
      <c r="D699" s="14" t="s">
        <v>501</v>
      </c>
      <c r="E699" s="14" t="s">
        <v>2488</v>
      </c>
      <c r="F699" s="14" t="s">
        <v>60</v>
      </c>
      <c r="G699" s="14" t="s">
        <v>60</v>
      </c>
      <c r="H699" s="14" t="s">
        <v>60</v>
      </c>
      <c r="I699" s="13" t="s">
        <v>113</v>
      </c>
      <c r="J699" s="13" t="s">
        <v>62</v>
      </c>
      <c r="K699" s="1" t="s">
        <v>94</v>
      </c>
      <c r="L699" s="1" t="s">
        <v>251</v>
      </c>
      <c r="M699" s="1" t="s">
        <v>217</v>
      </c>
      <c r="N699" s="13" t="s">
        <v>74</v>
      </c>
      <c r="O699" s="15">
        <v>742281</v>
      </c>
      <c r="P699" s="15">
        <v>1999</v>
      </c>
      <c r="Q699" s="15">
        <v>432673</v>
      </c>
      <c r="R699" s="15">
        <v>642404</v>
      </c>
      <c r="S699" s="13">
        <v>11</v>
      </c>
      <c r="T699" s="16">
        <v>6024.42</v>
      </c>
      <c r="U699" s="17">
        <f t="shared" si="50"/>
        <v>547.67454545454541</v>
      </c>
      <c r="V699" s="18">
        <f t="shared" si="51"/>
        <v>3.0137168584292144</v>
      </c>
      <c r="W699" s="18">
        <f t="shared" si="52"/>
        <v>8.1160908065813359E-3</v>
      </c>
      <c r="X699" s="19">
        <f t="shared" si="53"/>
        <v>5.5027513756878439E-3</v>
      </c>
      <c r="Y699" s="16">
        <f>(Table22[[#This Row],[Gross Cost]]/Table22[[#This Row],[Viewable Impressions]])*1000</f>
        <v>13.923725307564837</v>
      </c>
      <c r="Z699" s="19">
        <f t="shared" si="54"/>
        <v>0.26930502060540418</v>
      </c>
    </row>
    <row r="700" spans="1:26" ht="51" x14ac:dyDescent="0.2">
      <c r="A700" s="13" t="s">
        <v>2489</v>
      </c>
      <c r="B700" s="14" t="s">
        <v>2490</v>
      </c>
      <c r="C700" s="14" t="s">
        <v>18</v>
      </c>
      <c r="D700" s="14" t="s">
        <v>182</v>
      </c>
      <c r="E700" s="14" t="s">
        <v>2491</v>
      </c>
      <c r="F700" s="14" t="s">
        <v>60</v>
      </c>
      <c r="G700" s="14" t="s">
        <v>60</v>
      </c>
      <c r="H700" s="14" t="s">
        <v>60</v>
      </c>
      <c r="I700" s="13" t="s">
        <v>113</v>
      </c>
      <c r="J700" s="13" t="s">
        <v>62</v>
      </c>
      <c r="K700" s="1" t="s">
        <v>94</v>
      </c>
      <c r="L700" s="1" t="s">
        <v>515</v>
      </c>
      <c r="M700" s="1" t="s">
        <v>65</v>
      </c>
      <c r="N700" s="13" t="s">
        <v>74</v>
      </c>
      <c r="O700" s="15">
        <v>297347</v>
      </c>
      <c r="P700" s="15">
        <v>751</v>
      </c>
      <c r="Q700" s="15">
        <v>166412</v>
      </c>
      <c r="R700" s="15">
        <v>251319</v>
      </c>
      <c r="S700" s="13">
        <v>4</v>
      </c>
      <c r="T700" s="16">
        <v>2255.52</v>
      </c>
      <c r="U700" s="17">
        <f t="shared" si="50"/>
        <v>563.88</v>
      </c>
      <c r="V700" s="18">
        <f t="shared" si="51"/>
        <v>3.0033555259653797</v>
      </c>
      <c r="W700" s="18">
        <f t="shared" si="52"/>
        <v>7.5854809364143579E-3</v>
      </c>
      <c r="X700" s="19">
        <f t="shared" si="53"/>
        <v>5.3262316910785623E-3</v>
      </c>
      <c r="Y700" s="16">
        <f>(Table22[[#This Row],[Gross Cost]]/Table22[[#This Row],[Viewable Impressions]])*1000</f>
        <v>13.553830252626014</v>
      </c>
      <c r="Z700" s="19">
        <f t="shared" si="54"/>
        <v>0.25256686632116682</v>
      </c>
    </row>
    <row r="701" spans="1:26" ht="34" x14ac:dyDescent="0.2">
      <c r="A701" s="13" t="s">
        <v>2492</v>
      </c>
      <c r="B701" s="14" t="s">
        <v>2493</v>
      </c>
      <c r="C701" s="14" t="s">
        <v>27</v>
      </c>
      <c r="D701" s="14" t="s">
        <v>58</v>
      </c>
      <c r="E701" s="14" t="s">
        <v>2494</v>
      </c>
      <c r="F701" s="14" t="s">
        <v>60</v>
      </c>
      <c r="G701" s="14" t="s">
        <v>60</v>
      </c>
      <c r="H701" s="14" t="s">
        <v>60</v>
      </c>
      <c r="I701" s="13" t="s">
        <v>61</v>
      </c>
      <c r="J701" s="13" t="s">
        <v>121</v>
      </c>
      <c r="K701" s="1" t="s">
        <v>241</v>
      </c>
      <c r="L701" s="1" t="s">
        <v>173</v>
      </c>
      <c r="M701" s="1" t="s">
        <v>217</v>
      </c>
      <c r="N701" s="13" t="s">
        <v>66</v>
      </c>
      <c r="O701" s="15">
        <v>114194</v>
      </c>
      <c r="P701" s="15">
        <v>380</v>
      </c>
      <c r="Q701" s="15">
        <v>50923</v>
      </c>
      <c r="R701" s="15">
        <v>104074</v>
      </c>
      <c r="S701" s="13">
        <v>2</v>
      </c>
      <c r="T701" s="16">
        <v>4036.09</v>
      </c>
      <c r="U701" s="17">
        <f t="shared" si="50"/>
        <v>2018.0450000000001</v>
      </c>
      <c r="V701" s="18">
        <f t="shared" si="51"/>
        <v>10.621289473684211</v>
      </c>
      <c r="W701" s="18">
        <f t="shared" si="52"/>
        <v>3.5344151181323016E-2</v>
      </c>
      <c r="X701" s="19">
        <f t="shared" si="53"/>
        <v>5.263157894736842E-3</v>
      </c>
      <c r="Y701" s="16">
        <f>(Table22[[#This Row],[Gross Cost]]/Table22[[#This Row],[Viewable Impressions]])*1000</f>
        <v>79.25868468079257</v>
      </c>
      <c r="Z701" s="19">
        <f t="shared" si="54"/>
        <v>0.33276704555405712</v>
      </c>
    </row>
    <row r="702" spans="1:26" ht="34" x14ac:dyDescent="0.2">
      <c r="A702" s="13" t="s">
        <v>2495</v>
      </c>
      <c r="B702" s="14" t="s">
        <v>2496</v>
      </c>
      <c r="C702" s="14" t="s">
        <v>15</v>
      </c>
      <c r="D702" s="14" t="s">
        <v>450</v>
      </c>
      <c r="E702" s="14" t="s">
        <v>1899</v>
      </c>
      <c r="F702" s="14" t="s">
        <v>60</v>
      </c>
      <c r="G702" s="14" t="s">
        <v>60</v>
      </c>
      <c r="H702" s="14" t="s">
        <v>60</v>
      </c>
      <c r="I702" s="13" t="s">
        <v>61</v>
      </c>
      <c r="J702" s="13" t="s">
        <v>62</v>
      </c>
      <c r="K702" s="1" t="s">
        <v>355</v>
      </c>
      <c r="L702" s="1" t="s">
        <v>101</v>
      </c>
      <c r="M702" s="1" t="s">
        <v>107</v>
      </c>
      <c r="N702" s="13" t="s">
        <v>82</v>
      </c>
      <c r="O702" s="15">
        <v>61442</v>
      </c>
      <c r="P702" s="15">
        <v>190</v>
      </c>
      <c r="Q702" s="15">
        <v>17048</v>
      </c>
      <c r="R702" s="15">
        <v>54166</v>
      </c>
      <c r="S702" s="13">
        <v>1</v>
      </c>
      <c r="T702" s="16">
        <v>1609.15</v>
      </c>
      <c r="U702" s="17">
        <f t="shared" si="50"/>
        <v>1609.15</v>
      </c>
      <c r="V702" s="18">
        <f t="shared" si="51"/>
        <v>8.4692105263157895</v>
      </c>
      <c r="W702" s="18">
        <f t="shared" si="52"/>
        <v>2.61897399173204E-2</v>
      </c>
      <c r="X702" s="19">
        <f t="shared" si="53"/>
        <v>5.263157894736842E-3</v>
      </c>
      <c r="Y702" s="16">
        <f>(Table22[[#This Row],[Gross Cost]]/Table22[[#This Row],[Viewable Impressions]])*1000</f>
        <v>94.389371187236051</v>
      </c>
      <c r="Z702" s="19">
        <f t="shared" si="54"/>
        <v>0.30923472543211483</v>
      </c>
    </row>
    <row r="703" spans="1:26" ht="17" x14ac:dyDescent="0.2">
      <c r="A703" s="13" t="s">
        <v>2497</v>
      </c>
      <c r="B703" s="14" t="s">
        <v>2498</v>
      </c>
      <c r="C703" s="14" t="s">
        <v>21</v>
      </c>
      <c r="D703" s="14" t="s">
        <v>808</v>
      </c>
      <c r="E703" s="14" t="s">
        <v>60</v>
      </c>
      <c r="F703" s="14" t="s">
        <v>60</v>
      </c>
      <c r="G703" s="14" t="s">
        <v>60</v>
      </c>
      <c r="H703" s="14" t="s">
        <v>60</v>
      </c>
      <c r="I703" s="13" t="s">
        <v>113</v>
      </c>
      <c r="J703" s="13" t="s">
        <v>93</v>
      </c>
      <c r="K703" s="1" t="s">
        <v>94</v>
      </c>
      <c r="L703" s="1" t="s">
        <v>2321</v>
      </c>
      <c r="M703" s="1" t="s">
        <v>65</v>
      </c>
      <c r="N703" s="13" t="s">
        <v>74</v>
      </c>
      <c r="O703" s="15">
        <v>45965</v>
      </c>
      <c r="P703" s="15">
        <v>190</v>
      </c>
      <c r="Q703" s="15">
        <v>10028</v>
      </c>
      <c r="R703" s="15">
        <v>37295</v>
      </c>
      <c r="S703" s="13">
        <v>1</v>
      </c>
      <c r="T703" s="16">
        <v>4718.84</v>
      </c>
      <c r="U703" s="17">
        <f t="shared" si="50"/>
        <v>4718.84</v>
      </c>
      <c r="V703" s="18">
        <f t="shared" si="51"/>
        <v>24.836000000000002</v>
      </c>
      <c r="W703" s="18">
        <f t="shared" si="52"/>
        <v>0.10266159034047645</v>
      </c>
      <c r="X703" s="19">
        <f t="shared" si="53"/>
        <v>5.263157894736842E-3</v>
      </c>
      <c r="Y703" s="16">
        <f>(Table22[[#This Row],[Gross Cost]]/Table22[[#This Row],[Viewable Impressions]])*1000</f>
        <v>470.56641404068608</v>
      </c>
      <c r="Z703" s="19">
        <f t="shared" si="54"/>
        <v>0.41335798977482863</v>
      </c>
    </row>
    <row r="704" spans="1:26" ht="34" x14ac:dyDescent="0.2">
      <c r="A704" s="13" t="s">
        <v>2499</v>
      </c>
      <c r="B704" s="14" t="s">
        <v>2500</v>
      </c>
      <c r="C704" s="14" t="s">
        <v>25</v>
      </c>
      <c r="D704" s="14" t="s">
        <v>91</v>
      </c>
      <c r="E704" s="14" t="s">
        <v>2501</v>
      </c>
      <c r="F704" s="14" t="s">
        <v>60</v>
      </c>
      <c r="G704" s="14" t="s">
        <v>60</v>
      </c>
      <c r="H704" s="14" t="s">
        <v>60</v>
      </c>
      <c r="I704" s="13" t="s">
        <v>61</v>
      </c>
      <c r="J704" s="13" t="s">
        <v>93</v>
      </c>
      <c r="K704" s="1" t="s">
        <v>114</v>
      </c>
      <c r="L704" s="1" t="s">
        <v>515</v>
      </c>
      <c r="M704" s="1" t="s">
        <v>328</v>
      </c>
      <c r="N704" s="13" t="s">
        <v>74</v>
      </c>
      <c r="O704" s="15">
        <v>335461</v>
      </c>
      <c r="P704" s="15">
        <v>963</v>
      </c>
      <c r="Q704" s="15">
        <v>171464</v>
      </c>
      <c r="R704" s="15">
        <v>247450</v>
      </c>
      <c r="S704" s="13">
        <v>5</v>
      </c>
      <c r="T704" s="16">
        <v>4445.87</v>
      </c>
      <c r="U704" s="17">
        <f t="shared" si="50"/>
        <v>889.17399999999998</v>
      </c>
      <c r="V704" s="18">
        <f t="shared" si="51"/>
        <v>4.6166874350986502</v>
      </c>
      <c r="W704" s="18">
        <f t="shared" si="52"/>
        <v>1.3253015998879155E-2</v>
      </c>
      <c r="X704" s="19">
        <f t="shared" si="53"/>
        <v>5.1921079958463139E-3</v>
      </c>
      <c r="Y704" s="16">
        <f>(Table22[[#This Row],[Gross Cost]]/Table22[[#This Row],[Viewable Impressions]])*1000</f>
        <v>25.928883030840293</v>
      </c>
      <c r="Z704" s="19">
        <f t="shared" si="54"/>
        <v>0.28706764720787215</v>
      </c>
    </row>
    <row r="705" spans="1:26" ht="17" x14ac:dyDescent="0.2">
      <c r="A705" s="13" t="s">
        <v>2502</v>
      </c>
      <c r="B705" s="14" t="s">
        <v>2502</v>
      </c>
      <c r="C705" s="14" t="s">
        <v>22</v>
      </c>
      <c r="D705" s="14" t="s">
        <v>2503</v>
      </c>
      <c r="E705" s="14" t="s">
        <v>60</v>
      </c>
      <c r="F705" s="14" t="s">
        <v>60</v>
      </c>
      <c r="G705" s="14" t="s">
        <v>60</v>
      </c>
      <c r="H705" s="14" t="s">
        <v>60</v>
      </c>
      <c r="I705" s="13" t="s">
        <v>61</v>
      </c>
      <c r="J705" s="13" t="s">
        <v>62</v>
      </c>
      <c r="K705" s="1" t="s">
        <v>94</v>
      </c>
      <c r="L705" s="1" t="s">
        <v>515</v>
      </c>
      <c r="M705" s="1" t="s">
        <v>65</v>
      </c>
      <c r="N705" s="13" t="s">
        <v>74</v>
      </c>
      <c r="O705" s="15">
        <v>554980</v>
      </c>
      <c r="P705" s="15">
        <v>1542</v>
      </c>
      <c r="Q705" s="15">
        <v>323498</v>
      </c>
      <c r="R705" s="15">
        <v>467646</v>
      </c>
      <c r="S705" s="13">
        <v>8</v>
      </c>
      <c r="T705" s="16">
        <v>1600.77</v>
      </c>
      <c r="U705" s="17">
        <f t="shared" si="50"/>
        <v>200.09625</v>
      </c>
      <c r="V705" s="18">
        <f t="shared" si="51"/>
        <v>1.038112840466926</v>
      </c>
      <c r="W705" s="18">
        <f t="shared" si="52"/>
        <v>2.884374211683304E-3</v>
      </c>
      <c r="X705" s="19">
        <f t="shared" si="53"/>
        <v>5.1880674448767832E-3</v>
      </c>
      <c r="Y705" s="16">
        <f>(Table22[[#This Row],[Gross Cost]]/Table22[[#This Row],[Viewable Impressions]])*1000</f>
        <v>4.9483149818546019</v>
      </c>
      <c r="Z705" s="19">
        <f t="shared" si="54"/>
        <v>0.27784785037298643</v>
      </c>
    </row>
    <row r="706" spans="1:26" ht="51" x14ac:dyDescent="0.2">
      <c r="A706" s="13" t="s">
        <v>2504</v>
      </c>
      <c r="B706" s="14" t="s">
        <v>2505</v>
      </c>
      <c r="C706" s="14" t="s">
        <v>9</v>
      </c>
      <c r="D706" s="14" t="s">
        <v>952</v>
      </c>
      <c r="E706" s="14" t="s">
        <v>2506</v>
      </c>
      <c r="F706" s="14" t="s">
        <v>60</v>
      </c>
      <c r="G706" s="14" t="s">
        <v>60</v>
      </c>
      <c r="H706" s="14" t="s">
        <v>60</v>
      </c>
      <c r="I706" s="13" t="s">
        <v>113</v>
      </c>
      <c r="J706" s="13" t="s">
        <v>93</v>
      </c>
      <c r="K706" s="1" t="s">
        <v>114</v>
      </c>
      <c r="L706" s="1" t="s">
        <v>251</v>
      </c>
      <c r="M706" s="1" t="s">
        <v>65</v>
      </c>
      <c r="N706" s="13" t="s">
        <v>74</v>
      </c>
      <c r="O706" s="15">
        <v>780475</v>
      </c>
      <c r="P706" s="15">
        <v>2186</v>
      </c>
      <c r="Q706" s="15">
        <v>453974</v>
      </c>
      <c r="R706" s="15">
        <v>691696</v>
      </c>
      <c r="S706" s="13">
        <v>11</v>
      </c>
      <c r="T706" s="16">
        <v>1726.25</v>
      </c>
      <c r="U706" s="17">
        <f t="shared" ref="U706:U728" si="55">T706/S706</f>
        <v>156.93181818181819</v>
      </c>
      <c r="V706" s="18">
        <f t="shared" ref="V706:V728" si="56">T706/P706</f>
        <v>0.78968435498627632</v>
      </c>
      <c r="W706" s="18">
        <f t="shared" ref="W706:W728" si="57">T706/O706</f>
        <v>2.211794099746949E-3</v>
      </c>
      <c r="X706" s="19">
        <f t="shared" ref="X706:X728" si="58">S706/P706</f>
        <v>5.0320219579139984E-3</v>
      </c>
      <c r="Y706" s="16">
        <f>(Table22[[#This Row],[Gross Cost]]/Table22[[#This Row],[Viewable Impressions]])*1000</f>
        <v>3.8025305413966439</v>
      </c>
      <c r="Z706" s="19">
        <f t="shared" si="54"/>
        <v>0.28008584515839713</v>
      </c>
    </row>
    <row r="707" spans="1:26" ht="34" x14ac:dyDescent="0.2">
      <c r="A707" s="13" t="s">
        <v>2507</v>
      </c>
      <c r="B707" s="14" t="s">
        <v>2508</v>
      </c>
      <c r="C707" s="14" t="s">
        <v>18</v>
      </c>
      <c r="D707" s="14" t="s">
        <v>156</v>
      </c>
      <c r="E707" s="14" t="s">
        <v>2509</v>
      </c>
      <c r="F707" s="14" t="s">
        <v>60</v>
      </c>
      <c r="G707" s="14" t="s">
        <v>60</v>
      </c>
      <c r="H707" s="14" t="s">
        <v>60</v>
      </c>
      <c r="I707" s="13" t="s">
        <v>113</v>
      </c>
      <c r="J707" s="13" t="s">
        <v>93</v>
      </c>
      <c r="K707" s="1" t="s">
        <v>114</v>
      </c>
      <c r="L707" s="1" t="s">
        <v>1061</v>
      </c>
      <c r="M707" s="1" t="s">
        <v>65</v>
      </c>
      <c r="N707" s="13" t="s">
        <v>74</v>
      </c>
      <c r="O707" s="15">
        <v>292885</v>
      </c>
      <c r="P707" s="15">
        <v>796</v>
      </c>
      <c r="Q707" s="15">
        <v>12733</v>
      </c>
      <c r="R707" s="15">
        <v>203986</v>
      </c>
      <c r="S707" s="13">
        <v>4</v>
      </c>
      <c r="T707" s="16">
        <v>1503.91</v>
      </c>
      <c r="U707" s="17">
        <f t="shared" si="55"/>
        <v>375.97750000000002</v>
      </c>
      <c r="V707" s="18">
        <f t="shared" si="56"/>
        <v>1.8893341708542715</v>
      </c>
      <c r="W707" s="18">
        <f t="shared" si="57"/>
        <v>5.1348140054970383E-3</v>
      </c>
      <c r="X707" s="19">
        <f t="shared" si="58"/>
        <v>5.0251256281407036E-3</v>
      </c>
      <c r="Y707" s="16">
        <f>(Table22[[#This Row],[Gross Cost]]/Table22[[#This Row],[Viewable Impressions]])*1000</f>
        <v>118.11120709966231</v>
      </c>
      <c r="Z707" s="19">
        <f t="shared" si="54"/>
        <v>0.27177902589753655</v>
      </c>
    </row>
    <row r="708" spans="1:26" ht="51" x14ac:dyDescent="0.2">
      <c r="A708" s="13" t="s">
        <v>2510</v>
      </c>
      <c r="B708" s="14" t="s">
        <v>2511</v>
      </c>
      <c r="C708" s="14" t="s">
        <v>28</v>
      </c>
      <c r="D708" s="14" t="s">
        <v>294</v>
      </c>
      <c r="E708" s="14" t="s">
        <v>295</v>
      </c>
      <c r="F708" s="14" t="s">
        <v>296</v>
      </c>
      <c r="G708" s="14" t="s">
        <v>2512</v>
      </c>
      <c r="H708" s="14" t="s">
        <v>60</v>
      </c>
      <c r="I708" s="13" t="s">
        <v>113</v>
      </c>
      <c r="J708" s="13" t="s">
        <v>78</v>
      </c>
      <c r="K708" s="1" t="s">
        <v>442</v>
      </c>
      <c r="L708" s="1" t="s">
        <v>523</v>
      </c>
      <c r="M708" s="1" t="s">
        <v>65</v>
      </c>
      <c r="N708" s="13" t="s">
        <v>74</v>
      </c>
      <c r="O708" s="15">
        <v>268811</v>
      </c>
      <c r="P708" s="15">
        <v>799</v>
      </c>
      <c r="Q708" s="15">
        <v>95989</v>
      </c>
      <c r="R708" s="15">
        <v>173923</v>
      </c>
      <c r="S708" s="13">
        <v>4</v>
      </c>
      <c r="T708" s="16">
        <v>2549.12</v>
      </c>
      <c r="U708" s="17">
        <f t="shared" si="55"/>
        <v>637.28</v>
      </c>
      <c r="V708" s="18">
        <f t="shared" si="56"/>
        <v>3.1903879849812262</v>
      </c>
      <c r="W708" s="18">
        <f t="shared" si="57"/>
        <v>9.4829452663767484E-3</v>
      </c>
      <c r="X708" s="19">
        <f t="shared" si="58"/>
        <v>5.0062578222778474E-3</v>
      </c>
      <c r="Y708" s="16">
        <f>(Table22[[#This Row],[Gross Cost]]/Table22[[#This Row],[Viewable Impressions]])*1000</f>
        <v>26.556376251445478</v>
      </c>
      <c r="Z708" s="19">
        <f t="shared" ref="Z708:Z728" si="59">(P708/O708)*100</f>
        <v>0.29723486018057294</v>
      </c>
    </row>
    <row r="709" spans="1:26" ht="51" x14ac:dyDescent="0.2">
      <c r="A709" s="13" t="s">
        <v>2513</v>
      </c>
      <c r="B709" s="14" t="s">
        <v>2514</v>
      </c>
      <c r="C709" s="14" t="s">
        <v>28</v>
      </c>
      <c r="D709" s="14" t="s">
        <v>294</v>
      </c>
      <c r="E709" s="14" t="s">
        <v>295</v>
      </c>
      <c r="F709" s="14" t="s">
        <v>1171</v>
      </c>
      <c r="G709" s="14" t="s">
        <v>2515</v>
      </c>
      <c r="H709" s="14" t="s">
        <v>60</v>
      </c>
      <c r="I709" s="13" t="s">
        <v>61</v>
      </c>
      <c r="J709" s="13" t="s">
        <v>121</v>
      </c>
      <c r="K709" s="1" t="s">
        <v>114</v>
      </c>
      <c r="L709" s="1" t="s">
        <v>1188</v>
      </c>
      <c r="M709" s="1" t="s">
        <v>153</v>
      </c>
      <c r="N709" s="13" t="s">
        <v>74</v>
      </c>
      <c r="O709" s="15">
        <v>292578</v>
      </c>
      <c r="P709" s="15">
        <v>812</v>
      </c>
      <c r="Q709" s="15">
        <v>6474</v>
      </c>
      <c r="R709" s="15">
        <v>12323</v>
      </c>
      <c r="S709" s="13">
        <v>4</v>
      </c>
      <c r="T709" s="16">
        <v>1826.32</v>
      </c>
      <c r="U709" s="17">
        <f t="shared" si="55"/>
        <v>456.58</v>
      </c>
      <c r="V709" s="18">
        <f t="shared" si="56"/>
        <v>2.2491625615763544</v>
      </c>
      <c r="W709" s="18">
        <f t="shared" si="57"/>
        <v>6.2421644826336905E-3</v>
      </c>
      <c r="X709" s="19">
        <f t="shared" si="58"/>
        <v>4.9261083743842365E-3</v>
      </c>
      <c r="Y709" s="16">
        <f>(Table22[[#This Row],[Gross Cost]]/Table22[[#This Row],[Viewable Impressions]])*1000</f>
        <v>282.10071053444545</v>
      </c>
      <c r="Z709" s="19">
        <f t="shared" si="59"/>
        <v>0.27753282885247693</v>
      </c>
    </row>
    <row r="710" spans="1:26" ht="17" x14ac:dyDescent="0.2">
      <c r="A710" s="13" t="s">
        <v>2516</v>
      </c>
      <c r="B710" s="14" t="s">
        <v>2517</v>
      </c>
      <c r="C710" s="14" t="s">
        <v>12</v>
      </c>
      <c r="D710" s="14" t="s">
        <v>2518</v>
      </c>
      <c r="E710" s="14" t="s">
        <v>60</v>
      </c>
      <c r="F710" s="14" t="s">
        <v>60</v>
      </c>
      <c r="G710" s="14" t="s">
        <v>60</v>
      </c>
      <c r="H710" s="14" t="s">
        <v>60</v>
      </c>
      <c r="I710" s="13" t="s">
        <v>61</v>
      </c>
      <c r="J710" s="13" t="s">
        <v>93</v>
      </c>
      <c r="K710" s="1" t="s">
        <v>87</v>
      </c>
      <c r="L710" s="1" t="s">
        <v>571</v>
      </c>
      <c r="M710" s="1" t="s">
        <v>65</v>
      </c>
      <c r="N710" s="13" t="s">
        <v>74</v>
      </c>
      <c r="O710" s="15">
        <v>1221746</v>
      </c>
      <c r="P710" s="15">
        <v>3874</v>
      </c>
      <c r="Q710" s="15">
        <v>512107</v>
      </c>
      <c r="R710" s="15">
        <v>1088748</v>
      </c>
      <c r="S710" s="13">
        <v>19</v>
      </c>
      <c r="T710" s="16">
        <v>7483.89</v>
      </c>
      <c r="U710" s="17">
        <f t="shared" si="55"/>
        <v>393.88894736842104</v>
      </c>
      <c r="V710" s="18">
        <f t="shared" si="56"/>
        <v>1.9318249870934436</v>
      </c>
      <c r="W710" s="18">
        <f t="shared" si="57"/>
        <v>6.1255694718869557E-3</v>
      </c>
      <c r="X710" s="19">
        <f t="shared" si="58"/>
        <v>4.90449148167269E-3</v>
      </c>
      <c r="Y710" s="16">
        <f>(Table22[[#This Row],[Gross Cost]]/Table22[[#This Row],[Viewable Impressions]])*1000</f>
        <v>14.613918575610176</v>
      </c>
      <c r="Z710" s="19">
        <f t="shared" si="59"/>
        <v>0.3170871850613794</v>
      </c>
    </row>
    <row r="711" spans="1:26" ht="34" x14ac:dyDescent="0.2">
      <c r="A711" s="13" t="s">
        <v>2519</v>
      </c>
      <c r="B711" s="14" t="s">
        <v>2520</v>
      </c>
      <c r="C711" s="14" t="s">
        <v>25</v>
      </c>
      <c r="D711" s="14" t="s">
        <v>91</v>
      </c>
      <c r="E711" s="14" t="s">
        <v>2521</v>
      </c>
      <c r="F711" s="14" t="s">
        <v>60</v>
      </c>
      <c r="G711" s="14" t="s">
        <v>60</v>
      </c>
      <c r="H711" s="14" t="s">
        <v>60</v>
      </c>
      <c r="I711" s="13" t="s">
        <v>61</v>
      </c>
      <c r="J711" s="13" t="s">
        <v>78</v>
      </c>
      <c r="K711" s="1" t="s">
        <v>162</v>
      </c>
      <c r="L711" s="1" t="s">
        <v>571</v>
      </c>
      <c r="M711" s="1" t="s">
        <v>65</v>
      </c>
      <c r="N711" s="13" t="s">
        <v>82</v>
      </c>
      <c r="O711" s="15">
        <v>84460</v>
      </c>
      <c r="P711" s="15">
        <v>209</v>
      </c>
      <c r="Q711" s="15">
        <v>13169</v>
      </c>
      <c r="R711" s="15">
        <v>26688</v>
      </c>
      <c r="S711" s="13">
        <v>1</v>
      </c>
      <c r="T711" s="16">
        <v>4279.2299999999996</v>
      </c>
      <c r="U711" s="17">
        <f t="shared" si="55"/>
        <v>4279.2299999999996</v>
      </c>
      <c r="V711" s="18">
        <f t="shared" si="56"/>
        <v>20.474784688995214</v>
      </c>
      <c r="W711" s="18">
        <f t="shared" si="57"/>
        <v>5.0665758939142783E-2</v>
      </c>
      <c r="X711" s="19">
        <f t="shared" si="58"/>
        <v>4.7846889952153108E-3</v>
      </c>
      <c r="Y711" s="16">
        <f>(Table22[[#This Row],[Gross Cost]]/Table22[[#This Row],[Viewable Impressions]])*1000</f>
        <v>324.94722454248608</v>
      </c>
      <c r="Z711" s="19">
        <f t="shared" si="59"/>
        <v>0.24745441629173576</v>
      </c>
    </row>
    <row r="712" spans="1:26" ht="17" x14ac:dyDescent="0.2">
      <c r="A712" s="13" t="s">
        <v>2522</v>
      </c>
      <c r="B712" s="14" t="s">
        <v>2523</v>
      </c>
      <c r="C712" s="14" t="s">
        <v>24</v>
      </c>
      <c r="D712" s="14" t="s">
        <v>2524</v>
      </c>
      <c r="E712" s="14" t="s">
        <v>60</v>
      </c>
      <c r="F712" s="14" t="s">
        <v>60</v>
      </c>
      <c r="G712" s="14" t="s">
        <v>60</v>
      </c>
      <c r="H712" s="14" t="s">
        <v>60</v>
      </c>
      <c r="I712" s="13" t="s">
        <v>193</v>
      </c>
      <c r="J712" s="13" t="s">
        <v>62</v>
      </c>
      <c r="K712" s="1" t="s">
        <v>94</v>
      </c>
      <c r="L712" s="1" t="s">
        <v>251</v>
      </c>
      <c r="M712" s="1" t="s">
        <v>116</v>
      </c>
      <c r="N712" s="13" t="s">
        <v>74</v>
      </c>
      <c r="O712" s="15">
        <v>1083050</v>
      </c>
      <c r="P712" s="15">
        <v>3984</v>
      </c>
      <c r="Q712" s="15">
        <v>590156</v>
      </c>
      <c r="R712" s="15">
        <v>953556</v>
      </c>
      <c r="S712" s="13">
        <v>19</v>
      </c>
      <c r="T712" s="16">
        <v>7495.75</v>
      </c>
      <c r="U712" s="17">
        <f t="shared" si="55"/>
        <v>394.51315789473682</v>
      </c>
      <c r="V712" s="18">
        <f t="shared" si="56"/>
        <v>1.8814633534136547</v>
      </c>
      <c r="W712" s="18">
        <f t="shared" si="57"/>
        <v>6.9209639444162323E-3</v>
      </c>
      <c r="X712" s="19">
        <f t="shared" si="58"/>
        <v>4.7690763052208839E-3</v>
      </c>
      <c r="Y712" s="16">
        <f>(Table22[[#This Row],[Gross Cost]]/Table22[[#This Row],[Viewable Impressions]])*1000</f>
        <v>12.701302706403053</v>
      </c>
      <c r="Z712" s="19">
        <f t="shared" si="59"/>
        <v>0.36785005309080837</v>
      </c>
    </row>
    <row r="713" spans="1:26" ht="51" x14ac:dyDescent="0.2">
      <c r="A713" s="13" t="s">
        <v>2525</v>
      </c>
      <c r="B713" s="14" t="s">
        <v>2526</v>
      </c>
      <c r="C713" s="14" t="s">
        <v>28</v>
      </c>
      <c r="D713" s="14" t="s">
        <v>294</v>
      </c>
      <c r="E713" s="14" t="s">
        <v>295</v>
      </c>
      <c r="F713" s="14" t="s">
        <v>14</v>
      </c>
      <c r="G713" s="14" t="s">
        <v>2527</v>
      </c>
      <c r="H713" s="14" t="s">
        <v>60</v>
      </c>
      <c r="I713" s="13" t="s">
        <v>61</v>
      </c>
      <c r="J713" s="13" t="s">
        <v>121</v>
      </c>
      <c r="K713" s="1" t="s">
        <v>1129</v>
      </c>
      <c r="L713" s="1" t="s">
        <v>222</v>
      </c>
      <c r="M713" s="1" t="s">
        <v>81</v>
      </c>
      <c r="N713" s="13" t="s">
        <v>74</v>
      </c>
      <c r="O713" s="15">
        <v>510778</v>
      </c>
      <c r="P713" s="15">
        <v>1290</v>
      </c>
      <c r="Q713" s="15">
        <v>70777</v>
      </c>
      <c r="R713" s="15">
        <v>436133</v>
      </c>
      <c r="S713" s="13">
        <v>6</v>
      </c>
      <c r="T713" s="16">
        <v>3870.25</v>
      </c>
      <c r="U713" s="17">
        <f t="shared" si="55"/>
        <v>645.04166666666663</v>
      </c>
      <c r="V713" s="18">
        <f t="shared" si="56"/>
        <v>3.0001937984496125</v>
      </c>
      <c r="W713" s="18">
        <f t="shared" si="57"/>
        <v>7.577166596838548E-3</v>
      </c>
      <c r="X713" s="19">
        <f t="shared" si="58"/>
        <v>4.6511627906976744E-3</v>
      </c>
      <c r="Y713" s="16">
        <f>(Table22[[#This Row],[Gross Cost]]/Table22[[#This Row],[Viewable Impressions]])*1000</f>
        <v>54.682312050524885</v>
      </c>
      <c r="Z713" s="19">
        <f t="shared" si="59"/>
        <v>0.25255590491368074</v>
      </c>
    </row>
    <row r="714" spans="1:26" ht="51" x14ac:dyDescent="0.2">
      <c r="A714" s="13" t="s">
        <v>2528</v>
      </c>
      <c r="B714" s="14" t="s">
        <v>2528</v>
      </c>
      <c r="C714" s="14" t="s">
        <v>196</v>
      </c>
      <c r="D714" s="14" t="s">
        <v>197</v>
      </c>
      <c r="E714" s="14" t="s">
        <v>2314</v>
      </c>
      <c r="F714" s="14" t="s">
        <v>2529</v>
      </c>
      <c r="G714" s="14" t="s">
        <v>60</v>
      </c>
      <c r="H714" s="14" t="s">
        <v>60</v>
      </c>
      <c r="I714" s="13" t="s">
        <v>61</v>
      </c>
      <c r="J714" s="13" t="s">
        <v>93</v>
      </c>
      <c r="K714" s="1" t="s">
        <v>79</v>
      </c>
      <c r="L714" s="1" t="s">
        <v>251</v>
      </c>
      <c r="M714" s="1" t="s">
        <v>328</v>
      </c>
      <c r="N714" s="13" t="s">
        <v>74</v>
      </c>
      <c r="O714" s="15">
        <v>679098</v>
      </c>
      <c r="P714" s="15">
        <v>1984</v>
      </c>
      <c r="Q714" s="15">
        <v>467726</v>
      </c>
      <c r="R714" s="15">
        <v>634589</v>
      </c>
      <c r="S714" s="13">
        <v>9</v>
      </c>
      <c r="T714" s="16">
        <v>1477.42</v>
      </c>
      <c r="U714" s="17">
        <f t="shared" si="55"/>
        <v>164.1577777777778</v>
      </c>
      <c r="V714" s="18">
        <f t="shared" si="56"/>
        <v>0.7446673387096775</v>
      </c>
      <c r="W714" s="18">
        <f t="shared" si="57"/>
        <v>2.1755622899787661E-3</v>
      </c>
      <c r="X714" s="19">
        <f t="shared" si="58"/>
        <v>4.5362903225806455E-3</v>
      </c>
      <c r="Y714" s="16">
        <f>(Table22[[#This Row],[Gross Cost]]/Table22[[#This Row],[Viewable Impressions]])*1000</f>
        <v>3.1587296836181866</v>
      </c>
      <c r="Z714" s="19">
        <f t="shared" si="59"/>
        <v>0.2921522372323288</v>
      </c>
    </row>
    <row r="715" spans="1:26" ht="68" x14ac:dyDescent="0.2">
      <c r="A715" s="13" t="s">
        <v>2530</v>
      </c>
      <c r="B715" s="14" t="s">
        <v>2530</v>
      </c>
      <c r="C715" s="14" t="s">
        <v>23</v>
      </c>
      <c r="D715" s="14" t="s">
        <v>284</v>
      </c>
      <c r="E715" s="14" t="s">
        <v>197</v>
      </c>
      <c r="F715" s="14" t="s">
        <v>104</v>
      </c>
      <c r="G715" s="14" t="s">
        <v>326</v>
      </c>
      <c r="H715" s="14" t="s">
        <v>60</v>
      </c>
      <c r="I715" s="13" t="s">
        <v>113</v>
      </c>
      <c r="J715" s="13" t="s">
        <v>62</v>
      </c>
      <c r="K715" s="1" t="s">
        <v>231</v>
      </c>
      <c r="L715" s="1" t="s">
        <v>993</v>
      </c>
      <c r="M715" s="1" t="s">
        <v>107</v>
      </c>
      <c r="N715" s="13" t="s">
        <v>74</v>
      </c>
      <c r="O715" s="15">
        <v>73544</v>
      </c>
      <c r="P715" s="15">
        <v>223</v>
      </c>
      <c r="Q715" s="15">
        <v>40405</v>
      </c>
      <c r="R715" s="15">
        <v>67406</v>
      </c>
      <c r="S715" s="13">
        <v>1</v>
      </c>
      <c r="T715" s="16">
        <v>1465.87</v>
      </c>
      <c r="U715" s="17">
        <f t="shared" si="55"/>
        <v>1465.87</v>
      </c>
      <c r="V715" s="18">
        <f t="shared" si="56"/>
        <v>6.5734080717488785</v>
      </c>
      <c r="W715" s="18">
        <f t="shared" si="57"/>
        <v>1.9931877515500924E-2</v>
      </c>
      <c r="X715" s="19">
        <f t="shared" si="58"/>
        <v>4.4843049327354259E-3</v>
      </c>
      <c r="Y715" s="16">
        <f>(Table22[[#This Row],[Gross Cost]]/Table22[[#This Row],[Viewable Impressions]])*1000</f>
        <v>36.279420863754481</v>
      </c>
      <c r="Z715" s="19">
        <f t="shared" si="59"/>
        <v>0.3032198411835092</v>
      </c>
    </row>
    <row r="716" spans="1:26" ht="17" x14ac:dyDescent="0.2">
      <c r="A716" s="13" t="s">
        <v>2531</v>
      </c>
      <c r="B716" s="14" t="s">
        <v>2532</v>
      </c>
      <c r="C716" s="14" t="s">
        <v>16</v>
      </c>
      <c r="D716" s="14" t="s">
        <v>85</v>
      </c>
      <c r="E716" s="14" t="s">
        <v>2533</v>
      </c>
      <c r="F716" s="14" t="s">
        <v>60</v>
      </c>
      <c r="G716" s="14" t="s">
        <v>60</v>
      </c>
      <c r="H716" s="14" t="s">
        <v>60</v>
      </c>
      <c r="I716" s="13" t="s">
        <v>113</v>
      </c>
      <c r="J716" s="13" t="s">
        <v>78</v>
      </c>
      <c r="K716" s="1" t="s">
        <v>72</v>
      </c>
      <c r="L716" s="1" t="s">
        <v>1061</v>
      </c>
      <c r="M716" s="1" t="s">
        <v>65</v>
      </c>
      <c r="N716" s="13" t="s">
        <v>74</v>
      </c>
      <c r="O716" s="15">
        <v>210700</v>
      </c>
      <c r="P716" s="15">
        <v>704</v>
      </c>
      <c r="Q716" s="15">
        <v>94625</v>
      </c>
      <c r="R716" s="15">
        <v>180681</v>
      </c>
      <c r="S716" s="13">
        <v>3</v>
      </c>
      <c r="T716" s="16">
        <v>6341.88</v>
      </c>
      <c r="U716" s="17">
        <f t="shared" si="55"/>
        <v>2113.96</v>
      </c>
      <c r="V716" s="18">
        <f t="shared" si="56"/>
        <v>9.0083522727272722</v>
      </c>
      <c r="W716" s="18">
        <f t="shared" si="57"/>
        <v>3.0099098243948744E-2</v>
      </c>
      <c r="X716" s="19">
        <f t="shared" si="58"/>
        <v>4.261363636363636E-3</v>
      </c>
      <c r="Y716" s="16">
        <f>(Table22[[#This Row],[Gross Cost]]/Table22[[#This Row],[Viewable Impressions]])*1000</f>
        <v>67.02118890356671</v>
      </c>
      <c r="Z716" s="19">
        <f t="shared" si="59"/>
        <v>0.33412434741338398</v>
      </c>
    </row>
    <row r="717" spans="1:26" ht="34" x14ac:dyDescent="0.2">
      <c r="A717" s="13" t="s">
        <v>2534</v>
      </c>
      <c r="B717" s="14" t="s">
        <v>2535</v>
      </c>
      <c r="C717" s="14" t="s">
        <v>21</v>
      </c>
      <c r="D717" s="14" t="s">
        <v>1980</v>
      </c>
      <c r="E717" s="14" t="s">
        <v>2536</v>
      </c>
      <c r="F717" s="14" t="s">
        <v>60</v>
      </c>
      <c r="G717" s="14" t="s">
        <v>60</v>
      </c>
      <c r="H717" s="14" t="s">
        <v>60</v>
      </c>
      <c r="I717" s="13" t="s">
        <v>61</v>
      </c>
      <c r="J717" s="13" t="s">
        <v>78</v>
      </c>
      <c r="K717" s="1" t="s">
        <v>231</v>
      </c>
      <c r="L717" s="1" t="s">
        <v>251</v>
      </c>
      <c r="M717" s="1" t="s">
        <v>107</v>
      </c>
      <c r="N717" s="13" t="s">
        <v>74</v>
      </c>
      <c r="O717" s="15">
        <v>1720462</v>
      </c>
      <c r="P717" s="15">
        <v>4865</v>
      </c>
      <c r="Q717" s="15">
        <v>940296</v>
      </c>
      <c r="R717" s="15">
        <v>1516537</v>
      </c>
      <c r="S717" s="13">
        <v>20</v>
      </c>
      <c r="T717" s="16">
        <v>5906.46</v>
      </c>
      <c r="U717" s="17">
        <f t="shared" si="55"/>
        <v>295.32299999999998</v>
      </c>
      <c r="V717" s="18">
        <f t="shared" si="56"/>
        <v>1.2140719424460431</v>
      </c>
      <c r="W717" s="18">
        <f t="shared" si="57"/>
        <v>3.4330662345346775E-3</v>
      </c>
      <c r="X717" s="19">
        <f t="shared" si="58"/>
        <v>4.1109969167523125E-3</v>
      </c>
      <c r="Y717" s="16">
        <f>(Table22[[#This Row],[Gross Cost]]/Table22[[#This Row],[Viewable Impressions]])*1000</f>
        <v>6.2814900839735568</v>
      </c>
      <c r="Z717" s="19">
        <f t="shared" si="59"/>
        <v>0.28277288309767956</v>
      </c>
    </row>
    <row r="718" spans="1:26" ht="17" x14ac:dyDescent="0.2">
      <c r="A718" s="13" t="s">
        <v>2537</v>
      </c>
      <c r="B718" s="14" t="s">
        <v>2537</v>
      </c>
      <c r="C718" s="14" t="s">
        <v>2537</v>
      </c>
      <c r="D718" s="14" t="s">
        <v>60</v>
      </c>
      <c r="E718" s="14" t="s">
        <v>60</v>
      </c>
      <c r="F718" s="14" t="s">
        <v>60</v>
      </c>
      <c r="G718" s="14" t="s">
        <v>60</v>
      </c>
      <c r="H718" s="14" t="s">
        <v>60</v>
      </c>
      <c r="I718" s="13" t="s">
        <v>61</v>
      </c>
      <c r="J718" s="13" t="s">
        <v>78</v>
      </c>
      <c r="K718" s="1" t="s">
        <v>94</v>
      </c>
      <c r="L718" s="1" t="s">
        <v>571</v>
      </c>
      <c r="M718" s="1" t="s">
        <v>65</v>
      </c>
      <c r="N718" s="13" t="s">
        <v>74</v>
      </c>
      <c r="O718" s="15">
        <v>421110</v>
      </c>
      <c r="P718" s="15">
        <v>984</v>
      </c>
      <c r="Q718" s="15">
        <v>212140</v>
      </c>
      <c r="R718" s="15">
        <v>389474</v>
      </c>
      <c r="S718" s="13">
        <v>4</v>
      </c>
      <c r="T718" s="16">
        <v>1635.92</v>
      </c>
      <c r="U718" s="17">
        <f t="shared" si="55"/>
        <v>408.98</v>
      </c>
      <c r="V718" s="18">
        <f t="shared" si="56"/>
        <v>1.6625203252032521</v>
      </c>
      <c r="W718" s="18">
        <f t="shared" si="57"/>
        <v>3.884780698629812E-3</v>
      </c>
      <c r="X718" s="19">
        <f t="shared" si="58"/>
        <v>4.0650406504065045E-3</v>
      </c>
      <c r="Y718" s="16">
        <f>(Table22[[#This Row],[Gross Cost]]/Table22[[#This Row],[Viewable Impressions]])*1000</f>
        <v>7.7115112661449992</v>
      </c>
      <c r="Z718" s="19">
        <f t="shared" si="59"/>
        <v>0.23366816271283039</v>
      </c>
    </row>
    <row r="719" spans="1:26" ht="34" x14ac:dyDescent="0.2">
      <c r="A719" s="13" t="s">
        <v>2538</v>
      </c>
      <c r="B719" s="14" t="s">
        <v>2539</v>
      </c>
      <c r="C719" s="14" t="s">
        <v>8</v>
      </c>
      <c r="D719" s="14" t="s">
        <v>425</v>
      </c>
      <c r="E719" s="14" t="s">
        <v>2540</v>
      </c>
      <c r="F719" s="14" t="s">
        <v>60</v>
      </c>
      <c r="G719" s="14" t="s">
        <v>60</v>
      </c>
      <c r="H719" s="14" t="s">
        <v>60</v>
      </c>
      <c r="I719" s="13" t="s">
        <v>113</v>
      </c>
      <c r="J719" s="13" t="s">
        <v>78</v>
      </c>
      <c r="K719" s="1" t="s">
        <v>231</v>
      </c>
      <c r="L719" s="1" t="s">
        <v>2541</v>
      </c>
      <c r="M719" s="1" t="s">
        <v>207</v>
      </c>
      <c r="N719" s="13" t="s">
        <v>74</v>
      </c>
      <c r="O719" s="15">
        <v>39212</v>
      </c>
      <c r="P719" s="15">
        <v>260</v>
      </c>
      <c r="Q719" s="15">
        <v>31317</v>
      </c>
      <c r="R719" s="15">
        <v>37660</v>
      </c>
      <c r="S719" s="13">
        <v>1</v>
      </c>
      <c r="T719" s="16">
        <v>3621.42</v>
      </c>
      <c r="U719" s="17">
        <f t="shared" si="55"/>
        <v>3621.42</v>
      </c>
      <c r="V719" s="18">
        <f t="shared" si="56"/>
        <v>13.928538461538462</v>
      </c>
      <c r="W719" s="18">
        <f t="shared" si="57"/>
        <v>9.2354891359787819E-2</v>
      </c>
      <c r="X719" s="19">
        <f t="shared" si="58"/>
        <v>3.8461538461538464E-3</v>
      </c>
      <c r="Y719" s="16">
        <f>(Table22[[#This Row],[Gross Cost]]/Table22[[#This Row],[Viewable Impressions]])*1000</f>
        <v>115.63751317175974</v>
      </c>
      <c r="Z719" s="19">
        <f t="shared" si="59"/>
        <v>0.6630623278588188</v>
      </c>
    </row>
    <row r="720" spans="1:26" ht="34" x14ac:dyDescent="0.2">
      <c r="A720" s="13" t="s">
        <v>2542</v>
      </c>
      <c r="B720" s="14" t="s">
        <v>2543</v>
      </c>
      <c r="C720" s="14" t="s">
        <v>15</v>
      </c>
      <c r="D720" s="14" t="s">
        <v>1436</v>
      </c>
      <c r="E720" s="14" t="s">
        <v>350</v>
      </c>
      <c r="F720" s="14" t="s">
        <v>60</v>
      </c>
      <c r="G720" s="14" t="s">
        <v>60</v>
      </c>
      <c r="H720" s="14" t="s">
        <v>60</v>
      </c>
      <c r="I720" s="13" t="s">
        <v>61</v>
      </c>
      <c r="J720" s="13" t="s">
        <v>121</v>
      </c>
      <c r="K720" s="1" t="s">
        <v>231</v>
      </c>
      <c r="L720" s="1" t="s">
        <v>571</v>
      </c>
      <c r="M720" s="1" t="s">
        <v>107</v>
      </c>
      <c r="N720" s="13" t="s">
        <v>74</v>
      </c>
      <c r="O720" s="15">
        <v>556152</v>
      </c>
      <c r="P720" s="15">
        <v>1867</v>
      </c>
      <c r="Q720" s="15">
        <v>221833</v>
      </c>
      <c r="R720" s="15">
        <v>480882</v>
      </c>
      <c r="S720" s="13">
        <v>7</v>
      </c>
      <c r="T720" s="16">
        <v>1818.1</v>
      </c>
      <c r="U720" s="17">
        <f t="shared" si="55"/>
        <v>259.7285714285714</v>
      </c>
      <c r="V720" s="18">
        <f t="shared" si="56"/>
        <v>0.97380824852704873</v>
      </c>
      <c r="W720" s="18">
        <f t="shared" si="57"/>
        <v>3.2690703260979011E-3</v>
      </c>
      <c r="X720" s="19">
        <f t="shared" si="58"/>
        <v>3.7493304767005891E-3</v>
      </c>
      <c r="Y720" s="16">
        <f>(Table22[[#This Row],[Gross Cost]]/Table22[[#This Row],[Viewable Impressions]])*1000</f>
        <v>8.1958049523740826</v>
      </c>
      <c r="Z720" s="19">
        <f t="shared" si="59"/>
        <v>0.33569959291704426</v>
      </c>
    </row>
    <row r="721" spans="1:26" ht="17" x14ac:dyDescent="0.2">
      <c r="A721" s="13" t="s">
        <v>2544</v>
      </c>
      <c r="B721" s="14" t="s">
        <v>2545</v>
      </c>
      <c r="C721" s="14" t="s">
        <v>14</v>
      </c>
      <c r="D721" s="14" t="s">
        <v>359</v>
      </c>
      <c r="E721" s="14" t="s">
        <v>2546</v>
      </c>
      <c r="F721" s="14" t="s">
        <v>60</v>
      </c>
      <c r="G721" s="14" t="s">
        <v>60</v>
      </c>
      <c r="H721" s="14" t="s">
        <v>60</v>
      </c>
      <c r="I721" s="13" t="s">
        <v>61</v>
      </c>
      <c r="J721" s="13" t="s">
        <v>121</v>
      </c>
      <c r="K721" s="1" t="s">
        <v>131</v>
      </c>
      <c r="L721" s="1" t="s">
        <v>515</v>
      </c>
      <c r="M721" s="1" t="s">
        <v>323</v>
      </c>
      <c r="N721" s="13" t="s">
        <v>82</v>
      </c>
      <c r="O721" s="15">
        <v>117518</v>
      </c>
      <c r="P721" s="15">
        <v>299</v>
      </c>
      <c r="Q721" s="15">
        <v>66458</v>
      </c>
      <c r="R721" s="15">
        <v>86571</v>
      </c>
      <c r="S721" s="13">
        <v>1</v>
      </c>
      <c r="T721" s="16">
        <v>5999.99</v>
      </c>
      <c r="U721" s="17">
        <f t="shared" si="55"/>
        <v>5999.99</v>
      </c>
      <c r="V721" s="18">
        <f t="shared" si="56"/>
        <v>20.06685618729097</v>
      </c>
      <c r="W721" s="18">
        <f t="shared" si="57"/>
        <v>5.105592334791266E-2</v>
      </c>
      <c r="X721" s="19">
        <f t="shared" si="58"/>
        <v>3.3444816053511705E-3</v>
      </c>
      <c r="Y721" s="16">
        <f>(Table22[[#This Row],[Gross Cost]]/Table22[[#This Row],[Viewable Impressions]])*1000</f>
        <v>90.282434018477844</v>
      </c>
      <c r="Z721" s="19">
        <f t="shared" si="59"/>
        <v>0.25442910873227931</v>
      </c>
    </row>
    <row r="722" spans="1:26" ht="17" x14ac:dyDescent="0.2">
      <c r="A722" s="13" t="s">
        <v>2547</v>
      </c>
      <c r="B722" s="14" t="s">
        <v>2548</v>
      </c>
      <c r="C722" s="14" t="s">
        <v>14</v>
      </c>
      <c r="D722" s="14" t="s">
        <v>1214</v>
      </c>
      <c r="E722" s="14" t="s">
        <v>2549</v>
      </c>
      <c r="F722" s="14" t="s">
        <v>60</v>
      </c>
      <c r="G722" s="14" t="s">
        <v>60</v>
      </c>
      <c r="H722" s="14" t="s">
        <v>60</v>
      </c>
      <c r="I722" s="13" t="s">
        <v>61</v>
      </c>
      <c r="J722" s="13" t="s">
        <v>62</v>
      </c>
      <c r="K722" s="1" t="s">
        <v>94</v>
      </c>
      <c r="L722" s="1" t="s">
        <v>251</v>
      </c>
      <c r="M722" s="1" t="s">
        <v>65</v>
      </c>
      <c r="N722" s="13" t="s">
        <v>74</v>
      </c>
      <c r="O722" s="15">
        <v>470192</v>
      </c>
      <c r="P722" s="15">
        <v>940</v>
      </c>
      <c r="Q722" s="15">
        <v>336480</v>
      </c>
      <c r="R722" s="15">
        <v>443202</v>
      </c>
      <c r="S722" s="13">
        <v>3</v>
      </c>
      <c r="T722" s="16">
        <v>4963.97</v>
      </c>
      <c r="U722" s="17">
        <f t="shared" si="55"/>
        <v>1654.6566666666668</v>
      </c>
      <c r="V722" s="18">
        <f t="shared" si="56"/>
        <v>5.2808191489361702</v>
      </c>
      <c r="W722" s="18">
        <f t="shared" si="57"/>
        <v>1.055732551808623E-2</v>
      </c>
      <c r="X722" s="19">
        <f t="shared" si="58"/>
        <v>3.1914893617021275E-3</v>
      </c>
      <c r="Y722" s="16">
        <f>(Table22[[#This Row],[Gross Cost]]/Table22[[#This Row],[Viewable Impressions]])*1000</f>
        <v>14.752645030908228</v>
      </c>
      <c r="Z722" s="19">
        <f t="shared" si="59"/>
        <v>0.19991833123489977</v>
      </c>
    </row>
    <row r="723" spans="1:26" ht="34" x14ac:dyDescent="0.2">
      <c r="A723" s="13" t="s">
        <v>2550</v>
      </c>
      <c r="B723" s="14" t="s">
        <v>2551</v>
      </c>
      <c r="C723" s="14" t="s">
        <v>16</v>
      </c>
      <c r="D723" s="14" t="s">
        <v>176</v>
      </c>
      <c r="E723" s="14" t="s">
        <v>229</v>
      </c>
      <c r="F723" s="14" t="s">
        <v>578</v>
      </c>
      <c r="G723" s="14" t="s">
        <v>60</v>
      </c>
      <c r="H723" s="14" t="s">
        <v>60</v>
      </c>
      <c r="I723" s="13" t="s">
        <v>61</v>
      </c>
      <c r="J723" s="13" t="s">
        <v>93</v>
      </c>
      <c r="K723" s="1" t="s">
        <v>87</v>
      </c>
      <c r="L723" s="1" t="s">
        <v>527</v>
      </c>
      <c r="M723" s="1" t="s">
        <v>65</v>
      </c>
      <c r="N723" s="13" t="s">
        <v>74</v>
      </c>
      <c r="O723" s="15">
        <v>186404</v>
      </c>
      <c r="P723" s="15">
        <v>940</v>
      </c>
      <c r="Q723" s="15">
        <v>30885</v>
      </c>
      <c r="R723" s="15">
        <v>151358</v>
      </c>
      <c r="S723" s="13">
        <v>3</v>
      </c>
      <c r="T723" s="16">
        <v>4702.03</v>
      </c>
      <c r="U723" s="17">
        <f t="shared" si="55"/>
        <v>1567.3433333333332</v>
      </c>
      <c r="V723" s="18">
        <f t="shared" si="56"/>
        <v>5.0021595744680845</v>
      </c>
      <c r="W723" s="18">
        <f t="shared" si="57"/>
        <v>2.5224941524859979E-2</v>
      </c>
      <c r="X723" s="19">
        <f t="shared" si="58"/>
        <v>3.1914893617021275E-3</v>
      </c>
      <c r="Y723" s="16">
        <f>(Table22[[#This Row],[Gross Cost]]/Table22[[#This Row],[Viewable Impressions]])*1000</f>
        <v>152.2431601100858</v>
      </c>
      <c r="Z723" s="19">
        <f t="shared" si="59"/>
        <v>0.50428102401236019</v>
      </c>
    </row>
    <row r="724" spans="1:26" ht="51" x14ac:dyDescent="0.2">
      <c r="A724" s="13" t="s">
        <v>2552</v>
      </c>
      <c r="B724" s="14" t="s">
        <v>2553</v>
      </c>
      <c r="C724" s="14" t="s">
        <v>28</v>
      </c>
      <c r="D724" s="14" t="s">
        <v>294</v>
      </c>
      <c r="E724" s="14" t="s">
        <v>295</v>
      </c>
      <c r="F724" s="14" t="s">
        <v>14</v>
      </c>
      <c r="G724" s="14" t="s">
        <v>1777</v>
      </c>
      <c r="H724" s="14" t="s">
        <v>60</v>
      </c>
      <c r="I724" s="13" t="s">
        <v>61</v>
      </c>
      <c r="J724" s="13" t="s">
        <v>78</v>
      </c>
      <c r="K724" s="1" t="s">
        <v>94</v>
      </c>
      <c r="L724" s="1" t="s">
        <v>1061</v>
      </c>
      <c r="M724" s="1" t="s">
        <v>116</v>
      </c>
      <c r="N724" s="13" t="s">
        <v>74</v>
      </c>
      <c r="O724" s="15">
        <v>564387</v>
      </c>
      <c r="P724" s="15">
        <v>1984</v>
      </c>
      <c r="Q724" s="15">
        <v>78234</v>
      </c>
      <c r="R724" s="15">
        <v>438695</v>
      </c>
      <c r="S724" s="13">
        <v>6</v>
      </c>
      <c r="T724" s="16">
        <v>2712.38</v>
      </c>
      <c r="U724" s="17">
        <f t="shared" si="55"/>
        <v>452.06333333333333</v>
      </c>
      <c r="V724" s="18">
        <f t="shared" si="56"/>
        <v>1.3671270161290323</v>
      </c>
      <c r="W724" s="18">
        <f t="shared" si="57"/>
        <v>4.8058867408356321E-3</v>
      </c>
      <c r="X724" s="19">
        <f t="shared" si="58"/>
        <v>3.0241935483870967E-3</v>
      </c>
      <c r="Y724" s="16">
        <f>(Table22[[#This Row],[Gross Cost]]/Table22[[#This Row],[Viewable Impressions]])*1000</f>
        <v>34.670092287240841</v>
      </c>
      <c r="Z724" s="19">
        <f t="shared" si="59"/>
        <v>0.35153183896865098</v>
      </c>
    </row>
    <row r="725" spans="1:26" ht="51" x14ac:dyDescent="0.2">
      <c r="A725" s="13" t="s">
        <v>2554</v>
      </c>
      <c r="B725" s="14" t="s">
        <v>2555</v>
      </c>
      <c r="C725" s="14" t="s">
        <v>279</v>
      </c>
      <c r="D725" s="14" t="s">
        <v>2172</v>
      </c>
      <c r="E725" s="14" t="s">
        <v>2556</v>
      </c>
      <c r="F725" s="14" t="s">
        <v>60</v>
      </c>
      <c r="G725" s="14" t="s">
        <v>60</v>
      </c>
      <c r="H725" s="14" t="s">
        <v>60</v>
      </c>
      <c r="I725" s="13" t="s">
        <v>61</v>
      </c>
      <c r="J725" s="13" t="s">
        <v>78</v>
      </c>
      <c r="K725" s="1" t="s">
        <v>87</v>
      </c>
      <c r="L725" s="1" t="s">
        <v>571</v>
      </c>
      <c r="M725" s="1" t="s">
        <v>65</v>
      </c>
      <c r="N725" s="13" t="s">
        <v>74</v>
      </c>
      <c r="O725" s="15">
        <v>1116343</v>
      </c>
      <c r="P725" s="15">
        <v>3104</v>
      </c>
      <c r="Q725" s="15">
        <v>550519</v>
      </c>
      <c r="R725" s="15">
        <v>977978</v>
      </c>
      <c r="S725" s="13">
        <v>9</v>
      </c>
      <c r="T725" s="16">
        <v>2494.2199999999998</v>
      </c>
      <c r="U725" s="17">
        <f t="shared" si="55"/>
        <v>277.13555555555553</v>
      </c>
      <c r="V725" s="18">
        <f t="shared" si="56"/>
        <v>0.80355025773195865</v>
      </c>
      <c r="W725" s="18">
        <f t="shared" si="57"/>
        <v>2.2342774577347639E-3</v>
      </c>
      <c r="X725" s="19">
        <f t="shared" si="58"/>
        <v>2.8994845360824743E-3</v>
      </c>
      <c r="Y725" s="16">
        <f>(Table22[[#This Row],[Gross Cost]]/Table22[[#This Row],[Viewable Impressions]])*1000</f>
        <v>4.5306701494407999</v>
      </c>
      <c r="Z725" s="19">
        <f t="shared" si="59"/>
        <v>0.27805074246893652</v>
      </c>
    </row>
    <row r="726" spans="1:26" ht="34" x14ac:dyDescent="0.2">
      <c r="A726" s="13" t="s">
        <v>2557</v>
      </c>
      <c r="B726" s="14" t="s">
        <v>2558</v>
      </c>
      <c r="C726" s="14" t="s">
        <v>14</v>
      </c>
      <c r="D726" s="14" t="s">
        <v>359</v>
      </c>
      <c r="E726" s="14" t="s">
        <v>2559</v>
      </c>
      <c r="F726" s="14" t="s">
        <v>60</v>
      </c>
      <c r="G726" s="14" t="s">
        <v>60</v>
      </c>
      <c r="H726" s="14" t="s">
        <v>60</v>
      </c>
      <c r="I726" s="13" t="s">
        <v>113</v>
      </c>
      <c r="J726" s="13" t="s">
        <v>93</v>
      </c>
      <c r="K726" s="1" t="s">
        <v>669</v>
      </c>
      <c r="L726" s="1" t="s">
        <v>2560</v>
      </c>
      <c r="M726" s="1" t="s">
        <v>217</v>
      </c>
      <c r="N726" s="13" t="s">
        <v>74</v>
      </c>
      <c r="O726" s="15">
        <v>117879</v>
      </c>
      <c r="P726" s="15">
        <v>390</v>
      </c>
      <c r="Q726" s="15">
        <v>52098</v>
      </c>
      <c r="R726" s="15">
        <v>86127</v>
      </c>
      <c r="S726" s="13">
        <v>1</v>
      </c>
      <c r="T726" s="16">
        <v>5102.71</v>
      </c>
      <c r="U726" s="17">
        <f t="shared" si="55"/>
        <v>5102.71</v>
      </c>
      <c r="V726" s="18">
        <f t="shared" si="56"/>
        <v>13.083871794871795</v>
      </c>
      <c r="W726" s="18">
        <f t="shared" si="57"/>
        <v>4.3287693312634143E-2</v>
      </c>
      <c r="X726" s="19">
        <f t="shared" si="58"/>
        <v>2.5641025641025641E-3</v>
      </c>
      <c r="Y726" s="16">
        <f>(Table22[[#This Row],[Gross Cost]]/Table22[[#This Row],[Viewable Impressions]])*1000</f>
        <v>97.944450842642709</v>
      </c>
      <c r="Z726" s="19">
        <f t="shared" si="59"/>
        <v>0.33084773369302423</v>
      </c>
    </row>
    <row r="727" spans="1:26" ht="34" x14ac:dyDescent="0.2">
      <c r="A727" s="13" t="s">
        <v>2561</v>
      </c>
      <c r="B727" s="14" t="s">
        <v>2562</v>
      </c>
      <c r="C727" s="14" t="s">
        <v>16</v>
      </c>
      <c r="D727" s="14" t="s">
        <v>85</v>
      </c>
      <c r="E727" s="14" t="s">
        <v>2563</v>
      </c>
      <c r="F727" s="14" t="s">
        <v>60</v>
      </c>
      <c r="G727" s="14" t="s">
        <v>60</v>
      </c>
      <c r="H727" s="14" t="s">
        <v>60</v>
      </c>
      <c r="I727" s="13" t="s">
        <v>113</v>
      </c>
      <c r="J727" s="13" t="s">
        <v>78</v>
      </c>
      <c r="K727" s="1" t="s">
        <v>355</v>
      </c>
      <c r="L727" s="1" t="s">
        <v>2237</v>
      </c>
      <c r="M727" s="1" t="s">
        <v>65</v>
      </c>
      <c r="N727" s="13" t="s">
        <v>74</v>
      </c>
      <c r="O727" s="15">
        <v>102905</v>
      </c>
      <c r="P727" s="15">
        <v>421</v>
      </c>
      <c r="Q727" s="15">
        <v>45324</v>
      </c>
      <c r="R727" s="15">
        <v>99065</v>
      </c>
      <c r="S727" s="13">
        <v>1</v>
      </c>
      <c r="T727" s="16">
        <v>6407.58</v>
      </c>
      <c r="U727" s="17">
        <f t="shared" si="55"/>
        <v>6407.58</v>
      </c>
      <c r="V727" s="18">
        <f t="shared" si="56"/>
        <v>15.219904988123515</v>
      </c>
      <c r="W727" s="18">
        <f t="shared" si="57"/>
        <v>6.2266945240756037E-2</v>
      </c>
      <c r="X727" s="19">
        <f t="shared" si="58"/>
        <v>2.3752969121140144E-3</v>
      </c>
      <c r="Y727" s="16">
        <f>(Table22[[#This Row],[Gross Cost]]/Table22[[#This Row],[Viewable Impressions]])*1000</f>
        <v>141.37278263171828</v>
      </c>
      <c r="Z727" s="19">
        <f t="shared" si="59"/>
        <v>0.40911520334288903</v>
      </c>
    </row>
    <row r="728" spans="1:26" ht="34" x14ac:dyDescent="0.2">
      <c r="A728" s="13" t="s">
        <v>2564</v>
      </c>
      <c r="B728" s="14" t="s">
        <v>2565</v>
      </c>
      <c r="C728" s="14" t="s">
        <v>26</v>
      </c>
      <c r="D728" s="14" t="s">
        <v>416</v>
      </c>
      <c r="E728" s="14" t="s">
        <v>2566</v>
      </c>
      <c r="F728" s="14" t="s">
        <v>60</v>
      </c>
      <c r="G728" s="14" t="s">
        <v>60</v>
      </c>
      <c r="H728" s="14" t="s">
        <v>60</v>
      </c>
      <c r="I728" s="13" t="s">
        <v>113</v>
      </c>
      <c r="J728" s="13" t="s">
        <v>62</v>
      </c>
      <c r="K728" s="1" t="s">
        <v>739</v>
      </c>
      <c r="L728" s="1" t="s">
        <v>1188</v>
      </c>
      <c r="M728" s="1" t="s">
        <v>116</v>
      </c>
      <c r="N728" s="13" t="s">
        <v>74</v>
      </c>
      <c r="O728" s="15">
        <v>252170</v>
      </c>
      <c r="P728" s="15">
        <v>650</v>
      </c>
      <c r="Q728" s="15">
        <v>9248</v>
      </c>
      <c r="R728" s="15">
        <v>14192</v>
      </c>
      <c r="S728" s="13">
        <v>1</v>
      </c>
      <c r="T728" s="16">
        <v>5874</v>
      </c>
      <c r="U728" s="17">
        <f t="shared" si="55"/>
        <v>5874</v>
      </c>
      <c r="V728" s="18">
        <f t="shared" si="56"/>
        <v>9.0369230769230775</v>
      </c>
      <c r="W728" s="18">
        <f t="shared" si="57"/>
        <v>2.3293809731530318E-2</v>
      </c>
      <c r="X728" s="19">
        <f t="shared" si="58"/>
        <v>1.5384615384615385E-3</v>
      </c>
      <c r="Y728" s="16">
        <f>(Table22[[#This Row],[Gross Cost]]/Table22[[#This Row],[Viewable Impressions]])*1000</f>
        <v>635.16435986159172</v>
      </c>
      <c r="Z728" s="19">
        <f t="shared" si="59"/>
        <v>0.2577626204544553</v>
      </c>
    </row>
  </sheetData>
  <conditionalFormatting sqref="P2:P728">
    <cfRule type="cellIs" dxfId="27" priority="1" operator="equal">
      <formula>0</formula>
    </cfRule>
  </conditionalFormatting>
  <conditionalFormatting sqref="U1:U1048576">
    <cfRule type="cellIs" dxfId="26" priority="2" operator="greaterThan">
      <formula>250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FC79-8054-5843-823C-8B8F2E1C9D9D}">
  <dimension ref="A3:W25"/>
  <sheetViews>
    <sheetView tabSelected="1" workbookViewId="0">
      <selection activeCell="L26" sqref="L26"/>
    </sheetView>
  </sheetViews>
  <sheetFormatPr baseColWidth="10" defaultRowHeight="16" x14ac:dyDescent="0.2"/>
  <cols>
    <col min="1" max="1" width="22.1640625" bestFit="1" customWidth="1"/>
    <col min="2" max="2" width="22.6640625" bestFit="1" customWidth="1"/>
    <col min="3" max="3" width="14.33203125" bestFit="1" customWidth="1"/>
    <col min="5" max="5" width="22.1640625" bestFit="1" customWidth="1"/>
    <col min="6" max="6" width="22.6640625" bestFit="1" customWidth="1"/>
    <col min="7" max="7" width="14.6640625" bestFit="1" customWidth="1"/>
    <col min="9" max="9" width="22.1640625" bestFit="1" customWidth="1"/>
    <col min="10" max="10" width="22.6640625" bestFit="1" customWidth="1"/>
    <col min="11" max="11" width="14.83203125" bestFit="1" customWidth="1"/>
    <col min="13" max="13" width="22.1640625" bestFit="1" customWidth="1"/>
    <col min="14" max="14" width="22.6640625" bestFit="1" customWidth="1"/>
    <col min="15" max="15" width="15" bestFit="1" customWidth="1"/>
    <col min="17" max="17" width="22.1640625" bestFit="1" customWidth="1"/>
    <col min="18" max="18" width="22.6640625" bestFit="1" customWidth="1"/>
    <col min="19" max="19" width="14.6640625" bestFit="1" customWidth="1"/>
    <col min="21" max="21" width="22.1640625" bestFit="1" customWidth="1"/>
    <col min="22" max="22" width="22.6640625" bestFit="1" customWidth="1"/>
    <col min="23" max="23" width="15.83203125" bestFit="1" customWidth="1"/>
  </cols>
  <sheetData>
    <row r="3" spans="1:23" x14ac:dyDescent="0.2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3</v>
      </c>
      <c r="I3" t="s">
        <v>0</v>
      </c>
      <c r="J3" t="s">
        <v>1</v>
      </c>
      <c r="K3" t="s">
        <v>4</v>
      </c>
      <c r="M3" t="s">
        <v>0</v>
      </c>
      <c r="N3" t="s">
        <v>1</v>
      </c>
      <c r="O3" t="s">
        <v>5</v>
      </c>
      <c r="Q3" t="s">
        <v>0</v>
      </c>
      <c r="R3" t="s">
        <v>1</v>
      </c>
      <c r="S3" t="s">
        <v>6</v>
      </c>
      <c r="U3" t="s">
        <v>0</v>
      </c>
      <c r="V3" t="s">
        <v>1</v>
      </c>
      <c r="W3" t="s">
        <v>7</v>
      </c>
    </row>
    <row r="4" spans="1:23" x14ac:dyDescent="0.2">
      <c r="A4" s="1" t="s">
        <v>8</v>
      </c>
      <c r="B4">
        <v>27</v>
      </c>
      <c r="C4" s="2">
        <v>0.19117648795267739</v>
      </c>
      <c r="E4" s="1" t="s">
        <v>9</v>
      </c>
      <c r="F4">
        <v>33</v>
      </c>
      <c r="G4" s="3">
        <v>166.14071216617214</v>
      </c>
      <c r="I4" s="1" t="s">
        <v>9</v>
      </c>
      <c r="J4">
        <v>33</v>
      </c>
      <c r="K4" s="3">
        <v>4.8404443675974758</v>
      </c>
      <c r="M4" s="1" t="s">
        <v>9</v>
      </c>
      <c r="N4">
        <v>33</v>
      </c>
      <c r="O4" s="3">
        <v>1.3357593079459298E-2</v>
      </c>
      <c r="Q4" s="1" t="s">
        <v>10</v>
      </c>
      <c r="R4">
        <v>12</v>
      </c>
      <c r="S4" s="2">
        <v>5.3423626787057941E-2</v>
      </c>
      <c r="U4" s="1" t="s">
        <v>8</v>
      </c>
      <c r="V4">
        <v>27</v>
      </c>
      <c r="W4" s="3">
        <v>25.096456144596747</v>
      </c>
    </row>
    <row r="5" spans="1:23" x14ac:dyDescent="0.2">
      <c r="A5" s="1" t="s">
        <v>11</v>
      </c>
      <c r="B5">
        <v>13</v>
      </c>
      <c r="C5" s="2">
        <v>0.23036341450640713</v>
      </c>
      <c r="E5" s="1" t="s">
        <v>8</v>
      </c>
      <c r="F5">
        <v>27</v>
      </c>
      <c r="G5" s="3">
        <v>174.3034192269574</v>
      </c>
      <c r="I5" s="1" t="s">
        <v>12</v>
      </c>
      <c r="J5">
        <v>10</v>
      </c>
      <c r="K5" s="3">
        <v>5.7692178486596548</v>
      </c>
      <c r="M5" s="1" t="s">
        <v>8</v>
      </c>
      <c r="N5">
        <v>27</v>
      </c>
      <c r="O5" s="3">
        <v>1.3844445345337427E-2</v>
      </c>
      <c r="Q5" s="1" t="s">
        <v>13</v>
      </c>
      <c r="R5">
        <v>34</v>
      </c>
      <c r="S5" s="2">
        <v>5.2385589094449854E-2</v>
      </c>
      <c r="U5" s="1" t="s">
        <v>9</v>
      </c>
      <c r="V5">
        <v>33</v>
      </c>
      <c r="W5" s="3">
        <v>25.766346198538681</v>
      </c>
    </row>
    <row r="6" spans="1:23" x14ac:dyDescent="0.2">
      <c r="A6" s="1" t="s">
        <v>14</v>
      </c>
      <c r="B6">
        <v>24</v>
      </c>
      <c r="C6" s="2">
        <v>0.24679054788250299</v>
      </c>
      <c r="E6" s="1" t="s">
        <v>13</v>
      </c>
      <c r="F6">
        <v>34</v>
      </c>
      <c r="G6" s="3">
        <v>203.17022304832713</v>
      </c>
      <c r="I6" s="1" t="s">
        <v>15</v>
      </c>
      <c r="J6">
        <v>30</v>
      </c>
      <c r="K6" s="3">
        <v>6.6055842424242437</v>
      </c>
      <c r="M6" s="1" t="s">
        <v>12</v>
      </c>
      <c r="N6">
        <v>10</v>
      </c>
      <c r="O6" s="3">
        <v>1.6368722358278829E-2</v>
      </c>
      <c r="Q6" s="1" t="s">
        <v>16</v>
      </c>
      <c r="R6">
        <v>62</v>
      </c>
      <c r="S6" s="2">
        <v>5.1568940859762769E-2</v>
      </c>
      <c r="U6" s="1" t="s">
        <v>12</v>
      </c>
      <c r="V6">
        <v>10</v>
      </c>
      <c r="W6" s="3">
        <v>29.270231988214015</v>
      </c>
    </row>
    <row r="7" spans="1:23" x14ac:dyDescent="0.2">
      <c r="A7" s="1" t="s">
        <v>17</v>
      </c>
      <c r="B7">
        <v>12</v>
      </c>
      <c r="C7" s="2">
        <v>0.25680963720697891</v>
      </c>
      <c r="E7" s="1" t="s">
        <v>18</v>
      </c>
      <c r="F7">
        <v>12</v>
      </c>
      <c r="G7" s="3">
        <v>226.90509803921569</v>
      </c>
      <c r="I7" s="1" t="s">
        <v>8</v>
      </c>
      <c r="J7">
        <v>27</v>
      </c>
      <c r="K7" s="3">
        <v>7.241709215185705</v>
      </c>
      <c r="M7" s="1" t="s">
        <v>15</v>
      </c>
      <c r="N7">
        <v>30</v>
      </c>
      <c r="O7" s="3">
        <v>1.9132618973975307E-2</v>
      </c>
      <c r="Q7" s="1" t="s">
        <v>19</v>
      </c>
      <c r="R7">
        <v>50</v>
      </c>
      <c r="S7" s="2">
        <v>4.8878986213619274E-2</v>
      </c>
      <c r="U7" s="1" t="s">
        <v>20</v>
      </c>
      <c r="V7">
        <v>21</v>
      </c>
      <c r="W7" s="3">
        <v>45.94778719066904</v>
      </c>
    </row>
    <row r="8" spans="1:23" x14ac:dyDescent="0.2">
      <c r="A8" s="1" t="s">
        <v>21</v>
      </c>
      <c r="B8">
        <v>23</v>
      </c>
      <c r="C8" s="2">
        <v>0.2693810186938434</v>
      </c>
      <c r="E8" s="1" t="s">
        <v>19</v>
      </c>
      <c r="F8">
        <v>50</v>
      </c>
      <c r="G8" s="3">
        <v>237.66948717948716</v>
      </c>
      <c r="I8" s="1" t="s">
        <v>22</v>
      </c>
      <c r="J8">
        <v>18</v>
      </c>
      <c r="K8" s="3">
        <v>8.7714209030628325</v>
      </c>
      <c r="M8" s="1" t="s">
        <v>18</v>
      </c>
      <c r="N8">
        <v>12</v>
      </c>
      <c r="O8" s="3">
        <v>2.5794814582829478E-2</v>
      </c>
      <c r="Q8" s="1" t="s">
        <v>11</v>
      </c>
      <c r="R8">
        <v>13</v>
      </c>
      <c r="S8" s="2">
        <v>4.8184594502884287E-2</v>
      </c>
      <c r="U8" s="1" t="s">
        <v>22</v>
      </c>
      <c r="V8">
        <v>18</v>
      </c>
      <c r="W8" s="3">
        <v>48.157607781747693</v>
      </c>
    </row>
    <row r="9" spans="1:23" x14ac:dyDescent="0.2">
      <c r="A9" s="1" t="s">
        <v>9</v>
      </c>
      <c r="B9">
        <v>33</v>
      </c>
      <c r="C9" s="2">
        <v>0.27595799197438675</v>
      </c>
      <c r="E9" s="1" t="s">
        <v>23</v>
      </c>
      <c r="F9">
        <v>29</v>
      </c>
      <c r="G9" s="3">
        <v>240.4918807339449</v>
      </c>
      <c r="I9" s="1" t="s">
        <v>24</v>
      </c>
      <c r="J9">
        <v>21</v>
      </c>
      <c r="K9" s="3">
        <v>9.0729664905450491</v>
      </c>
      <c r="M9" s="1" t="s">
        <v>22</v>
      </c>
      <c r="N9">
        <v>18</v>
      </c>
      <c r="O9" s="3">
        <v>2.7169833650227296E-2</v>
      </c>
      <c r="Q9" s="1" t="s">
        <v>21</v>
      </c>
      <c r="R9">
        <v>23</v>
      </c>
      <c r="S9" s="2">
        <v>4.3835616438356165E-2</v>
      </c>
      <c r="U9" s="1" t="s">
        <v>25</v>
      </c>
      <c r="V9">
        <v>40</v>
      </c>
      <c r="W9" s="3">
        <v>53.83692490144459</v>
      </c>
    </row>
    <row r="10" spans="1:23" x14ac:dyDescent="0.2">
      <c r="A10" s="1" t="s">
        <v>20</v>
      </c>
      <c r="B10">
        <v>21</v>
      </c>
      <c r="C10" s="2">
        <v>0.2764293534223945</v>
      </c>
      <c r="E10" s="1" t="s">
        <v>22</v>
      </c>
      <c r="F10">
        <v>18</v>
      </c>
      <c r="G10" s="3">
        <v>250.26207207207202</v>
      </c>
      <c r="I10" s="1" t="s">
        <v>18</v>
      </c>
      <c r="J10">
        <v>12</v>
      </c>
      <c r="K10" s="3">
        <v>9.1083510428964978</v>
      </c>
      <c r="M10" s="1" t="s">
        <v>24</v>
      </c>
      <c r="N10">
        <v>21</v>
      </c>
      <c r="O10" s="3">
        <v>2.8313891592997631E-2</v>
      </c>
      <c r="Q10" s="1" t="s">
        <v>8</v>
      </c>
      <c r="R10">
        <v>27</v>
      </c>
      <c r="S10" s="2">
        <v>4.1546570040352469E-2</v>
      </c>
      <c r="U10" s="1" t="s">
        <v>15</v>
      </c>
      <c r="V10">
        <v>30</v>
      </c>
      <c r="W10" s="3">
        <v>54.125687917580002</v>
      </c>
    </row>
    <row r="11" spans="1:23" x14ac:dyDescent="0.2">
      <c r="A11" s="1" t="s">
        <v>10</v>
      </c>
      <c r="B11">
        <v>12</v>
      </c>
      <c r="C11" s="2">
        <v>0.27903929855945175</v>
      </c>
      <c r="E11" s="1" t="s">
        <v>15</v>
      </c>
      <c r="F11">
        <v>30</v>
      </c>
      <c r="G11" s="3">
        <v>267.13759803921573</v>
      </c>
      <c r="I11" s="1" t="s">
        <v>23</v>
      </c>
      <c r="J11">
        <v>29</v>
      </c>
      <c r="K11" s="3">
        <v>9.8826069745523064</v>
      </c>
      <c r="M11" s="1" t="s">
        <v>20</v>
      </c>
      <c r="N11">
        <v>21</v>
      </c>
      <c r="O11" s="3">
        <v>2.924553846422796E-2</v>
      </c>
      <c r="Q11" s="1" t="s">
        <v>23</v>
      </c>
      <c r="R11">
        <v>29</v>
      </c>
      <c r="S11" s="2">
        <v>4.1093308199811496E-2</v>
      </c>
      <c r="U11" s="1" t="s">
        <v>24</v>
      </c>
      <c r="V11">
        <v>21</v>
      </c>
      <c r="W11" s="3">
        <v>54.569419594229849</v>
      </c>
    </row>
    <row r="12" spans="1:23" x14ac:dyDescent="0.2">
      <c r="A12" s="1" t="s">
        <v>26</v>
      </c>
      <c r="B12">
        <v>33</v>
      </c>
      <c r="C12" s="2">
        <v>0.2790428844449106</v>
      </c>
      <c r="E12" s="1" t="s">
        <v>10</v>
      </c>
      <c r="F12">
        <v>12</v>
      </c>
      <c r="G12" s="3">
        <v>274.60760563380279</v>
      </c>
      <c r="I12" s="1" t="s">
        <v>20</v>
      </c>
      <c r="J12">
        <v>21</v>
      </c>
      <c r="K12" s="3">
        <v>10.579751427316648</v>
      </c>
      <c r="M12" s="1" t="s">
        <v>13</v>
      </c>
      <c r="N12">
        <v>34</v>
      </c>
      <c r="O12" s="3">
        <v>3.0574747946030073E-2</v>
      </c>
      <c r="Q12" s="1" t="s">
        <v>18</v>
      </c>
      <c r="R12">
        <v>12</v>
      </c>
      <c r="S12" s="2">
        <v>4.0141676505312869E-2</v>
      </c>
      <c r="U12" s="1" t="s">
        <v>13</v>
      </c>
      <c r="V12">
        <v>34</v>
      </c>
      <c r="W12" s="3">
        <v>57.795232374675876</v>
      </c>
    </row>
    <row r="13" spans="1:23" x14ac:dyDescent="0.2">
      <c r="A13" s="1" t="s">
        <v>27</v>
      </c>
      <c r="B13">
        <v>35</v>
      </c>
      <c r="C13" s="2">
        <v>0.28163751662337555</v>
      </c>
      <c r="E13" s="1" t="s">
        <v>21</v>
      </c>
      <c r="F13">
        <v>23</v>
      </c>
      <c r="G13" s="3">
        <v>297.00457031249999</v>
      </c>
      <c r="I13" s="1" t="s">
        <v>13</v>
      </c>
      <c r="J13">
        <v>34</v>
      </c>
      <c r="K13" s="3">
        <v>10.643191820837391</v>
      </c>
      <c r="M13" s="1" t="s">
        <v>14</v>
      </c>
      <c r="N13">
        <v>24</v>
      </c>
      <c r="O13" s="3">
        <v>3.1068342909716086E-2</v>
      </c>
      <c r="Q13" s="1" t="s">
        <v>27</v>
      </c>
      <c r="R13">
        <v>35</v>
      </c>
      <c r="S13" s="2">
        <v>3.9609332609875203E-2</v>
      </c>
      <c r="U13" s="1" t="s">
        <v>23</v>
      </c>
      <c r="V13">
        <v>29</v>
      </c>
      <c r="W13" s="3">
        <v>57.84033326971258</v>
      </c>
    </row>
    <row r="14" spans="1:23" x14ac:dyDescent="0.2">
      <c r="A14" s="1" t="s">
        <v>18</v>
      </c>
      <c r="B14">
        <v>12</v>
      </c>
      <c r="C14" s="2">
        <v>0.28319960947208517</v>
      </c>
      <c r="E14" s="1" t="s">
        <v>12</v>
      </c>
      <c r="F14">
        <v>10</v>
      </c>
      <c r="G14" s="3">
        <v>313.39880184331798</v>
      </c>
      <c r="I14" s="1" t="s">
        <v>25</v>
      </c>
      <c r="J14">
        <v>40</v>
      </c>
      <c r="K14" s="3">
        <v>10.863058478101296</v>
      </c>
      <c r="M14" s="1" t="s">
        <v>25</v>
      </c>
      <c r="N14">
        <v>40</v>
      </c>
      <c r="O14" s="3">
        <v>3.1298312637132245E-2</v>
      </c>
      <c r="Q14" s="1" t="s">
        <v>17</v>
      </c>
      <c r="R14">
        <v>12</v>
      </c>
      <c r="S14" s="2">
        <v>3.8813294668748603E-2</v>
      </c>
      <c r="U14" s="1" t="s">
        <v>14</v>
      </c>
      <c r="V14">
        <v>24</v>
      </c>
      <c r="W14" s="3">
        <v>70.497502272163146</v>
      </c>
    </row>
    <row r="15" spans="1:23" x14ac:dyDescent="0.2">
      <c r="A15" s="1" t="s">
        <v>12</v>
      </c>
      <c r="B15">
        <v>10</v>
      </c>
      <c r="C15" s="2">
        <v>0.28372515629794992</v>
      </c>
      <c r="E15" s="1" t="s">
        <v>27</v>
      </c>
      <c r="F15">
        <v>35</v>
      </c>
      <c r="G15" s="3">
        <v>326.5144520547945</v>
      </c>
      <c r="I15" s="1" t="s">
        <v>28</v>
      </c>
      <c r="J15">
        <v>50</v>
      </c>
      <c r="K15" s="3">
        <v>11.4025205301244</v>
      </c>
      <c r="M15" s="1" t="s">
        <v>23</v>
      </c>
      <c r="N15">
        <v>29</v>
      </c>
      <c r="O15" s="3">
        <v>3.2179501501339289E-2</v>
      </c>
      <c r="Q15" s="1" t="s">
        <v>14</v>
      </c>
      <c r="R15">
        <v>24</v>
      </c>
      <c r="S15" s="2">
        <v>3.7836015842251623E-2</v>
      </c>
      <c r="U15" s="1" t="s">
        <v>17</v>
      </c>
      <c r="V15">
        <v>12</v>
      </c>
      <c r="W15" s="3">
        <v>71.065662153734735</v>
      </c>
    </row>
    <row r="16" spans="1:23" x14ac:dyDescent="0.2">
      <c r="A16" s="1" t="s">
        <v>13</v>
      </c>
      <c r="B16">
        <v>34</v>
      </c>
      <c r="C16" s="2">
        <v>0.28727047732213568</v>
      </c>
      <c r="E16" s="1" t="s">
        <v>14</v>
      </c>
      <c r="F16">
        <v>24</v>
      </c>
      <c r="G16" s="3">
        <v>332.72403118040086</v>
      </c>
      <c r="I16" s="1" t="s">
        <v>19</v>
      </c>
      <c r="J16">
        <v>50</v>
      </c>
      <c r="K16" s="3">
        <v>11.617043587244115</v>
      </c>
      <c r="M16" s="1" t="s">
        <v>28</v>
      </c>
      <c r="N16">
        <v>50</v>
      </c>
      <c r="O16" s="3">
        <v>3.3503751264994788E-2</v>
      </c>
      <c r="Q16" s="1" t="s">
        <v>26</v>
      </c>
      <c r="R16">
        <v>33</v>
      </c>
      <c r="S16" s="2">
        <v>3.6114684800588125E-2</v>
      </c>
      <c r="U16" s="1" t="s">
        <v>21</v>
      </c>
      <c r="V16">
        <v>23</v>
      </c>
      <c r="W16" s="3">
        <v>76.287627381129766</v>
      </c>
    </row>
    <row r="17" spans="1:23" x14ac:dyDescent="0.2">
      <c r="A17" s="1" t="s">
        <v>25</v>
      </c>
      <c r="B17">
        <v>40</v>
      </c>
      <c r="C17" s="2">
        <v>0.28811694883375727</v>
      </c>
      <c r="E17" s="1" t="s">
        <v>24</v>
      </c>
      <c r="F17">
        <v>21</v>
      </c>
      <c r="G17" s="3">
        <v>368.65974576271185</v>
      </c>
      <c r="I17" s="1" t="s">
        <v>14</v>
      </c>
      <c r="J17">
        <v>24</v>
      </c>
      <c r="K17" s="3">
        <v>12.588951714839471</v>
      </c>
      <c r="M17" s="1" t="s">
        <v>21</v>
      </c>
      <c r="N17">
        <v>23</v>
      </c>
      <c r="O17" s="3">
        <v>3.5071734227948924E-2</v>
      </c>
      <c r="Q17" s="1" t="s">
        <v>22</v>
      </c>
      <c r="R17">
        <v>18</v>
      </c>
      <c r="S17" s="2">
        <v>3.5048942216608779E-2</v>
      </c>
      <c r="U17" s="1" t="s">
        <v>18</v>
      </c>
      <c r="V17">
        <v>12</v>
      </c>
      <c r="W17" s="3">
        <v>77.2922698780052</v>
      </c>
    </row>
    <row r="18" spans="1:23" x14ac:dyDescent="0.2">
      <c r="A18" s="1" t="s">
        <v>15</v>
      </c>
      <c r="B18">
        <v>30</v>
      </c>
      <c r="C18" s="2">
        <v>0.28964310001674665</v>
      </c>
      <c r="E18" s="1" t="s">
        <v>28</v>
      </c>
      <c r="F18">
        <v>50</v>
      </c>
      <c r="G18" s="3">
        <v>374.97219251336901</v>
      </c>
      <c r="I18" s="1" t="s">
        <v>27</v>
      </c>
      <c r="J18">
        <v>35</v>
      </c>
      <c r="K18" s="3">
        <v>12.933019533369507</v>
      </c>
      <c r="M18" s="1" t="s">
        <v>19</v>
      </c>
      <c r="N18">
        <v>50</v>
      </c>
      <c r="O18" s="3">
        <v>3.5739006940279323E-2</v>
      </c>
      <c r="Q18" s="1" t="s">
        <v>28</v>
      </c>
      <c r="R18">
        <v>50</v>
      </c>
      <c r="S18" s="2">
        <v>3.04089763395398E-2</v>
      </c>
      <c r="U18" s="1" t="s">
        <v>19</v>
      </c>
      <c r="V18">
        <v>50</v>
      </c>
      <c r="W18" s="3">
        <v>77.907829634153856</v>
      </c>
    </row>
    <row r="19" spans="1:23" x14ac:dyDescent="0.2">
      <c r="A19" s="1" t="s">
        <v>28</v>
      </c>
      <c r="B19">
        <v>50</v>
      </c>
      <c r="C19" s="2">
        <v>0.29382758993049812</v>
      </c>
      <c r="E19" s="1" t="s">
        <v>25</v>
      </c>
      <c r="F19">
        <v>40</v>
      </c>
      <c r="G19" s="3">
        <v>391.51075837742502</v>
      </c>
      <c r="I19" s="1" t="s">
        <v>21</v>
      </c>
      <c r="J19">
        <v>23</v>
      </c>
      <c r="K19" s="3">
        <v>13.019378424657534</v>
      </c>
      <c r="M19" s="1" t="s">
        <v>27</v>
      </c>
      <c r="N19">
        <v>35</v>
      </c>
      <c r="O19" s="3">
        <v>3.6424235038197951E-2</v>
      </c>
      <c r="Q19" s="1" t="s">
        <v>9</v>
      </c>
      <c r="R19">
        <v>33</v>
      </c>
      <c r="S19" s="2">
        <v>2.913460707184231E-2</v>
      </c>
      <c r="U19" s="1" t="s">
        <v>28</v>
      </c>
      <c r="V19">
        <v>50</v>
      </c>
      <c r="W19" s="3">
        <v>90.654493176329439</v>
      </c>
    </row>
    <row r="20" spans="1:23" x14ac:dyDescent="0.2">
      <c r="A20" s="1" t="s">
        <v>19</v>
      </c>
      <c r="B20">
        <v>50</v>
      </c>
      <c r="C20" s="2">
        <v>0.30764287550338443</v>
      </c>
      <c r="E20" s="1" t="s">
        <v>17</v>
      </c>
      <c r="F20">
        <v>12</v>
      </c>
      <c r="G20" s="3">
        <v>406.04632183908046</v>
      </c>
      <c r="I20" s="1" t="s">
        <v>10</v>
      </c>
      <c r="J20">
        <v>12</v>
      </c>
      <c r="K20" s="3">
        <v>14.670534236267871</v>
      </c>
      <c r="M20" s="1" t="s">
        <v>17</v>
      </c>
      <c r="N20">
        <v>12</v>
      </c>
      <c r="O20" s="3">
        <v>4.0473187366776062E-2</v>
      </c>
      <c r="Q20" s="1" t="s">
        <v>25</v>
      </c>
      <c r="R20">
        <v>40</v>
      </c>
      <c r="S20" s="2">
        <v>2.7746513334964522E-2</v>
      </c>
      <c r="U20" s="1" t="s">
        <v>27</v>
      </c>
      <c r="V20">
        <v>35</v>
      </c>
      <c r="W20" s="3">
        <v>98.052287164952105</v>
      </c>
    </row>
    <row r="21" spans="1:23" x14ac:dyDescent="0.2">
      <c r="A21" s="1" t="s">
        <v>22</v>
      </c>
      <c r="B21">
        <v>18</v>
      </c>
      <c r="C21" s="2">
        <v>0.30975407463048599</v>
      </c>
      <c r="E21" s="1" t="s">
        <v>26</v>
      </c>
      <c r="F21">
        <v>33</v>
      </c>
      <c r="G21" s="3">
        <v>440.64330788804074</v>
      </c>
      <c r="I21" s="1" t="s">
        <v>17</v>
      </c>
      <c r="J21">
        <v>12</v>
      </c>
      <c r="K21" s="3">
        <v>15.759995538701762</v>
      </c>
      <c r="M21" s="1" t="s">
        <v>10</v>
      </c>
      <c r="N21">
        <v>12</v>
      </c>
      <c r="O21" s="3">
        <v>4.0936555827806087E-2</v>
      </c>
      <c r="Q21" s="1" t="s">
        <v>15</v>
      </c>
      <c r="R21">
        <v>30</v>
      </c>
      <c r="S21" s="2">
        <v>2.4727272727272726E-2</v>
      </c>
      <c r="U21" s="1" t="s">
        <v>10</v>
      </c>
      <c r="V21">
        <v>12</v>
      </c>
      <c r="W21" s="3">
        <v>104.46332799331336</v>
      </c>
    </row>
    <row r="22" spans="1:23" x14ac:dyDescent="0.2">
      <c r="A22" s="1" t="s">
        <v>24</v>
      </c>
      <c r="B22">
        <v>21</v>
      </c>
      <c r="C22" s="2">
        <v>0.31206873322527506</v>
      </c>
      <c r="E22" s="1" t="s">
        <v>20</v>
      </c>
      <c r="F22">
        <v>21</v>
      </c>
      <c r="G22" s="3">
        <v>441.21051282051292</v>
      </c>
      <c r="I22" s="1" t="s">
        <v>26</v>
      </c>
      <c r="J22">
        <v>33</v>
      </c>
      <c r="K22" s="3">
        <v>15.9136941738651</v>
      </c>
      <c r="M22" s="1" t="s">
        <v>26</v>
      </c>
      <c r="N22">
        <v>33</v>
      </c>
      <c r="O22" s="3">
        <v>4.4406031244494854E-2</v>
      </c>
      <c r="Q22" s="1" t="s">
        <v>24</v>
      </c>
      <c r="R22">
        <v>21</v>
      </c>
      <c r="S22" s="2">
        <v>2.4610678531701891E-2</v>
      </c>
      <c r="U22" s="1" t="s">
        <v>11</v>
      </c>
      <c r="V22">
        <v>13</v>
      </c>
      <c r="W22" s="3">
        <v>106.69218756123958</v>
      </c>
    </row>
    <row r="23" spans="1:23" x14ac:dyDescent="0.2">
      <c r="A23" s="1" t="s">
        <v>16</v>
      </c>
      <c r="B23">
        <v>62</v>
      </c>
      <c r="C23" s="2">
        <v>0.31929864429024346</v>
      </c>
      <c r="E23" s="1" t="s">
        <v>11</v>
      </c>
      <c r="F23">
        <v>13</v>
      </c>
      <c r="G23" s="3">
        <v>498.43133802816891</v>
      </c>
      <c r="I23" s="1" t="s">
        <v>11</v>
      </c>
      <c r="J23">
        <v>13</v>
      </c>
      <c r="K23" s="3">
        <v>24.016711910417367</v>
      </c>
      <c r="M23" s="1" t="s">
        <v>11</v>
      </c>
      <c r="N23">
        <v>13</v>
      </c>
      <c r="O23" s="3">
        <v>5.5325717609004406E-2</v>
      </c>
      <c r="Q23" s="1" t="s">
        <v>20</v>
      </c>
      <c r="R23">
        <v>21</v>
      </c>
      <c r="S23" s="2">
        <v>2.3978919631093543E-2</v>
      </c>
      <c r="U23" s="1" t="s">
        <v>26</v>
      </c>
      <c r="V23">
        <v>33</v>
      </c>
      <c r="W23" s="3">
        <v>110.30621786476833</v>
      </c>
    </row>
    <row r="24" spans="1:23" x14ac:dyDescent="0.2">
      <c r="A24" s="1" t="s">
        <v>23</v>
      </c>
      <c r="B24">
        <v>29</v>
      </c>
      <c r="C24" s="2">
        <v>0.32561753780355168</v>
      </c>
      <c r="E24" s="1" t="s">
        <v>16</v>
      </c>
      <c r="F24">
        <v>62</v>
      </c>
      <c r="G24" s="3">
        <v>599.15128874388267</v>
      </c>
      <c r="I24" s="1" t="s">
        <v>16</v>
      </c>
      <c r="J24">
        <v>62</v>
      </c>
      <c r="K24" s="3">
        <v>30.897597375283929</v>
      </c>
      <c r="M24" s="1" t="s">
        <v>16</v>
      </c>
      <c r="N24">
        <v>62</v>
      </c>
      <c r="O24" s="3">
        <v>9.8655609537539435E-2</v>
      </c>
      <c r="Q24" s="1" t="s">
        <v>12</v>
      </c>
      <c r="R24">
        <v>10</v>
      </c>
      <c r="S24" s="2">
        <v>1.8408551068883609E-2</v>
      </c>
      <c r="U24" s="1" t="s">
        <v>16</v>
      </c>
      <c r="V24">
        <v>62</v>
      </c>
      <c r="W24" s="3">
        <v>214.79050775931847</v>
      </c>
    </row>
    <row r="25" spans="1:23" x14ac:dyDescent="0.2">
      <c r="A25" s="1" t="s">
        <v>29</v>
      </c>
      <c r="B25">
        <v>589</v>
      </c>
      <c r="C25" s="2">
        <v>5.8867928985930416</v>
      </c>
      <c r="E25" s="1" t="s">
        <v>29</v>
      </c>
      <c r="F25">
        <v>589</v>
      </c>
      <c r="G25" s="3">
        <v>6830.9554175033991</v>
      </c>
      <c r="I25" s="1" t="s">
        <v>29</v>
      </c>
      <c r="J25">
        <v>589</v>
      </c>
      <c r="K25" s="3">
        <v>256.19774983595016</v>
      </c>
      <c r="M25" s="1" t="s">
        <v>29</v>
      </c>
      <c r="N25">
        <v>589</v>
      </c>
      <c r="O25" s="3">
        <v>0.71888419209859278</v>
      </c>
      <c r="Q25" s="1" t="s">
        <v>29</v>
      </c>
      <c r="R25">
        <v>589</v>
      </c>
      <c r="S25" s="2">
        <v>0.78749669748497797</v>
      </c>
      <c r="U25" s="1" t="s">
        <v>29</v>
      </c>
      <c r="V25">
        <v>589</v>
      </c>
      <c r="W25" s="3">
        <v>1550.4159402005171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A C A g A t J a s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0 l q x a J X l n q P 0 C A A B d C g A A E w A A A E Z v c m 1 1 b G F z L 1 N l Y 3 R p b 2 4 x L m 2 N V F 1 v 2 j A U f U f q f 7 D S l y A x U D t W T a r 2 E E H Z q k F X k Z R J Q 2 h y w 2 2 I S G J k O y l d x X / f t U M h T Z y G J 8 j 9 O P f Y 9 x w L 8 G X I E u L m v x f X Z 6 2 z l l h R D k t y b t F 0 S Q Q E p P / p 8 i s Z O p 5 D 7 H 7 b I t 9 I B L J F i M t S 7 g N + 3 m x 9 i L q / G V 8 / M r a 2 R 2 E E 3 Q F L J C R S 2 F b v Q Q A X v W U I f i g g F L 0 h i L V k m 9 4 f G j N O y c C 5 d 7 1 f d z f 5 B J 9 t X r r b S G y t d o c k a R R 1 i O Q p t D s 4 8 N y 6 o 1 k Y U E 3 5 Q h H J K b z O b y X E + G l g b H X I z z B Z q q S 7 A p D W Y j c f U k k X O e A 9 Z z G T e N o V 0 C X S V K A e f c Q D 7 D M / 8 r h d m t 0 h 8 3 2 B E 0 W u T y P K B b Y q q o s 9 1 8 G K J g E i + y x K 4 4 T I l w 0 c 0 T 1 O E / H E e D z Q W Q + T a k a F T o e 8 v l q j h / G Y O C n e Y I L 3 7 U I Q 4 8 1 i S k E S C V u 5 w z J r h G h U q u b G U q T G q S + B h 0 K G v j 7 O h w W X T Q W f m w r 6 T Q V f m g q u q g U c c B 0 Z H j P 8 B / X Z C Q h B g z A J K i V j 5 u t 9 V h L O Z t N 7 m I 4 r c R S 6 X m o l M Y Q s x P u e 0 H U 1 d x t v O F L A O W q d t 4 m 8 6 n f V v n O W U e i v D f F Z C M 9 K K O T D 7 g l Q k f L m O o 9 J G h G 0 Z I a a M p d 8 5 0 w I L B E H t S R p / A g 8 Z 3 n v G K M D Y 3 R i i s 6 m h m h W U + y V i 3 c H T z E m Y G + p g l l d i P A F y 7 2 k f G T y n v Z I j Z M + N o / J L y a L m F x h M o J J + y a 5 V x R u F n V R x w X p F t V a E m h J k 0 c V 1 u m u X m l G b b 1 X 0 1 4 + e 7 3 s B b J X x J s E 9 M 7 f t u z x M I 5 x F c p C t U 9 m v u Z 3 c t C P Z S 4 e o P 6 K e N j f V W C 2 / j f C x 9 X + 2 2 4 f p B V F + k D a q W + z k X m 6 w d m c P R f 0 p a N 2 i Z n x J d 3 l J F i a S M K e l J q U k L R k c k 4 a b 8 q e d Q n S q T j R y Q K S 3 5 h u G C N y 1 8 H L p Q H Y c 0 w s K g c o W C d v H t Q 1 D 0 5 o n t Q 1 T 5 q b Z 9 O a 5 t m 0 s T m r H Z 0 1 z X b T W F 3 2 Q c Z H D M z g d B 0 / B e G 9 t k s w h e R J b H L 1 l 0 C O z j g N o 2 i r E l T F e a c g 1 h i 8 B G 2 q q k X f t V t h U j X P 9 X 9 Q S w M E F A A A C A g A t J a s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0 l q x a c X L I t K Q A A A D 2 A A A A E g A A A A A A A A A A A A A A p I E A A A A A Q 2 9 u Z m l n L 1 B h Y 2 t h Z 2 U u e G 1 s U E s B A h Q D F A A A C A g A t J a s W i V 5 Z 6 j 9 A g A A X Q o A A B M A A A A A A A A A A A A A A K S B 1 A A A A E Z v c m 1 1 b G F z L 1 N l Y 3 R p b 2 4 x L m 1 Q S w E C F A M U A A A I C A C 0 l q x a D 8 r p q 6 Q A A A D p A A A A E w A A A A A A A A A A A A A A p I E C B A A A W 0 N v b n R l b n R f V H l w Z X N d L n h t b F B L B Q Y A A A A A A w A D A M I A A A D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F A A A A A A A A D g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J T I w c 2 V n J T I w N C 0 y O C U y M E R B V E E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l F 1 Z X J 5 S U Q i I F Z h b H V l P S J z Z m I 4 M j M 1 Y j A t Z T c z M y 0 0 Y z U 0 L W I y O G I t N 2 M 5 M z M y Z j N h O T g 1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1 Z F 9 z Z W d f N F 8 y O F 9 E Q V R B X 1 8 y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z c i I C 8 + P E V u d H J 5 I F R 5 c G U 9 I k Z p b G x D b 2 x 1 b W 5 O Y W 1 l c y I g V m F s d W U 9 I n N b J n F 1 b 3 Q 7 Q 2 h h c m F j d G V y a X N 0 a W M g M S Z x d W 9 0 O y w m c X V v d D t D b 3 V u d C B v Z i B B d W Q g U 2 V n I D E m c X V v d D s s J n F 1 b 3 Q 7 Q X Z n I E N Q Q S Z x d W 9 0 O y w m c X V v d D t B d m c g Q 1 B D J n F 1 b 3 Q 7 L C Z x d W 9 0 O 0 F 2 Z y B D U E 0 m c X V v d D s s J n F 1 b 3 Q 7 Q X Z n I E N W U i Z x d W 9 0 O y w m c X V v d D t B d m c g d k N Q T S Z x d W 9 0 O y w m c X V v d D t T d W 0 g b 2 Y g Q 2 x p Y 2 t z J n F 1 b 3 Q 7 L C Z x d W 9 0 O 1 N 1 b S B v Z i B J b X B y Z X N z a W 9 u c y Z x d W 9 0 O y w m c X V v d D t T d W 0 g b 2 Y g Q 2 9 z d C Z x d W 9 0 O y w m c X V v d D t T d W 0 g b 2 Y g Q 2 9 u d m V y c 2 l v b n M m c X V v d D s s J n F 1 b 3 Q 7 U 3 V t I G 9 m I F Z p Z X d h Y m x l I E l t c H J l c 3 N p b 2 5 z J n F 1 b 3 Q 7 X S I g L z 4 8 R W 5 0 c n k g V H l w Z T 0 i R m l s b E V y c m 9 y Q 2 9 1 b n Q i I F Z h b H V l P S J s N S I g L z 4 8 R W 5 0 c n k g V H l w Z T 0 i R m l s b E V y c m 9 y Q 2 9 k Z S I g V m F s d W U 9 I n N V b m t u b 3 d u I i A v P j x F b n R y e S B U e X B l P S J G a W x s T G F z d F V w Z G F 0 Z W Q i I F Z h b H V l P S J k M j A y N S 0 w N S 0 w N l Q w M T o 1 O D o w M S 4 0 N D Q x M z A w W i I g L z 4 8 R W 5 0 c n k g V H l w Z T 0 i R m l s b E N v b H V t b l R 5 c G V z I i B W Y W x 1 Z T 0 i c 0 J n T U Z C U V V G Q l F V R k J R V U Y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Q g c 2 V n I D Q t M j g g R E F U Q S A o M i k v Q X V 0 b 1 J l b W 9 2 Z W R D b 2 x 1 b W 5 z M S 5 7 Q 2 h h c m F j d G V y a X N 0 a W M g M S w w f S Z x d W 9 0 O y w m c X V v d D t T Z W N 0 a W 9 u M S 9 h d W Q g c 2 V n I D Q t M j g g R E F U Q S A o M i k v Q X V 0 b 1 J l b W 9 2 Z W R D b 2 x 1 b W 5 z M S 5 7 Q 2 9 1 b n Q g b 2 Y g Q X V k I F N l Z y A x L D F 9 J n F 1 b 3 Q 7 L C Z x d W 9 0 O 1 N l Y 3 R p b 2 4 x L 2 F 1 Z C B z Z W c g N C 0 y O C B E Q V R B I C g y K S 9 B d X R v U m V t b 3 Z l Z E N v b H V t b n M x L n t B d m c g Q 1 B B L D J 9 J n F 1 b 3 Q 7 L C Z x d W 9 0 O 1 N l Y 3 R p b 2 4 x L 2 F 1 Z C B z Z W c g N C 0 y O C B E Q V R B I C g y K S 9 B d X R v U m V t b 3 Z l Z E N v b H V t b n M x L n t B d m c g Q 1 B D L D N 9 J n F 1 b 3 Q 7 L C Z x d W 9 0 O 1 N l Y 3 R p b 2 4 x L 2 F 1 Z C B z Z W c g N C 0 y O C B E Q V R B I C g y K S 9 B d X R v U m V t b 3 Z l Z E N v b H V t b n M x L n t B d m c g Q 1 B N L D R 9 J n F 1 b 3 Q 7 L C Z x d W 9 0 O 1 N l Y 3 R p b 2 4 x L 2 F 1 Z C B z Z W c g N C 0 y O C B E Q V R B I C g y K S 9 B d X R v U m V t b 3 Z l Z E N v b H V t b n M x L n t B d m c g Q 1 Z S L D V 9 J n F 1 b 3 Q 7 L C Z x d W 9 0 O 1 N l Y 3 R p b 2 4 x L 2 F 1 Z C B z Z W c g N C 0 y O C B E Q V R B I C g y K S 9 B d X R v U m V t b 3 Z l Z E N v b H V t b n M x L n t B d m c g d k N Q T S w 2 f S Z x d W 9 0 O y w m c X V v d D t T Z W N 0 a W 9 u M S 9 h d W Q g c 2 V n I D Q t M j g g R E F U Q S A o M i k v Q X V 0 b 1 J l b W 9 2 Z W R D b 2 x 1 b W 5 z M S 5 7 U 3 V t I G 9 m I E N s a W N r c y w 3 f S Z x d W 9 0 O y w m c X V v d D t T Z W N 0 a W 9 u M S 9 h d W Q g c 2 V n I D Q t M j g g R E F U Q S A o M i k v Q X V 0 b 1 J l b W 9 2 Z W R D b 2 x 1 b W 5 z M S 5 7 U 3 V t I G 9 m I E l t c H J l c 3 N p b 2 5 z L D h 9 J n F 1 b 3 Q 7 L C Z x d W 9 0 O 1 N l Y 3 R p b 2 4 x L 2 F 1 Z C B z Z W c g N C 0 y O C B E Q V R B I C g y K S 9 B d X R v U m V t b 3 Z l Z E N v b H V t b n M x L n t T d W 0 g b 2 Y g Q 2 9 z d C w 5 f S Z x d W 9 0 O y w m c X V v d D t T Z W N 0 a W 9 u M S 9 h d W Q g c 2 V n I D Q t M j g g R E F U Q S A o M i k v Q X V 0 b 1 J l b W 9 2 Z W R D b 2 x 1 b W 5 z M S 5 7 U 3 V t I G 9 m I E N v b n Z l c n N p b 2 5 z L D E w f S Z x d W 9 0 O y w m c X V v d D t T Z W N 0 a W 9 u M S 9 h d W Q g c 2 V n I D Q t M j g g R E F U Q S A o M i k v Q X V 0 b 1 J l b W 9 2 Z W R D b 2 x 1 b W 5 z M S 5 7 U 3 V t I G 9 m I F Z p Z X d h Y m x l I E l t c H J l c 3 N p b 2 5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V k I H N l Z y A 0 L T I 4 I E R B V E E g K D I p L 0 F 1 d G 9 S Z W 1 v d m V k Q 2 9 s d W 1 u c z E u e 0 N o Y X J h Y 3 R l c m l z d G l j I D E s M H 0 m c X V v d D s s J n F 1 b 3 Q 7 U 2 V j d G l v b j E v Y X V k I H N l Z y A 0 L T I 4 I E R B V E E g K D I p L 0 F 1 d G 9 S Z W 1 v d m V k Q 2 9 s d W 1 u c z E u e 0 N v d W 5 0 I G 9 m I E F 1 Z C B T Z W c g M S w x f S Z x d W 9 0 O y w m c X V v d D t T Z W N 0 a W 9 u M S 9 h d W Q g c 2 V n I D Q t M j g g R E F U Q S A o M i k v Q X V 0 b 1 J l b W 9 2 Z W R D b 2 x 1 b W 5 z M S 5 7 Q X Z n I E N Q Q S w y f S Z x d W 9 0 O y w m c X V v d D t T Z W N 0 a W 9 u M S 9 h d W Q g c 2 V n I D Q t M j g g R E F U Q S A o M i k v Q X V 0 b 1 J l b W 9 2 Z W R D b 2 x 1 b W 5 z M S 5 7 Q X Z n I E N Q Q y w z f S Z x d W 9 0 O y w m c X V v d D t T Z W N 0 a W 9 u M S 9 h d W Q g c 2 V n I D Q t M j g g R E F U Q S A o M i k v Q X V 0 b 1 J l b W 9 2 Z W R D b 2 x 1 b W 5 z M S 5 7 Q X Z n I E N Q T S w 0 f S Z x d W 9 0 O y w m c X V v d D t T Z W N 0 a W 9 u M S 9 h d W Q g c 2 V n I D Q t M j g g R E F U Q S A o M i k v Q X V 0 b 1 J l b W 9 2 Z W R D b 2 x 1 b W 5 z M S 5 7 Q X Z n I E N W U i w 1 f S Z x d W 9 0 O y w m c X V v d D t T Z W N 0 a W 9 u M S 9 h d W Q g c 2 V n I D Q t M j g g R E F U Q S A o M i k v Q X V 0 b 1 J l b W 9 2 Z W R D b 2 x 1 b W 5 z M S 5 7 Q X Z n I H Z D U E 0 s N n 0 m c X V v d D s s J n F 1 b 3 Q 7 U 2 V j d G l v b j E v Y X V k I H N l Z y A 0 L T I 4 I E R B V E E g K D I p L 0 F 1 d G 9 S Z W 1 v d m V k Q 2 9 s d W 1 u c z E u e 1 N 1 b S B v Z i B D b G l j a 3 M s N 3 0 m c X V v d D s s J n F 1 b 3 Q 7 U 2 V j d G l v b j E v Y X V k I H N l Z y A 0 L T I 4 I E R B V E E g K D I p L 0 F 1 d G 9 S Z W 1 v d m V k Q 2 9 s d W 1 u c z E u e 1 N 1 b S B v Z i B J b X B y Z X N z a W 9 u c y w 4 f S Z x d W 9 0 O y w m c X V v d D t T Z W N 0 a W 9 u M S 9 h d W Q g c 2 V n I D Q t M j g g R E F U Q S A o M i k v Q X V 0 b 1 J l b W 9 2 Z W R D b 2 x 1 b W 5 z M S 5 7 U 3 V t I G 9 m I E N v c 3 Q s O X 0 m c X V v d D s s J n F 1 b 3 Q 7 U 2 V j d G l v b j E v Y X V k I H N l Z y A 0 L T I 4 I E R B V E E g K D I p L 0 F 1 d G 9 S Z W 1 v d m V k Q 2 9 s d W 1 u c z E u e 1 N 1 b S B v Z i B D b 2 5 2 Z X J z a W 9 u c y w x M H 0 m c X V v d D s s J n F 1 b 3 Q 7 U 2 V j d G l v b j E v Y X V k I H N l Z y A 0 L T I 4 I E R B V E E g K D I p L 0 F 1 d G 9 S Z W 1 v d m V k Q 2 9 s d W 1 u c z E u e 1 N 1 b S B v Z i B W a W V 3 Y W J s Z S B J b X B y Z X N z a W 9 u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Z C U y M H N l Z y U y M D Q t M j g l M j B E Q V R B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Q l M j B z Z W c l M j A 0 L T I 4 J T I w R E F U Q S U y M C U y O D Q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Q l M j B z Z W c l M j A 0 L T I 4 J T I w R E F U Q S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J T I w c 2 V n J T I w N C 0 y O C U y M E R B V E E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k J T I w c 2 V n J T I w N C 0 y O C U y M E R B V E E l M j A l M j g 0 J T I 5 L 0 N o b 2 9 z Z S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Q l M j B z Z W c l M j A 0 L T I 4 J T I w R E F U Q S U y M C U y O D Q l M j k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Q l M j B z Z W c l M j A 0 L T I 4 J T I w R E F U Q S U y M C U y O D Q l M j k v R 3 J v d X B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K R 6 i S E n 0 Q s S R T 9 6 S 7 p w j f H + x i v f 1 S m 2 S w 3 Y z L u z N 2 Y n c 9 n f D d S 5 Z G b z O n w 6 1 9 B D d R e e S n s R N x F i 7 E M u t D B F m W s 6 8 R d c L A K l r 8 N 0 B d r b l G w p J u I i C o E Y y C a r + X S M o n Z o G V J T 4 w = = < / D a t a M a s h u p > 
</file>

<file path=customXml/itemProps1.xml><?xml version="1.0" encoding="utf-8"?>
<ds:datastoreItem xmlns:ds="http://schemas.openxmlformats.org/officeDocument/2006/customXml" ds:itemID="{3A7B688F-ED9A-D54D-9D9A-90EDF6A33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Audience KPIs</vt:lpstr>
      <vt:lpstr>aud seg 4-28 DATA </vt:lpstr>
      <vt:lpstr>Top Performers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Z</dc:creator>
  <cp:lastModifiedBy>Edwin Z</cp:lastModifiedBy>
  <dcterms:created xsi:type="dcterms:W3CDTF">2025-05-08T03:35:37Z</dcterms:created>
  <dcterms:modified xsi:type="dcterms:W3CDTF">2025-05-13T01:54:00Z</dcterms:modified>
</cp:coreProperties>
</file>